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filterPrivacy="1" defaultThemeVersion="124226"/>
  <xr:revisionPtr revIDLastSave="0" documentId="8_{58909F88-EA23-40AF-888B-37CB354506EC}" xr6:coauthVersionLast="45" xr6:coauthVersionMax="45" xr10:uidLastSave="{00000000-0000-0000-0000-000000000000}"/>
  <bookViews>
    <workbookView xWindow="-120" yWindow="-120" windowWidth="29040" windowHeight="15840" tabRatio="971" xr2:uid="{00000000-000D-0000-FFFF-FFFF00000000}"/>
  </bookViews>
  <sheets>
    <sheet name="р-1,под 1.1-ЗЕМ.УЧ" sheetId="4" r:id="rId1"/>
    <sheet name="р-1,под-1.2-здания,СООРУЖ,дорог" sheetId="1" r:id="rId2"/>
    <sheet name="р-1, под.1,3-ПОМЕЩЕНИЯ" sheetId="5" r:id="rId3"/>
    <sheet name="Р-1,под-1.4-ВОЗДУШ И МОРСК СУДА" sheetId="16" r:id="rId4"/>
    <sheet name="р-2,под-2.1-акции" sheetId="17" r:id="rId5"/>
    <sheet name="р-2,под-2.2-доли" sheetId="18" r:id="rId6"/>
    <sheet name="р-2,под-2.3-ДВИЖ.ИМУЩ(ТРАНС)" sheetId="7" r:id="rId7"/>
    <sheet name="р-2,под-2.4-доли в общей долСоб" sheetId="19" r:id="rId8"/>
    <sheet name="р-3 Юр. лица " sheetId="9" r:id="rId9"/>
    <sheet name="Прочее " sheetId="8" r:id="rId10"/>
    <sheet name="Выписка (здания и сооружения)" sheetId="13" r:id="rId11"/>
    <sheet name="Выписка (Земля)" sheetId="10" r:id="rId12"/>
    <sheet name="Выписка (Движимость)" sheetId="12" r:id="rId13"/>
  </sheets>
  <definedNames>
    <definedName name="_xlnm._FilterDatabase" localSheetId="12" hidden="1">'Выписка (Движимость)'!$A$11:$H$14</definedName>
    <definedName name="_xlnm._FilterDatabase" localSheetId="10" hidden="1">'Выписка (здания и сооружения)'!$A$16:$I$16</definedName>
    <definedName name="_xlnm._FilterDatabase" localSheetId="9" hidden="1">'Прочее '!$A$1:$J$3502</definedName>
    <definedName name="_xlnm._FilterDatabase" localSheetId="2" hidden="1">'р-1, под.1,3-ПОМЕЩЕНИЯ'!$A$12:$R$15</definedName>
    <definedName name="_xlnm._FilterDatabase" localSheetId="0" hidden="1">'р-1,под 1.1-ЗЕМ.УЧ'!$A$10:$O$561</definedName>
    <definedName name="_xlnm._FilterDatabase" localSheetId="1" hidden="1">'р-1,под-1.2-здания,СООРУЖ,дорог'!$A$20:$T$838</definedName>
    <definedName name="_xlnm._FilterDatabase" localSheetId="3" hidden="1">'Р-1,под-1.4-ВОЗДУШ И МОРСК СУДА'!$A$5:$O$27</definedName>
    <definedName name="_xlnm._FilterDatabase" localSheetId="4" hidden="1">'р-2,под-2.1-акции'!$A$5:$J$5</definedName>
    <definedName name="_xlnm._FilterDatabase" localSheetId="5" hidden="1">'р-2,под-2.2-доли'!$A$5:$J$5</definedName>
    <definedName name="_xlnm._FilterDatabase" localSheetId="6" hidden="1">'р-2,под-2.3-ДВИЖ.ИМУЩ(ТРАНС)'!$A$6:$L$100</definedName>
    <definedName name="_xlnm._FilterDatabase" localSheetId="7" hidden="1">'р-2,под-2.4-доли в общей долСоб'!$A$6:$L$6</definedName>
    <definedName name="_xlnm._FilterDatabase" localSheetId="8" hidden="1">'р-3 Юр. лица '!$A$9:$K$9</definedName>
    <definedName name="_xlnm.Print_Area" localSheetId="10">'Выписка (здания и сооружения)'!$A$1:$L$23</definedName>
    <definedName name="_xlnm.Print_Area" localSheetId="11">'Выписка (Земля)'!$A$1:$M$20</definedName>
    <definedName name="_xlnm.Print_Area" localSheetId="9">'Прочее '!$A$1:$K$3673</definedName>
    <definedName name="_xlnm.Print_Area" localSheetId="2">'р-1, под.1,3-ПОМЕЩЕНИЯ'!$A$1:$S$58</definedName>
    <definedName name="_xlnm.Print_Area" localSheetId="0">'р-1,под 1.1-ЗЕМ.УЧ'!$A$1:$U$676</definedName>
    <definedName name="_xlnm.Print_Area" localSheetId="1">'р-1,под-1.2-здания,СООРУЖ,дорог'!$A$1:$X$844</definedName>
    <definedName name="_xlnm.Print_Area" localSheetId="3">'Р-1,под-1.4-ВОЗДУШ И МОРСК СУДА'!$A$1:$O$27</definedName>
    <definedName name="_xlnm.Print_Area" localSheetId="4">'р-2,под-2.1-акции'!$A$1:$L$30</definedName>
    <definedName name="_xlnm.Print_Area" localSheetId="5">'р-2,под-2.2-доли'!$A$1:$K$35</definedName>
    <definedName name="_xlnm.Print_Area" localSheetId="6">'р-2,под-2.3-ДВИЖ.ИМУЩ(ТРАНС)'!$A$1:$M$115</definedName>
    <definedName name="_xlnm.Print_Area" localSheetId="7">'р-2,под-2.4-доли в общей долСоб'!$A$1:$M$46</definedName>
    <definedName name="_xlnm.Print_Area" localSheetId="8">'р-3 Юр. лица '!$A$1:$M$52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921" i="8" l="1"/>
  <c r="F2920" i="8"/>
  <c r="F2919" i="8"/>
  <c r="F2918" i="8"/>
  <c r="F2932" i="8"/>
  <c r="F2931" i="8"/>
  <c r="F2930" i="8"/>
  <c r="F2929" i="8"/>
  <c r="F2928" i="8"/>
  <c r="F2927" i="8"/>
  <c r="E2932" i="8" l="1"/>
  <c r="E2931" i="8"/>
  <c r="E2930" i="8"/>
  <c r="E2929" i="8"/>
  <c r="E2928" i="8"/>
  <c r="E2927" i="8"/>
  <c r="E2910" i="8"/>
  <c r="E2909" i="8"/>
  <c r="E2908" i="8"/>
  <c r="E2907" i="8"/>
  <c r="E2906" i="8"/>
  <c r="E2905" i="8"/>
  <c r="E2904" i="8"/>
  <c r="E2903" i="8"/>
  <c r="E2902" i="8"/>
  <c r="E2901" i="8"/>
  <c r="F2898" i="8" l="1"/>
  <c r="F2897" i="8"/>
  <c r="F2896" i="8"/>
  <c r="F2895" i="8"/>
  <c r="F2894" i="8"/>
  <c r="F2893" i="8"/>
  <c r="F2892" i="8"/>
  <c r="F2891" i="8"/>
  <c r="F2890" i="8"/>
  <c r="F2889" i="8"/>
  <c r="F2888" i="8"/>
  <c r="F2887" i="8"/>
  <c r="F2886" i="8"/>
  <c r="F2885" i="8"/>
  <c r="F2884" i="8"/>
  <c r="F2883" i="8"/>
  <c r="F2882" i="8"/>
  <c r="F2881" i="8"/>
  <c r="F2880" i="8"/>
  <c r="F2879" i="8"/>
  <c r="F2878" i="8"/>
  <c r="F2877" i="8"/>
  <c r="F2876" i="8"/>
  <c r="F2875" i="8"/>
  <c r="F2874" i="8"/>
  <c r="F2873" i="8"/>
  <c r="F2872" i="8"/>
  <c r="F2871" i="8"/>
  <c r="F2870" i="8"/>
  <c r="F2869" i="8"/>
  <c r="F2868" i="8"/>
  <c r="F2867" i="8"/>
  <c r="F2866" i="8"/>
  <c r="F2865" i="8"/>
  <c r="F2864" i="8"/>
  <c r="F2863" i="8"/>
  <c r="F2862" i="8"/>
  <c r="F2861" i="8"/>
  <c r="F2860" i="8"/>
  <c r="F2859" i="8"/>
  <c r="F2858" i="8"/>
  <c r="F2857" i="8"/>
  <c r="F2856" i="8"/>
  <c r="F2855" i="8"/>
  <c r="F2854" i="8"/>
  <c r="F2853" i="8"/>
  <c r="F2852" i="8"/>
  <c r="F2851" i="8"/>
  <c r="F2850" i="8"/>
  <c r="F2849" i="8"/>
  <c r="F2848" i="8"/>
  <c r="F2847" i="8"/>
  <c r="F2846" i="8"/>
  <c r="F2845" i="8"/>
  <c r="F2844" i="8"/>
  <c r="F2843" i="8"/>
  <c r="F2842" i="8"/>
  <c r="F2841" i="8"/>
  <c r="F2840" i="8"/>
  <c r="F2839" i="8"/>
  <c r="F2838" i="8"/>
  <c r="F2837" i="8"/>
  <c r="F2836" i="8"/>
  <c r="F2835" i="8"/>
  <c r="F2834" i="8"/>
  <c r="F2833" i="8"/>
  <c r="F2832" i="8"/>
  <c r="F2831" i="8"/>
  <c r="F2830" i="8"/>
  <c r="F2829" i="8"/>
  <c r="F2828" i="8"/>
  <c r="F2827" i="8"/>
  <c r="F2826" i="8"/>
  <c r="F2825" i="8"/>
  <c r="F2824" i="8"/>
  <c r="F2823" i="8"/>
  <c r="F2822" i="8"/>
  <c r="F2821" i="8"/>
  <c r="F2820" i="8"/>
  <c r="F2819" i="8"/>
  <c r="F2488" i="8"/>
  <c r="F2487" i="8"/>
  <c r="F2486" i="8"/>
  <c r="F2485" i="8"/>
  <c r="E2348" i="8" l="1"/>
  <c r="F2348" i="8"/>
  <c r="E2349" i="8"/>
  <c r="F2349" i="8"/>
  <c r="E2350" i="8"/>
  <c r="F2350" i="8"/>
  <c r="E2351" i="8"/>
  <c r="F2351" i="8"/>
  <c r="E2352" i="8"/>
  <c r="F2352" i="8"/>
  <c r="E2353" i="8"/>
  <c r="F2353" i="8"/>
  <c r="E2354" i="8"/>
  <c r="F2354" i="8"/>
  <c r="E2355" i="8"/>
  <c r="F2355" i="8"/>
  <c r="E2356" i="8"/>
  <c r="F2356" i="8"/>
  <c r="E2357" i="8"/>
  <c r="F2357" i="8"/>
  <c r="E2358" i="8"/>
  <c r="F2358" i="8"/>
  <c r="E2359" i="8"/>
  <c r="F2359" i="8"/>
  <c r="E2360" i="8"/>
  <c r="F2360" i="8"/>
  <c r="E2361" i="8"/>
  <c r="F2361" i="8"/>
  <c r="E2362" i="8"/>
  <c r="F2362" i="8"/>
  <c r="E2363" i="8"/>
  <c r="F2363" i="8"/>
  <c r="E2364" i="8"/>
  <c r="F2364" i="8"/>
  <c r="E2365" i="8"/>
  <c r="F2365" i="8"/>
  <c r="E2366" i="8"/>
  <c r="F2366" i="8"/>
  <c r="E2367" i="8"/>
  <c r="F2367" i="8"/>
  <c r="E2368" i="8"/>
  <c r="F2368" i="8"/>
  <c r="E2369" i="8"/>
  <c r="F2369" i="8"/>
  <c r="E2370" i="8"/>
  <c r="F2370" i="8"/>
  <c r="E2371" i="8"/>
  <c r="F2371" i="8"/>
  <c r="E2372" i="8"/>
  <c r="F2372" i="8"/>
  <c r="E2373" i="8"/>
  <c r="F2373" i="8"/>
  <c r="E2374" i="8"/>
  <c r="F2374" i="8"/>
  <c r="E2375" i="8"/>
  <c r="F2375" i="8"/>
  <c r="E2376" i="8"/>
  <c r="F2376" i="8"/>
  <c r="E2377" i="8"/>
  <c r="F2377" i="8"/>
  <c r="E2378" i="8"/>
  <c r="F2378" i="8"/>
  <c r="E2379" i="8"/>
  <c r="F2379" i="8"/>
  <c r="E2380" i="8"/>
  <c r="F2380" i="8"/>
</calcChain>
</file>

<file path=xl/sharedStrings.xml><?xml version="1.0" encoding="utf-8"?>
<sst xmlns="http://schemas.openxmlformats.org/spreadsheetml/2006/main" count="30495" uniqueCount="12762">
  <si>
    <t xml:space="preserve">Реестровый номер </t>
  </si>
  <si>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</si>
  <si>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</si>
  <si>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</si>
  <si>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Площадь, протяженность и (или) иные параметры, характеризующие физические свойства недвижимого имущества</t>
  </si>
  <si>
    <t>Кадастровая стоимость недвижимого имущества</t>
  </si>
  <si>
    <t>Дата возникновения и прекращения права муниципальной собственности на недвижимое имущество</t>
  </si>
  <si>
    <t>Документ-основание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</si>
  <si>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</si>
  <si>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</si>
  <si>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Административное здание</t>
  </si>
  <si>
    <t>Здание амбулатории</t>
  </si>
  <si>
    <t>Жилой дом</t>
  </si>
  <si>
    <t>Муниципальный контракт №1 от 15.12.2017 г.</t>
  </si>
  <si>
    <t>15.12.2017 г.</t>
  </si>
  <si>
    <t xml:space="preserve">Квартира </t>
  </si>
  <si>
    <t>Склад</t>
  </si>
  <si>
    <t>Здание</t>
  </si>
  <si>
    <t>Реестр муниципальной собсвенности МО "Усть-Коксинский район" Республики Алтай №20-11 от 19.04.2005 г.</t>
  </si>
  <si>
    <t>Сооружение место утилизации биологических отходов</t>
  </si>
  <si>
    <t>Здание (котельная)</t>
  </si>
  <si>
    <t>Здание Конно-спортивной школы</t>
  </si>
  <si>
    <t>Постановление правительства Республики Алтай №413 от 10.12.2015 г.</t>
  </si>
  <si>
    <t>Здание гаража</t>
  </si>
  <si>
    <t>Здание Тюнгурской школы</t>
  </si>
  <si>
    <t>Здание Кучерлинской школы</t>
  </si>
  <si>
    <t xml:space="preserve">Здание Сугашской школы </t>
  </si>
  <si>
    <t>Здание Теректинской школы</t>
  </si>
  <si>
    <t>Здание мастерской Теректинской школы</t>
  </si>
  <si>
    <t>Здание Тюгурюкской школы</t>
  </si>
  <si>
    <t>Здание Тюгурюкской школы № 2</t>
  </si>
  <si>
    <t>Здание Карагайской школы</t>
  </si>
  <si>
    <t>Здание Огневской школы</t>
  </si>
  <si>
    <t>Разрешение на ввод в эксплуатацию №RU025007000-33 от 06.10.11 Орган выдачи: Администрация муниципального образования "Усть-Коксинский район№ Республика Алтай</t>
  </si>
  <si>
    <t xml:space="preserve">Здание Гагарской школы </t>
  </si>
  <si>
    <t>Здание Чендекской школы</t>
  </si>
  <si>
    <t>Выписка из рееста муниципальног имущества №1455 от 02.12.2014 г. Орган выдачи:Администрация муниципального образования "Усть-Коксинский район " Республики Алтай</t>
  </si>
  <si>
    <t>Здание Юстикской школы</t>
  </si>
  <si>
    <t>МБОУ Мультинская СОШ</t>
  </si>
  <si>
    <t>Здание котельной Мультинской школы</t>
  </si>
  <si>
    <t>Здание Мультинской школы</t>
  </si>
  <si>
    <t>с.Мульта ул.Школьная  д.24</t>
  </si>
  <si>
    <t>с.Мульта ул.Центральная д.25</t>
  </si>
  <si>
    <t>16474/16474</t>
  </si>
  <si>
    <t>с.Талда  ул.Энергетиков  д.13</t>
  </si>
  <si>
    <t>Выписка из реестра муниципального имущества №497/1 от 24.09.13г. Орган выдачи : Администрация муниципального образования "Усть-Коксинский район" Республии Алтай</t>
  </si>
  <si>
    <t>Здание Талдинской школы</t>
  </si>
  <si>
    <t>с.Талда ул. Центральная д.38</t>
  </si>
  <si>
    <t xml:space="preserve">с.Абай ул.Партизанская д.20 </t>
  </si>
  <si>
    <t>с.Абай ул.Партизанская д.20</t>
  </si>
  <si>
    <t>Здание Абайской школы</t>
  </si>
  <si>
    <t>с.Абай ул.Трактовая д.9</t>
  </si>
  <si>
    <t>Здание столовой  Абайской школы</t>
  </si>
  <si>
    <t>Здание котельной  Абайской школы</t>
  </si>
  <si>
    <t>с.Амур пер.Школный  д5</t>
  </si>
  <si>
    <t>Здание Амурской школы</t>
  </si>
  <si>
    <t>с.Амур пер.Школный  д9</t>
  </si>
  <si>
    <t>с.Банное ул.Зеленая д.3</t>
  </si>
  <si>
    <t>с.Банное ул.Зеленая д.1</t>
  </si>
  <si>
    <t>с.Банное ул.Зеленая д.9</t>
  </si>
  <si>
    <t>Здание Горбуновской школы</t>
  </si>
  <si>
    <t>с.Горбуново ул.Молодежная д.17</t>
  </si>
  <si>
    <t>с.Горбуново ул.Садовая д.4</t>
  </si>
  <si>
    <t>с.Кайтанак ул.Проточная д.25</t>
  </si>
  <si>
    <t>с.Мараловодка ул.Скосарева 1а</t>
  </si>
  <si>
    <t>с.Кайтанак ул.Новая д.1</t>
  </si>
  <si>
    <t>Здание Кайтанакской школы</t>
  </si>
  <si>
    <t>с.Кайтанак ул.Новая д.2</t>
  </si>
  <si>
    <t>Здание котельной Кайтанакской школы</t>
  </si>
  <si>
    <t>Здание Мараловодческой школы</t>
  </si>
  <si>
    <t>с.Мараловодка ул.Скосарева 2а</t>
  </si>
  <si>
    <t>Здание ДЮКФП</t>
  </si>
  <si>
    <t>с.Усть-Кокса ул. Советская д.111а</t>
  </si>
  <si>
    <t>с.Усть-Кокса ул.Советская д.111а</t>
  </si>
  <si>
    <t>Беговая дорожка</t>
  </si>
  <si>
    <t>Здание ДДТ</t>
  </si>
  <si>
    <t>с.Усть-Кокса  ул.Набережная  д.64</t>
  </si>
  <si>
    <t>Свидетельство о гос.регистрации права</t>
  </si>
  <si>
    <t>Здание котельной ДДТ</t>
  </si>
  <si>
    <t>Усть-Кокса  ул.Набережная 64</t>
  </si>
  <si>
    <t>с.Кастахта ул.Заречная д1</t>
  </si>
  <si>
    <t>Здание Кастахтинской школы</t>
  </si>
  <si>
    <t>Здание Курундинской школы</t>
  </si>
  <si>
    <t>с.Курунда ул. Центральная д.20</t>
  </si>
  <si>
    <t>с.Катанда ул.Советская д.81</t>
  </si>
  <si>
    <t>с.Катанда   ул.Советская д.130 а</t>
  </si>
  <si>
    <t>Здание Тихоньской школы</t>
  </si>
  <si>
    <t>с.Тихонькая ул.Школьная д.11</t>
  </si>
  <si>
    <t>Здание школы</t>
  </si>
  <si>
    <t>Усть-Кокса, ул. Набережная д.65</t>
  </si>
  <si>
    <t>Усть-Кокса, ул.Советская д.97</t>
  </si>
  <si>
    <t>Детский сад</t>
  </si>
  <si>
    <t>Усть-Кокса, ул. Набережная д.62</t>
  </si>
  <si>
    <t>Усть-Кокса, пер школьный 3</t>
  </si>
  <si>
    <t>Усть-Кокса, ул Советская</t>
  </si>
  <si>
    <t>Здание десткого сада</t>
  </si>
  <si>
    <t>Усть-Кокса, ул. Ключевая д.8</t>
  </si>
  <si>
    <t>Усть-Кокса, ул. Западная д.9</t>
  </si>
  <si>
    <t>Баштала, ул. Родниковая д.5</t>
  </si>
  <si>
    <t>Баштала, ул. Солнечная д.8</t>
  </si>
  <si>
    <t>с.Усть-Кокса ул.Аргучинского 53</t>
  </si>
  <si>
    <t>Здание Гараж Отдела Образования</t>
  </si>
  <si>
    <t>с.Усть-Кокса  ул.Харитошкина  6</t>
  </si>
  <si>
    <t>Здание школы искуств Чендек</t>
  </si>
  <si>
    <t>Республика Алтай, Усть-Коксинский район, с. Чендек, ул. Садовая 6</t>
  </si>
  <si>
    <t>Свидетельство 02-АВ №297006</t>
  </si>
  <si>
    <t>Здание Музея Верх-Уймон</t>
  </si>
  <si>
    <t>Респ. Алтай, Усть-Коксинский район, с. Верх-Уймон, ул. Набережная, 20</t>
  </si>
  <si>
    <t>Свидетельство о гос. Рег. Права 02-АВ №114009</t>
  </si>
  <si>
    <t>36000/36000</t>
  </si>
  <si>
    <t>МУ АМО МЦБС</t>
  </si>
  <si>
    <t>Респ. Алтай, Усть-Коксинский район, с. Усть-Кокса, ул. Советская 117 А</t>
  </si>
  <si>
    <t>Устройство ограждения для фестиваля Родники Алтая</t>
  </si>
  <si>
    <t>Сцена для праздника Родники Алтая</t>
  </si>
  <si>
    <t>Городок ремесленников для праздника Родники Алтая</t>
  </si>
  <si>
    <t>Устройства водопровода для праздника Родники Алтая</t>
  </si>
  <si>
    <t>ЛЭП</t>
  </si>
  <si>
    <t>ЛЭП для праздника Родники Алтая</t>
  </si>
  <si>
    <t>Аил Родники Алтая</t>
  </si>
  <si>
    <t>Здание школы искуств Усть-Кокса</t>
  </si>
  <si>
    <t>Респ. Алтай, Усть-Коксинский район, с. Усть-Кокса, ул. Харитошкина 5</t>
  </si>
  <si>
    <t>с. Усть-Кокса ул. Нагорная 23</t>
  </si>
  <si>
    <t>с. Усть-Кокса ул. Советская 58</t>
  </si>
  <si>
    <t>Здание участковая больница</t>
  </si>
  <si>
    <t>с. Чендек ул. Центральная 19</t>
  </si>
  <si>
    <t>Помещение ФАП</t>
  </si>
  <si>
    <t>с. Горбуново ул. Садовая 2/1</t>
  </si>
  <si>
    <t>Гараж</t>
  </si>
  <si>
    <t>Туалет благоустроенный</t>
  </si>
  <si>
    <t>с.Усть-Кокса,ул.Харитошкина,5Б</t>
  </si>
  <si>
    <t>Республика Алтай, Усть-Коксинский район, с.Усть-Кокса, ул.Мирная, д.3, кв.2</t>
  </si>
  <si>
    <t xml:space="preserve">Постановление о разграничении муниципального имущества между муниципальным образованиями в Республике Алтай "Усть-Коксинский район" и "Усть-Коксинское сельское поселение" №245 от 18.08.2015 г. Орган выдачи: Правительство Республики Алтай.;
Акт приема-передачи имущества миниципального образования "Усть-Коксинское сельское поселение" в собственность муниципального образования "Усть-Коксинский район" от 20.08.2015 г.
</t>
  </si>
  <si>
    <t>Решение Усть-Коксинского районного суда №2-105/2018 от 15.03.2018 г.</t>
  </si>
  <si>
    <t>Респ. Алтай, Усть-Коксинский район, с. Верх-Уймон ул. Набережная 14</t>
  </si>
  <si>
    <t xml:space="preserve">Баня </t>
  </si>
  <si>
    <t>Навес</t>
  </si>
  <si>
    <t>Амбар</t>
  </si>
  <si>
    <t>Республика Алтай, Усть-Коксинский район, с.Усть-Кокса, ул.Нагорная</t>
  </si>
  <si>
    <t>МУП "Тепловодстрой Сервис"</t>
  </si>
  <si>
    <t>Республика Алтай, Усть-Коксинский район, с.Усть-Кокса, ул.Строительная, д.13</t>
  </si>
  <si>
    <t xml:space="preserve">Постановление Верховного совета РФ "О разграничении государственной собственности в РФ на федеральную собственность,государственную собственность в составе РФ,кпаёв,областей,автономной области,автономных округов,городов Москвы и Санкт-Петербурга и муниципальную собственность" № 3020-1 от 27,12,1991 </t>
  </si>
  <si>
    <t>Республика Алтай, Усть-Коксинский район, с.Усть-Кокса, ул.Советская, д.97</t>
  </si>
  <si>
    <t>Республика Алтай, Усть-Коксинский район, с.Усть-Кокса, ул.Харитошкина, д.3</t>
  </si>
  <si>
    <t>Республика Алтай, Усть-Коксинский район, с.Усть-Кокса, ул.Харитошкина, д.6</t>
  </si>
  <si>
    <t>с. Замульта ул. Зелёная,16Б</t>
  </si>
  <si>
    <t>аренда, 01.10.2009г., 04-02-04/017/2013-160</t>
  </si>
  <si>
    <t>Земельный участок</t>
  </si>
  <si>
    <t>Республика Алтай, Усть-Коксинский район, с Усть-Кокса, ул Северная, водозабор</t>
  </si>
  <si>
    <t>04:08:010102:36</t>
  </si>
  <si>
    <t>Республика Алтай, р-н Усть-Коксинский, с Усть-Кокса, ул Нагорная, водозабор</t>
  </si>
  <si>
    <t>Республика Алтай, р-н Усть-Коксинский, с Усть-Кокса, ул Аргучинского, водозабор</t>
  </si>
  <si>
    <t>ст. 3.1 Федерального закона "О введении в действие Земельного Кодекса Российской Федерации" №137-ФЗ от 25.10.2001 г.</t>
  </si>
  <si>
    <t>Акт приема-передачи имущества муниципального образования "Катандинское сельское поселение" в собственность муниципального образования "Усть-Коксинский район" от 29.01.2016 г.;Постановление о разграничении муниципального имущества между муниципальными образованиями в Республике Алтай "Усть-Коксинский район" и "Катандинское сельское поселение" №21 от 28.01.2016 г. Орган выдачи: Правительство Республики Алтай</t>
  </si>
  <si>
    <t>Республика Алтай, Усть-Коксинский район, с. Катанда, ул. Советская, 75 А</t>
  </si>
  <si>
    <t>Республика Алтай, Усть-Коксинский район, с. Катанда, ул. Наговицина, 29 А</t>
  </si>
  <si>
    <t>Республика Алтай, Усть-Коксинский район, п. Кучерла, ул. Ленина, 30А</t>
  </si>
  <si>
    <t>Республика Алтай, р-н Усть-Коксинский, с. Огневка, ул Школьная, водозабор</t>
  </si>
  <si>
    <t>Республика Алтай, Усть-Коксинский район, п. Березовка, ул. Комсомольская, водозабор</t>
  </si>
  <si>
    <t>Республика Алтай, Усть-Коксинский район, с. Огневка, ул Солнечная, водозабор</t>
  </si>
  <si>
    <t>Республика Алтай, р-н Усть-Коксинский, с Огневка, ул Нагорная, водозабор</t>
  </si>
  <si>
    <t>Постановление о разграничении муниципального имущества между муниципальными образованиями в Республике Алтай "Усть-Коксинский район" и "Талдинское сельское поселение" №467 от 31.12.2015 г. Орган выдачи: Правительство Республики Алтай.;Акт приема-передачи имущества муниципального образования "Талдинское сельское поселение" в собственность муниципального образования "Усть-Коксинский район" от 31.12.2015 г</t>
  </si>
  <si>
    <t>Республика Алтай, Усть-Коксинский район, с. Сугаш, ул. Новая, 8</t>
  </si>
  <si>
    <t>Договор безвозмездного срочного пользования земельным участком №300 от 11.09.2013 г. Дата регистрации: 02.10.2013 г. Номер регистрации: 04-02-04/020/2013-382.</t>
  </si>
  <si>
    <t>Республика Алтай, Усть-Коксинский район, с. Верх-Уймон, ул. Набережная, 41</t>
  </si>
  <si>
    <t>Распоряжение №536-р от 03.11.2009 г. Орган выдачи: Правительство Республики Алтай.;Акт приема- передачи от 06.11.2009 </t>
  </si>
  <si>
    <t>03.06.2013 г.</t>
  </si>
  <si>
    <t>Ст.3.1 Федерального закона " О введении в действие Земельного кодекса Российской Федерации" №137 от 25.10.2001 г.</t>
  </si>
  <si>
    <t>Ст.3.1 Федерального закона " О введении в действие Земельного кодекса Российской Федерации" №137 от 25.10.2001 г.;Постановление №15-41 от 12.11.2003 г. Орган выдачи: Государственное собрание - Эл Курултай Республики Алтай Приложение №1 к решению Совета депутатов №4-13 от 22.04.2003 г</t>
  </si>
  <si>
    <t>Республика Алтай, р-н Усть-Коксинский, с Кайтанак, ул Проточная, д 25</t>
  </si>
  <si>
    <t>Статья 3.1. Федерального закона " О введении в действие Земельного кодекса РФ" №137-ФЗ от 25.10.2001 г.</t>
  </si>
  <si>
    <t>Республика Алтай, р-н Усть-Коксинский, с Усть-Кокса, ул Набережная, д 70</t>
  </si>
  <si>
    <t>ст.3.1. "О введение в действие Земельного кодекса Российской Федерации" №137-ФЗ от 25.10.2001 г.</t>
  </si>
  <si>
    <t>11.04.2017 г.</t>
  </si>
  <si>
    <t>Республика Алтай, Усть-Коксинский район, с Баштала, ул Центральная, 8</t>
  </si>
  <si>
    <t>Договор купли-продажи земельного участка сельскохозяйственного назначения от 27.06.2011 г.</t>
  </si>
  <si>
    <t>Договор мены земельного участка с квартирой на долю в праве общей долевой собственности на земельный участок с квартирой серия 04 АА №0169399 от 07.06.2017 г.</t>
  </si>
  <si>
    <t>Разрешение на ввод объекта в эксплуатацию серия RU №025007000-25 от 04.12.2007 г. Орган выдачи: Администрация муниципального образования "Усть-Коксинский район" Республики Алтай.;</t>
  </si>
  <si>
    <t>Постановление о разграничении муниципального имущества между муниципальным образованиями в Республике Алтай "Усть-Коксинский район" и "Усть-Коксинское сельское поселение" №245 от 18.08.2015 г. Орган выдачи: Правительство Республики Алтай.;акт-приема передачи земельных участков Муниципального образоваяния "Усть-Коксинское сельское поселение" в собственность муниципального образования "Усть-Коксинский район" от 20.08.2015 г.</t>
  </si>
  <si>
    <t>п.10 ст.3 Федерального Закона №137-ФЗ от 25.10.2001 г.</t>
  </si>
  <si>
    <t>Договор купли-продажи от 04.12.2000 г. Дата регистрации: 18.04.2001 г. Номер регистрации: 04-01/08-1/2000-206.</t>
  </si>
  <si>
    <t>Республика Алтай, Усть-Коксинский район, Усть-Коксинское сельское поселение</t>
  </si>
  <si>
    <t>аренда, 03.06.2013 г. 04-02-04/002/2013-562</t>
  </si>
  <si>
    <t>Акт приема- передачи от 06.11.2009 г.;Распоряжение № 536-р от 03.11.2009г. Орган выдачи: Правительство Республики Алтай</t>
  </si>
  <si>
    <t>04:08:090101:488</t>
  </si>
  <si>
    <t>аренда, 02.10.2009г., 04-02-04/017/2013-160</t>
  </si>
  <si>
    <t>Россия, установлено относительно ориентира Республика Алтай, Усть-Коксинский район, с.Усть-Кокса, расположенного в границах участка восточная часть с.Усть-Кокса</t>
  </si>
  <si>
    <t>аренда, 27.09.2009г., 04-02-04/017/2013-160</t>
  </si>
  <si>
    <t>аренда, 26.09.2009г., 04-02-04/017/2013-160</t>
  </si>
  <si>
    <t>аренда,26.09.2009г., 04-02-04/017/2013-160</t>
  </si>
  <si>
    <t>аренда, 28.09.2009г., 04-02-04/017/2013-160</t>
  </si>
  <si>
    <t>аренда, 25.09.2009г., 04-02-04/017/2013-160</t>
  </si>
  <si>
    <t>аренда, 24.09.2009г., 04-02-04/017/2013-160</t>
  </si>
  <si>
    <t>аренда, 22.09.2009г., 04-02-04/017/2013-160</t>
  </si>
  <si>
    <t>Договор купли-продажи от 22.04.2002 г. Дата регистрации: 25.04.2002 г. Номер регистрации: 04-01/08-2/2002-21.</t>
  </si>
  <si>
    <t>22.05.2002 г.</t>
  </si>
  <si>
    <t>Россия, Республика Алтай, Усть-Коксинский район, с. Кайтанак, ул. Молодежная, д.11, кв. 2</t>
  </si>
  <si>
    <t>Договор купли-продажи от 10.09.2001 г.</t>
  </si>
  <si>
    <t>10.10.2001 г.</t>
  </si>
  <si>
    <t>Договор купли-продажи от 30.06.2001 г. Дата регистрации: 09.07.2001 г. Номер регистрации: 04-01/08-1/2001-231.</t>
  </si>
  <si>
    <t>14.10.2001 г.</t>
  </si>
  <si>
    <t>Договор купли-продажи от 04.09.2001 г. Дата регистрации: 04.09.2001 г. Номер регистрации: 04-01/08-1/2001-279.</t>
  </si>
  <si>
    <t>04.10.2001 г.</t>
  </si>
  <si>
    <t>Россия, Республика Алтай, Усть-Коксинский район, с. Усть-Кокса, ул. Советская, д.75</t>
  </si>
  <si>
    <t>Республика Алтай, Усть-Коксинский район, Огневское сельское поселение</t>
  </si>
  <si>
    <t>Постановление " О предоставлении земельного участка на праве постоянного (бессрочного) пользования №53 от 13.10.2017 г. Орган выдачи: Сельская администрация Муниципального образования Огнёвского сельского поселения Усть-Коксинского района Республики Алтай.</t>
  </si>
  <si>
    <t>СВЕДЕНИЯ О МУНИЦИПАЛЬНОМ НЕДВИЖИМОМ ИМУЩЕСТВЕ (ЗЕМЕЛЬНЫЕ УЧАСТКИ)</t>
  </si>
  <si>
    <t xml:space="preserve"> РА Усть-Коксинский район  , с.Усть-Кокса,ул. Аргучинского под горой Солодка</t>
  </si>
  <si>
    <t xml:space="preserve"> РА Усть-Коксинский район  , с. Амур</t>
  </si>
  <si>
    <t>с. Юстик, ул. Лесная</t>
  </si>
  <si>
    <t>Автодорога</t>
  </si>
  <si>
    <t>с. Огневка, ул. Нагорная</t>
  </si>
  <si>
    <t>Трубчатый переезд</t>
  </si>
  <si>
    <t>п. Мараловодка ул. Катунская</t>
  </si>
  <si>
    <t>с. Огневка, подъезд к кладбищу</t>
  </si>
  <si>
    <t>Трубчатые переезды  2 шт.</t>
  </si>
  <si>
    <t>п. Мараловодка, ул. Скосарева</t>
  </si>
  <si>
    <t>с. Чендек, ул. Березовая</t>
  </si>
  <si>
    <t>Трубопеезды  3 шт</t>
  </si>
  <si>
    <t>Трубопереез</t>
  </si>
  <si>
    <t>04:08:030101:763</t>
  </si>
  <si>
    <t>с. Талда, ул. Центральная и ул. Заречная</t>
  </si>
  <si>
    <t>Сооружение мостового перехода</t>
  </si>
  <si>
    <t>РА Усть-Коксинский район  с. Абай  ул.Советская</t>
  </si>
  <si>
    <t>РА Усть-Коксинский район  с. Абай  ул.Береговая</t>
  </si>
  <si>
    <t>РА Усть-Коксинский район  с. Абай  ул.Партизанская</t>
  </si>
  <si>
    <t>РА Усть-Коксинский район  с. Юстик ул.Молодежная</t>
  </si>
  <si>
    <t>РА Усть-Коксинский район  с. Юстик ул.Ленкома</t>
  </si>
  <si>
    <t>РА Усть-Коксинский район  с. Юстик пер.Новый</t>
  </si>
  <si>
    <t>РА Усть-Коксинский район  с. Чендек ул.Центральная</t>
  </si>
  <si>
    <t>РА Усть-Коксинский район  с. Чендек ул.Цветочная</t>
  </si>
  <si>
    <t>РА Усть-Коксинский район  с. Чендек ул.Строителей</t>
  </si>
  <si>
    <t>РА Усть-Коксинский район  с. Чендек ул.Степная</t>
  </si>
  <si>
    <t>РА Усть-Коксинский район  с. Чендек ул.Спротивная</t>
  </si>
  <si>
    <t>РА Усть-Коксинский район  с. Чендек ул.Солнечная</t>
  </si>
  <si>
    <t xml:space="preserve">РА Усть-Коксинский район  с. Чендек ул.Советская </t>
  </si>
  <si>
    <t xml:space="preserve">РА Усть-Коксинский район  с. Чендек ул.Северная </t>
  </si>
  <si>
    <t xml:space="preserve">РА Усть-Коксинский район  с. Чендек ул.Садовая </t>
  </si>
  <si>
    <t>РА Усть-Коксинский район  с. Чендек ул.Российская</t>
  </si>
  <si>
    <t>РА Усть-Коксинский район  с. Чендек ул.Просторная</t>
  </si>
  <si>
    <t>РА Усть-Коксинский район  с. Чендек ул.Полевая</t>
  </si>
  <si>
    <t>РА Усть-Коксинский район  с. Чендек ул.Подгорная</t>
  </si>
  <si>
    <t>РА Усть-Коксинский район  с. Чендек ул.Набережная</t>
  </si>
  <si>
    <t>РА Усть-Коксинский район  с. Чендек ул.Зеленая</t>
  </si>
  <si>
    <t>РА Усть-Коксинский район  с. Чендек ул.Заречная</t>
  </si>
  <si>
    <t>РА Усть-Коксинский район  с. Чендек ул.Западная</t>
  </si>
  <si>
    <t>РА Усть-Коксинский район  с. Чендек ул.Весенняя</t>
  </si>
  <si>
    <t>РА Усть-Коксинский район  с. Чендек ул.Березовая</t>
  </si>
  <si>
    <t>РА Усть-Коксинский район  с. Чендек пер.Школьный</t>
  </si>
  <si>
    <t>РА Усть-Коксинский район  с. Чендек пер.Центральный</t>
  </si>
  <si>
    <t>РА Усть-Коксинский район  с. Чендек пер.Совхозный</t>
  </si>
  <si>
    <t>РА Усть-Коксинский район  с. Чендек пер.Нижний</t>
  </si>
  <si>
    <t>РА Усть-Коксинский район  с. Чендек пер.Молодежный</t>
  </si>
  <si>
    <t>РА Усть-Коксинский район  с. Чендек пер.Восточный</t>
  </si>
  <si>
    <t>РА Усть-Коксинский район  с. Чендек-п.Маргала</t>
  </si>
  <si>
    <t>РА Усть-Коксинский район  с. Усть-Кокса  ул.Юшкина</t>
  </si>
  <si>
    <t>РА Усть-Коксинский район  с. Усть-Кокса  ул.Южная</t>
  </si>
  <si>
    <t>РА Усть-Коксинский район  с. Усть-Кокса  ул.Юбилейная</t>
  </si>
  <si>
    <t>РА Усть-Коксинский район  с. Усть-Кокса  ул.Энтузиастов</t>
  </si>
  <si>
    <t>РА Усть-Коксинский район  с. Усть-Кокса  ул.Шукшина</t>
  </si>
  <si>
    <t>РА Усть-Коксинский район  с. Усть-Кокса  ул.Харитошкина</t>
  </si>
  <si>
    <t>РА Усть-Коксинский район  с. Усть-Кокса  ул.Уймонская</t>
  </si>
  <si>
    <t>РА Усть-Коксинский район  с. Усть-Кокса  ул.Тихая</t>
  </si>
  <si>
    <t>РА Усть-Коксинский район  с. Усть-Кокса  ул.Сухова</t>
  </si>
  <si>
    <t>РА Усть-Коксинский район  с. Усть-Кокса  ул.Строительная</t>
  </si>
  <si>
    <t>РА Усть-Коксинский район  с. Усть-Кокса  ул.Спортивная</t>
  </si>
  <si>
    <t>РА Усть-Коксинский район  с. Усть-Кокса  ул.Солнечная</t>
  </si>
  <si>
    <t>РА Усть-Коксинский район  с. Усть-Кокса  ул.Совхозная</t>
  </si>
  <si>
    <t>РА Усть-Коксинский район  с. Усть-Кокса  ул.Сиреневая</t>
  </si>
  <si>
    <t>РА Усть-Коксинский район  с. Усть-Кокса  ул.Светлая</t>
  </si>
  <si>
    <t>РА Усть-Коксинский район  с. Усть-Кокса  ул.Садовая</t>
  </si>
  <si>
    <t>РА Усть-Коксинский район  с. Усть-Кокса  ул.Полевая</t>
  </si>
  <si>
    <t>РА Усть-Коксинский район  с. Усть-Кокса  ул.Подгорная</t>
  </si>
  <si>
    <t>РА Усть-Коксинский район  с. Усть-Кокса  ул.Пограничная</t>
  </si>
  <si>
    <t>РА Усть-Коксинский район  с. Усть-Кокса  ул. Пасечная</t>
  </si>
  <si>
    <t>РА Усть-Коксинский район  с. Усть-Кокса  ул.Паршуткина</t>
  </si>
  <si>
    <t>РА Усть-Коксинский район  с. Усть-Кокса  ул.Октябрьская</t>
  </si>
  <si>
    <t>РА Усть-Коксинский район  с. Усть-Кокса  ул. Новая</t>
  </si>
  <si>
    <t>РА Усть-Коксинский район  с. Усть-Кокса  ул. Надежды</t>
  </si>
  <si>
    <t>РА Усть-Коксинский район  с. Усть-Кокса  ул. Нагорная</t>
  </si>
  <si>
    <t>РА Усть-Коксинский район  с. Усть-Кокса  ул. Набережная</t>
  </si>
  <si>
    <t>РА Усть-Коксинский район  с. Усть-Кокса  ул. Мостовая</t>
  </si>
  <si>
    <t>РА Усть-Коксинский район  с. Усть-Кокса  ул. Молодежная</t>
  </si>
  <si>
    <t>РА Усть-Коксинский район  с. Усть-Кокса  ул. Мичурина</t>
  </si>
  <si>
    <t>РА Усть-Коксинский район  с. Усть-Кокса  ул. Мирная</t>
  </si>
  <si>
    <t>РА Усть-Коксинский район  с. Усть-Кокса  ул. Мира</t>
  </si>
  <si>
    <t>РА Усть-Коксинский район  с. Усть-Кокса  ул. Мелиораторов</t>
  </si>
  <si>
    <t>РА Усть-Коксинский район  с. Усть-Кокса  ул. Матросова</t>
  </si>
  <si>
    <t>РА Усть-Коксинский район  с. Усть-Кокса  ул. Лунная</t>
  </si>
  <si>
    <t>РА Усть-Коксинский район  с. Усть-Кокса  ул. Луговая</t>
  </si>
  <si>
    <t>РА Усть-Коксинский район  с. Усть-Кокса  ул. Лиственная</t>
  </si>
  <si>
    <t>РА Усть-Коксинский район  с. Усть-Кокса  ул. Лесная</t>
  </si>
  <si>
    <t>РА Усть-Коксинский район  с. Усть-Кокса  ул. Ленина</t>
  </si>
  <si>
    <t>РА Усть-Коксинский район  с. Усть-Кокса  ул. Лазурная</t>
  </si>
  <si>
    <t>РА Усть-Коксинский район  с. Усть-Кокса  ул. Красноармейская</t>
  </si>
  <si>
    <t>РА Усть-Коксинский район  с. Усть-Кокса  ул.Краскова</t>
  </si>
  <si>
    <t>РА Усть-Коксинский район  с. Усть-Кокса  ул.Комсомольская</t>
  </si>
  <si>
    <t>РА Усть-Коксинский район  с. Усть-Кокса  ул.Коксинская</t>
  </si>
  <si>
    <t>РА Усть-Коксинский район  с. Усть-Кокса  ул.Ключевая</t>
  </si>
  <si>
    <t>РА Усть-Коксинский район  с. Усть-Кокса  ул.Катунская</t>
  </si>
  <si>
    <t>РА Усть-Коксинский район  с. Усть-Кокса  ул.Калинина</t>
  </si>
  <si>
    <t>РА Усть-Коксинский район  с. Усть-Кокса  ул.Казачья</t>
  </si>
  <si>
    <t>РА Усть-Коксинский район  с. Усть-Кокса  ул.Инкубаторная</t>
  </si>
  <si>
    <t>РА Усть-Коксинский район  с. Усть-Кокса  ул.Зеленая</t>
  </si>
  <si>
    <t>РА Усть-Коксинский район  с. Усть-Кокса  ул.Звездная</t>
  </si>
  <si>
    <t>РА Усть-Коксинский район  с. Усть-Кокса  ул.Заречная</t>
  </si>
  <si>
    <t>РА Усть-Коксинский район  с. Усть-Кокса  ул.Западная</t>
  </si>
  <si>
    <t>РА Усть-Коксинский район  с. Усть-Кокса  ул.Заводская</t>
  </si>
  <si>
    <t>РА Усть-Коксинский район  с. Усть-Кокса  ул.Елочная</t>
  </si>
  <si>
    <t>РА Усть-Коксинский район  с. Усть-Кокса  ул.Гуляева</t>
  </si>
  <si>
    <t>РА Усть-Коксинский район  с. Усть-Кокса  ул.Восточная</t>
  </si>
  <si>
    <t>РА Усть-Коксинский район  с. Усть-Кокса  ул.Вишневая</t>
  </si>
  <si>
    <t>РА Усть-Коксинский район  с. Усть-Кокса  ул.Бирюзовая</t>
  </si>
  <si>
    <t>РА Усть-Коксинский район  с. Усть-Кокса  ул. Березовая</t>
  </si>
  <si>
    <t>РА Усть-Коксинский район  с. Усть-Кокса  ул. Береговая</t>
  </si>
  <si>
    <t xml:space="preserve">РА Усть-Коксинский район  с. Усть-Кокса  ул. Базарная </t>
  </si>
  <si>
    <t xml:space="preserve">РА Усть-Коксинский район  с. Усть-Кокса  ул. Аргучинского </t>
  </si>
  <si>
    <t>РА Усть-Коксинский район  с. Усть-Кокса  ул.  2-я Парковая</t>
  </si>
  <si>
    <t>РА Усть-Коксинский район  с. Усть-Кокса  ул.  1-я Парковая</t>
  </si>
  <si>
    <t>РА Усть-Коксинский район  с. Усть-Кокса пер.Явцева</t>
  </si>
  <si>
    <t>РА Усть-Коксинский район  с. Усть-Кокса пер.Яблочный</t>
  </si>
  <si>
    <t>РА Усть-Коксинский район  с. Усть-Кокса пер.Школьный</t>
  </si>
  <si>
    <t>РА Усть-Коксинский район  с. Усть-Кокса пер.Цветочный</t>
  </si>
  <si>
    <t>РА Усть-Коксинский район  с. Усть-Кокса пер.Тихий</t>
  </si>
  <si>
    <t>РА Усть-Коксинский район  с. Усть-Кокса пер.Спортивный</t>
  </si>
  <si>
    <t>РА Усть-Коксинский район  с. Усть-Кокса пер.Сельский</t>
  </si>
  <si>
    <t>РА Усть-Коксинский район  с. Усть-Кокса пер.Речной</t>
  </si>
  <si>
    <t>РА Усть-Коксинский район  с. Усть-Кокса пер.Радужный</t>
  </si>
  <si>
    <t>100 м</t>
  </si>
  <si>
    <t>РА Усть-Коксинский район  с. Усть-Кокса пер.Почтовый</t>
  </si>
  <si>
    <t>РА Усть-Коксинский район  с. Усть-Кокса пер.Пекарский</t>
  </si>
  <si>
    <t>РА Усть-Коксинский район  с. Усть-Кокса пер.Осенний</t>
  </si>
  <si>
    <t>РА Усть-Коксинский район  с. Усть-Кокса пер.Мостовой</t>
  </si>
  <si>
    <t>РА Усть-Коксинский район  с. Усть-Кокса пер.Майский</t>
  </si>
  <si>
    <t>РА Усть-Коксинский район  с. Усть-Кокса пер.Лесной</t>
  </si>
  <si>
    <t>РА Усть-Коксинский район  с. Усть-Кокса пер.Казачий</t>
  </si>
  <si>
    <t>РА Усть-Коксинский район  с. Усть-Кокса пер.Зеленый</t>
  </si>
  <si>
    <t>РА Усть-Коксинский район  с. Усть-Кокса пер.Весенний</t>
  </si>
  <si>
    <t>РА Усть-Коксинский район  с. Тюнгур ул.Школьная</t>
  </si>
  <si>
    <t>РА Усть-Коксинский район  с. Тюнгур ул.Трактовая</t>
  </si>
  <si>
    <t>РА Усть-Коксинский район  с. Тюнгур ул.Солнечная</t>
  </si>
  <si>
    <t>РА Усть-Коксинский район  с. Тюнгур ул.Придорожная</t>
  </si>
  <si>
    <t>РА Усть-Коксинский район  с. Тюнгур ул.Полевая</t>
  </si>
  <si>
    <t>РА Усть-Коксинский район  с. Тюнгур ул.Нагорная</t>
  </si>
  <si>
    <t>РА Усть-Коксинский район  с. Тюнгур ул.Набережная</t>
  </si>
  <si>
    <t xml:space="preserve">РА Усть-Коксинский район  с. Тюнгур ул.Катунская </t>
  </si>
  <si>
    <t>РА Усть-Коксинский район  с. Тюнгур ул.Заречная</t>
  </si>
  <si>
    <t>РА Усть-Коксинский район  с. Тюнгур ул.Береговая</t>
  </si>
  <si>
    <t>РА Усть-Коксинский район  с. Тихонькая, ул.Школьная</t>
  </si>
  <si>
    <t>РА Усть-Коксинский район  с. Тихонькая, ул.Степная</t>
  </si>
  <si>
    <t>РА Усть-Коксинский район  с. Тихонькая, ул.Солнечная</t>
  </si>
  <si>
    <t>РА Усть-Коксинский район  с. Тихонькая, ул. Набережная</t>
  </si>
  <si>
    <t>РА Усть-Коксинский район  с. Тихонькая, ул. Луговая</t>
  </si>
  <si>
    <t>РА Усть-Коксинский район  с. Тихонькая, ул. Западная</t>
  </si>
  <si>
    <t>РА Усть-Коксинский район  с. Тихонькая, ул. Восточная</t>
  </si>
  <si>
    <t>РА Усть-Коксинский район с. Талда, ул.Энергетиков</t>
  </si>
  <si>
    <t>РА Усть-Коксинский район  с. Талда, ул.Черемушки</t>
  </si>
  <si>
    <t>Дорога с. Талда, ул.Центральная</t>
  </si>
  <si>
    <t>РА Усть-Коксинский район с. Талда, ул.Строительная</t>
  </si>
  <si>
    <t>РА Усть-Коксинский район  с. Талда, ул. Полевая</t>
  </si>
  <si>
    <t>РА Усть-Коксинский район  с. Талда, ул. Молодежная</t>
  </si>
  <si>
    <t>РА Усть-Коксинский район  с. Талда, ул. Лесная</t>
  </si>
  <si>
    <t>РА Усть-Коксинский район  с. Талда, ул. Каратык</t>
  </si>
  <si>
    <t>РА Усть-Коксинский район  с. Талда, ул. Заречная</t>
  </si>
  <si>
    <t>РА Усть-Коксинский район  с. Сугаш ул.Учительская</t>
  </si>
  <si>
    <t>РА Усть-Коксинский район  с. Сугаш ул.Орждоникидзе</t>
  </si>
  <si>
    <t>РА Усть-Коксинский район  с. Сугаш ул.Новый путь</t>
  </si>
  <si>
    <t>РА Усть-Коксинский район  с. Сугаш ул.Новая</t>
  </si>
  <si>
    <t>РА Усть-Коксинский район  с. Сугаш ул.Лесная</t>
  </si>
  <si>
    <t>РА Усть-Коксинский район  с. Сугаш ул.Лазаря Кокышева</t>
  </si>
  <si>
    <t>РА Усть-Коксинский район  с. Сугаш ул.Кызыл-Тыт</t>
  </si>
  <si>
    <t>РА Усть-Коксинский район  с. Сугаш ул.Заря Алтая</t>
  </si>
  <si>
    <t>РА Усть-Коксинский район  с. Соузар ул.Трактовая</t>
  </si>
  <si>
    <t>РА Усть-Коксинский район  с. Огневка  ул.Школьная</t>
  </si>
  <si>
    <t>РА Усть-Коксинский район  с. Огневка  ул.Солнечная</t>
  </si>
  <si>
    <t>РА Усть-Коксинский район  с. Огневка  ул.Нагорная</t>
  </si>
  <si>
    <t>РА Усть-Коксинский район  с. Огневка  ул.Набережная</t>
  </si>
  <si>
    <t>РА Усть-Коксинский район  с. Огневка  проезд Зерноток</t>
  </si>
  <si>
    <t>РА Усть-Коксинский район  с. Кайтанак Скотомогильник</t>
  </si>
  <si>
    <t>РА Усть-Коксинский район  с. Огневка  пер.Проточный</t>
  </si>
  <si>
    <t>РА Усть-Коксинский район  с. Огневка  ул.Молодежная</t>
  </si>
  <si>
    <t>РА Усть-Коксинский район  с. Огневка  ул.Заречная</t>
  </si>
  <si>
    <t>РА Усть-Коксинский район  с. Огневка  ул. Ермолаева</t>
  </si>
  <si>
    <t>РА Усть-Коксинский район  с. Огневка  ул. 70-лет Октября</t>
  </si>
  <si>
    <t>РА Усть-Коксинский район  с. Огневка подъезд к кладбищу</t>
  </si>
  <si>
    <t>РА Усть-Коксинский район  с. Огневка пер.Огородный</t>
  </si>
  <si>
    <t>РА Усть-Коксинский район  с. Нижний уймон  ул.Центральная</t>
  </si>
  <si>
    <t>РА Усть-Коксинский район  с. Нижний уймон  ул.Новая</t>
  </si>
  <si>
    <t>РА Усть-Коксинский район  с. Нижний уймон  ул.Мира</t>
  </si>
  <si>
    <t>РА Усть-Коксинский район  с. Нижний уймон  пер. Катунский</t>
  </si>
  <si>
    <t xml:space="preserve">РА Усть-Коксинский район  с. Нижний уймон - с. Мульта </t>
  </si>
  <si>
    <t xml:space="preserve">РА Усть-Коксинский район   с. Мульта, ул.Школьная </t>
  </si>
  <si>
    <t>РА Усть-Коксинский район   с. Мульта, ул.Строительная</t>
  </si>
  <si>
    <t>РА Усть-Коксинский район   с. Мульта, ул.Северная</t>
  </si>
  <si>
    <t xml:space="preserve">РА Усть-Коксинский район   с. Мульта, ул.Садовая </t>
  </si>
  <si>
    <t>РА Усть-Коксинский район   с. Мульта, ул.Полевая</t>
  </si>
  <si>
    <t>РА Усть-Коксинский район   с. Мульта, ул. Молодежная</t>
  </si>
  <si>
    <t>РА Усть-Коксинский район   с. Мульта, ул. Луговая</t>
  </si>
  <si>
    <t>РА Усть-Коксинский район   с. Мульта, ул. Лесная</t>
  </si>
  <si>
    <t>РА Усть-Коксинский район   с. Маральник, ул. Горная</t>
  </si>
  <si>
    <t>РА Усть-Коксинский район   с. Маральник 2- п. Полеводка</t>
  </si>
  <si>
    <t xml:space="preserve">РА Усть-Коксинский район   с. Курунда, ул.Центральная </t>
  </si>
  <si>
    <t xml:space="preserve">РА Усть-Коксинский район   с. Курунда, ул.Садовая </t>
  </si>
  <si>
    <t>РА Усть-Коксинский район   с. Курунда, ул.Партизанская</t>
  </si>
  <si>
    <t>РА Усть-Коксинский район   с. Курунда, ул.Нагорная</t>
  </si>
  <si>
    <t>РА Усть-Коксинский район   с. Курунда, пер. Кедровый</t>
  </si>
  <si>
    <t>РА Усть-Коксинский район   с. Курунда, пер. Весенний</t>
  </si>
  <si>
    <t>РА Усть-Коксинский район   с. Курдюм, ул. Мараловодов</t>
  </si>
  <si>
    <t xml:space="preserve">РА Усть-Коксинский район  с. Красноярка  ул.Лесная </t>
  </si>
  <si>
    <t xml:space="preserve">РА Усть-Коксинский район  с. Катанда  ул.Совхозная </t>
  </si>
  <si>
    <t>РА Усть-Коксинский район  с. Катанда  ул.Советская</t>
  </si>
  <si>
    <t>РА Усть-Коксинский район  с. Катанда  ул.Речная</t>
  </si>
  <si>
    <t>РА Усть-Коксинский район  с. Катанда  ул.Полевая</t>
  </si>
  <si>
    <t>РА Усть-Коксинский район  с. Катанда  ул.Подгорная</t>
  </si>
  <si>
    <t>РА Усть-Коксинский район  с. Катанда  ул.Партизанская</t>
  </si>
  <si>
    <t>РА Усть-Коксинский район  с. Катанда  ул. Наговицина</t>
  </si>
  <si>
    <t>РА Усть-Коксинский район  с. Катанда  ул. Молодежная</t>
  </si>
  <si>
    <t>РА Усть-Коксинский район  с. Катанда  ул. Луговая</t>
  </si>
  <si>
    <t>РА Усть-Коксинский район  с. Катанда  ул. Зеленая</t>
  </si>
  <si>
    <t xml:space="preserve">РА Усть-Коксинский район  с. Катанда  ул. Береговая </t>
  </si>
  <si>
    <t>РА Усть-Коксинский район  с. Катанда  ул. Заводская</t>
  </si>
  <si>
    <t>РА Усть-Коксинский район  с. Катанда пер.Степной</t>
  </si>
  <si>
    <t>РА Усть-Коксинский район  с. Катанда пер.Спортивный</t>
  </si>
  <si>
    <t>РА Усть-Коксинский район  с. Катанда пер.Северный</t>
  </si>
  <si>
    <t>РА Усть-Коксинский район  с. Катанда  пер.Лесной</t>
  </si>
  <si>
    <t>РА Усть-Коксинский район  с. Кастахта ул.Центральная</t>
  </si>
  <si>
    <t>РА Усть-Коксинский район  с. Кастахта ул.Заречная</t>
  </si>
  <si>
    <t>РА Усть-Коксинский район  с. Карагай, ул.Тишинова</t>
  </si>
  <si>
    <t>РА Усть-Коксинский район  с. Карагай, ул.Центральная</t>
  </si>
  <si>
    <t>РА Усть-Коксинский район  с. Карагай, ул.Советская</t>
  </si>
  <si>
    <t>РА Усть-Коксинский район  с. Карагай, ул.Сахалинская</t>
  </si>
  <si>
    <t>РА Усть-Коксинский район  с. Карагай, ул.Новая</t>
  </si>
  <si>
    <t>РА Усть-Коксинский район  с. Карагай, ул.Нагорная</t>
  </si>
  <si>
    <t>РА Усть-Коксинский район  с. Карагай, ул.Лесная</t>
  </si>
  <si>
    <t>РА Усть-Коксинский район  с. Карагай, ул. Заречная</t>
  </si>
  <si>
    <t>РА Усть-Коксинский район  с. Карагай, ул. Береговая</t>
  </si>
  <si>
    <t>РА Усть-Коксинский район  с. Карагай, ул. Амбулаторная</t>
  </si>
  <si>
    <t>РА Усть-Коксинский район  с. Кайтанак, ул.Проточная</t>
  </si>
  <si>
    <t>РА Усть-Коксинский район  с. Кайтанак, ул.Новая</t>
  </si>
  <si>
    <t>РА Усть-Коксинский район  с. Кайтанак, ул. Ленина</t>
  </si>
  <si>
    <t>РА Усть-Коксинский район  с. Горбуново, ул.Центральная</t>
  </si>
  <si>
    <t>РА Усть-Коксинский район  с. Горбуново, ул.Садовая</t>
  </si>
  <si>
    <t>РА Усть-Коксинский район  с. Горбуново, ул.Первомайская</t>
  </si>
  <si>
    <t>РА Усть-Коксинский район с. Горбуново, ул.Молодежная</t>
  </si>
  <si>
    <t>РА Усть-Коксинский район  с. Горбуново, пер. Речной</t>
  </si>
  <si>
    <t>РА Усть-Коксинский район  с. Горбуново, пер. Лесной</t>
  </si>
  <si>
    <t>РА Усть-Коксинский район  с. Власьево, ул. Родниковая</t>
  </si>
  <si>
    <t>РА Усть-Коксинский район   с. Верх-Уймон, ул.Центральная</t>
  </si>
  <si>
    <t>РА Усть-Коксинский район   с. Верх-Уймон, ул.Строительная</t>
  </si>
  <si>
    <t>РА Усть-Коксинский район   с. Верх-Уймон, ул.Рассветная</t>
  </si>
  <si>
    <t>РА Усть-Коксинский район   с. Верх-Уймон, ул.Полевая</t>
  </si>
  <si>
    <t>РА Усть-Коксинский район   с. Верх-Уймон, ул.Подгорная</t>
  </si>
  <si>
    <t>РА Усть-Коксинский район   с. Верх-Уймон, ул.Окольная</t>
  </si>
  <si>
    <t>РА Усть-Коксинский район   с. Верх-Уймон, ул.Набережная</t>
  </si>
  <si>
    <t>РА Усть-Коксинский район   с. Верх-Уймон, ул.Молодежная</t>
  </si>
  <si>
    <t>РА Усть-Коксинский район   с. Верх-Уймон, ул.Мира</t>
  </si>
  <si>
    <t xml:space="preserve">РА Усть-Коксинский район   с. Верх-Уймон, ул.Зеленая </t>
  </si>
  <si>
    <t>РА Усть-Коксинский район   с. Верх-Уймон, ул. Заречная</t>
  </si>
  <si>
    <t>РА Усть-Коксинский район   с. Верх-Уймон, ул. Весенняя</t>
  </si>
  <si>
    <t>РА Усть-Коксинский район   с. Березовка, ул.Совхозная</t>
  </si>
  <si>
    <t>РА Усть-Коксинский район   с. Березовка, Скотомогильник</t>
  </si>
  <si>
    <t>РА Усть-Коксинский район   с. Березовка, ул. Комсомольская</t>
  </si>
  <si>
    <t>РА Усть-Коксинский район   с. Березовка, ул. Заречная</t>
  </si>
  <si>
    <t xml:space="preserve">РА Усть-Коксинский район   с. Баштала, ул.Черемуховая </t>
  </si>
  <si>
    <t>РА Усть-Коксинский район   с. Баштала, ул.Центральная</t>
  </si>
  <si>
    <t>РА Усть-Коксинский район   с. Баштала, ул.Цветочная</t>
  </si>
  <si>
    <t>РА Усть-Коксинский район   с. Баштала, ул.Таежная</t>
  </si>
  <si>
    <t>РА Усть-Коксинский район   с. Баштала, ул.Солнечная</t>
  </si>
  <si>
    <t>РА Усть-Коксинский район   с. Баштала, ул.Родниковая</t>
  </si>
  <si>
    <t>РА Усть-Коксинский район   с. Баштала, ул.Полевая</t>
  </si>
  <si>
    <t>РА Усть-Коксинский район   с. Баштала, ул.Подгорная</t>
  </si>
  <si>
    <t>РА Усть-Коксинский район   с. Баштала, ул. Мостовая</t>
  </si>
  <si>
    <t>РА Усть-Коксинский район   с. Баштала, ул. Малиновая</t>
  </si>
  <si>
    <t>РА Усть-Коксинский район   с. Баштала, ул. Веселая</t>
  </si>
  <si>
    <t>РА Усть-Коксинский район   с. Баштала, пер.Школьный</t>
  </si>
  <si>
    <t>РА Усть-Коксинский район   с. Баштала, пер.Речной</t>
  </si>
  <si>
    <t>РА Усть-Коксинский район   с. Баштала, пер.Милый</t>
  </si>
  <si>
    <t>РА Усть-Коксинский район   с. Баштала, пер.Клубный</t>
  </si>
  <si>
    <t>РА Усть-Коксинский район   с. Баштала, пер.Садовый</t>
  </si>
  <si>
    <t>РА Усть-Коксинский район   с. Банное, ул.Солнечная</t>
  </si>
  <si>
    <t>РА Усть-Коксинский район   с. Банное, ул.Центральная</t>
  </si>
  <si>
    <t>РА Усть-Коксинский район   с. Банное, ул.Полевая</t>
  </si>
  <si>
    <t>РА Усть-Коксинский район   с. Банное, ул.Первомайская</t>
  </si>
  <si>
    <t>РА Усть-Коксинский район   с. Банное, ул.Набережная</t>
  </si>
  <si>
    <t>РА Усть-Коксинский район   с. Банное, ул. Лесная</t>
  </si>
  <si>
    <t>РА Усть-Коксинский район   с. Банное, ул. Зеленая</t>
  </si>
  <si>
    <t>РА Усть-Коксинский район   с. Банное, ул. Елочная</t>
  </si>
  <si>
    <t>РА Усть-Коксинский район    с. Амур ул.  Сергея Капешева</t>
  </si>
  <si>
    <t>РА Усть-Коксинский район    с. Амур ул. Набережная</t>
  </si>
  <si>
    <t>РА Усть-Коксинский район    с. Амур ул. Молодежная</t>
  </si>
  <si>
    <t>РА Усть-Коксинский район    с. Амур ул. Зеленая</t>
  </si>
  <si>
    <t>РА Усть-Коксинский район    с. Амур ул. Больничная</t>
  </si>
  <si>
    <t>РА Усть-Коксинский район    с. Амур ул. Береговая</t>
  </si>
  <si>
    <t>РА Усть-Коксинский район    с. Амур пер. Школьный</t>
  </si>
  <si>
    <t>РА Усть-Коксинский район    с. Амур пер. Почтовый</t>
  </si>
  <si>
    <t>РА Усть-Коксинский район    с. Амур пер. Нагорный</t>
  </si>
  <si>
    <t>РА Усть-Коксинский район  п. Тюгукрюк, ул.Школьная</t>
  </si>
  <si>
    <t>РА Усть-Коксинский район  п. Тюгукрюк, ул.Центральная</t>
  </si>
  <si>
    <t>РА Усть-Коксинский район  п. Тюгукрюк, ул.Речная</t>
  </si>
  <si>
    <t>РА Усть-Коксинский район  п. Тюгукрюк, ул.Набережная</t>
  </si>
  <si>
    <t>РА Усть-Коксинский район  п. Тюгукрюк, ул.Молодежная</t>
  </si>
  <si>
    <t>РА Усть-Коксинский район  п. Тюгукрюк, ул.Лесная</t>
  </si>
  <si>
    <t>РА Усть-Коксинский район  п. Тюгукрюк, ул.Елочная</t>
  </si>
  <si>
    <t>РА Усть-Коксинский район  п. Тюгурюк, ул.Березовая</t>
  </si>
  <si>
    <t>РА Усть-Коксинский район  п. Тюгурюк, пер. Подгорный</t>
  </si>
  <si>
    <t>РА Усть-Коксинский район  п. Теректа, ул. Степная</t>
  </si>
  <si>
    <t>РА Усть-Коксинский район  п. Теректа, ул. Проточная</t>
  </si>
  <si>
    <t>РА Усть-Коксинский район  п. Теректа, ул. Ключевая</t>
  </si>
  <si>
    <t>РА Усть-Коксинский район  п. Теректа, ул. Зеленая</t>
  </si>
  <si>
    <t>РА Усть-Коксинский район  п. Теректа, ул. Восточная</t>
  </si>
  <si>
    <t>РА Усть-Коксинский район п. Сахсабай, ул. Луговая</t>
  </si>
  <si>
    <t>РА Усть-Коксинский район п. Полеводка, ул. Центральная</t>
  </si>
  <si>
    <t>РА Усть-Коксинский район п. Полеводка, ул. Набережная</t>
  </si>
  <si>
    <t>РА Усть-Коксинский район п. Полеводка, ул. Заречная</t>
  </si>
  <si>
    <t>РА Усть-Коксинский район  п. Октябрьское, ул.Центральная</t>
  </si>
  <si>
    <t>РА Усть-Коксинский район  п. Октябрьское, ул.Садовая</t>
  </si>
  <si>
    <t>РА Усть-Коксинский район  п. Октябрьское, ул.Октябрьская</t>
  </si>
  <si>
    <t>РА Усть-Коксинский район  п. Октябрьское, ул.Нагорная</t>
  </si>
  <si>
    <t>РА Усть-Коксинский район  п. Октябрьское, ул. Набережная</t>
  </si>
  <si>
    <t xml:space="preserve"> РА Усть-Коксинский район  п. Маральник-2, ул.Ключевая</t>
  </si>
  <si>
    <t xml:space="preserve"> РА Усть-Коксинский район  п. Мараловодка, ул.Скосарева</t>
  </si>
  <si>
    <t xml:space="preserve"> РА Усть-Коксинский район  п. Мараловодка, ул.Мирная</t>
  </si>
  <si>
    <t xml:space="preserve"> РА Усть-Коксинский район  п. Мараловодка, ул.Катунская</t>
  </si>
  <si>
    <t xml:space="preserve"> РА Усть-Коксинский район  п. Мараловодка, ул.Лесная</t>
  </si>
  <si>
    <t xml:space="preserve"> РА Усть-Коксинский район  п. Мараловодка, пер. Полевой</t>
  </si>
  <si>
    <t xml:space="preserve"> РА Усть-Коксинский район  п. Мараловодка, пер. Новый</t>
  </si>
  <si>
    <t xml:space="preserve"> РА Усть-Коксинский район п. Замульта, ул. Центральная</t>
  </si>
  <si>
    <t xml:space="preserve"> РА Усть-Коксинский район п. Замульта, ул. Проточная</t>
  </si>
  <si>
    <t xml:space="preserve"> РА Усть-Коксинский район п. Замульта, ул. Новая</t>
  </si>
  <si>
    <t xml:space="preserve"> РА Усть-Коксинский район п. Замульта, ул. Майская</t>
  </si>
  <si>
    <t xml:space="preserve"> РА Усть-Коксинский район п. Замульта, ул. Зеленая</t>
  </si>
  <si>
    <t xml:space="preserve"> РА Усть-Коксинский район п. Замульта, ул. Бирюзовая</t>
  </si>
  <si>
    <t xml:space="preserve"> РА Усть-Коксинский район  п. Замульта - с. Маральник 1 (вдоль р. Ак-Чан)</t>
  </si>
  <si>
    <t xml:space="preserve"> РА Усть-Коксинский район  п.Гагарка ул.Центральная</t>
  </si>
  <si>
    <t xml:space="preserve"> РА Усть-Коксинский район  п.Гагарка ул.Подгорная</t>
  </si>
  <si>
    <t xml:space="preserve"> РА Усть-Коксинский район  п.Гагарка ул.Луговая</t>
  </si>
  <si>
    <t xml:space="preserve"> РА Усть-Коксинский район  п.Гагарка улЗаречная</t>
  </si>
  <si>
    <t xml:space="preserve"> РА Усть-Коксинский район  п.Гагарка ул.Западная</t>
  </si>
  <si>
    <t xml:space="preserve"> РА Усть-Коксинский район  п.Гагарка ул.Березовая</t>
  </si>
  <si>
    <t xml:space="preserve"> РА Усть-Коксинский район </t>
  </si>
  <si>
    <t>Выгребная яма</t>
  </si>
  <si>
    <t xml:space="preserve"> РА Усть-Коксинский район р. Кучерла на 3 км. автодороги "п. Кучерла-пастбища"</t>
  </si>
  <si>
    <t>РА Усть-Коксинский район  р. Кучерлар.с. Кучерла (нижний)</t>
  </si>
  <si>
    <t>РА Усть-Коксинский район  р. Кучерла на 3 км. автодороги "п. Кучерла-пастбища"</t>
  </si>
  <si>
    <t>Водопроводный комплекс</t>
  </si>
  <si>
    <t>Водонапорная башня</t>
  </si>
  <si>
    <t>Внутрипоселковая автодорога</t>
  </si>
  <si>
    <t>РА Усть-Коксинский район   с. Ак-Коба ул.Новая</t>
  </si>
  <si>
    <t>РА Усть-Коксинский район   с. Ак-Коба ул.Нагорная</t>
  </si>
  <si>
    <t>РА Усть-Коксинский район   с. Ак-Коба ул. Набережная</t>
  </si>
  <si>
    <t>РА Усть-Коксинский район с.Кучерла ул.Совхозная</t>
  </si>
  <si>
    <t>РА Усть-Коксинский район с.Кучерла ул.Новая</t>
  </si>
  <si>
    <t>РА Усть-Коксинский район с.Кучерла ул.Ленина</t>
  </si>
  <si>
    <t>РА Усть-Коксинский район с.Маргала ул.Лесная</t>
  </si>
  <si>
    <t xml:space="preserve"> РА Усть-Коксинский район  п. Курунда, ул. Центральная </t>
  </si>
  <si>
    <t>Автомобильный мост</t>
  </si>
  <si>
    <t xml:space="preserve"> РА Усть-Коксинский район  руч. Коорчок, с. Карагай, ул. Лесная</t>
  </si>
  <si>
    <t xml:space="preserve"> РА Усть-Коксинский район  руч. Коорчок, с. Карагай, ул. Заречная</t>
  </si>
  <si>
    <t xml:space="preserve"> РА Усть-Коксинский район  руч. Аилушка, с. Карагай, ул. Сахалинская</t>
  </si>
  <si>
    <t>РА Усть-Коксинский район  Автомобильный мост через р.Кам-Тыт, с. Сугаш, ул. Заря Алтая</t>
  </si>
  <si>
    <t>РА Усть-Коксинский район  р. Чендек, с. Чендек, пер.Центральный</t>
  </si>
  <si>
    <t>РА Усть-Коксинский район  р. Чендек, с. Чендек, пер. Совхозный</t>
  </si>
  <si>
    <t>РА Усть-Коксинский район  р. Чендек, с. Чендек, пер. Нижний</t>
  </si>
  <si>
    <t>РА Усть-Коксинский район  р. Протока, с. Верх-Уймон, ул. Заречная</t>
  </si>
  <si>
    <t>РА Усть-Коксинский район  р. Протока, п. Гагарка, ул. Центральная</t>
  </si>
  <si>
    <t>РА Усть-Коксинский район  р. Мульта, с.Мульта, ул. Школьная</t>
  </si>
  <si>
    <t>РА Усть-Коксинский район  р. Мульта, с.Мульта, ул. Центральная</t>
  </si>
  <si>
    <t>РА Усть-Коксинский район   р. Мульта, с.Маральник, ул. Горная</t>
  </si>
  <si>
    <t xml:space="preserve">РА Усть-Коксинский район  р. Банночка, с. Банное, ул. Центральная </t>
  </si>
  <si>
    <t xml:space="preserve"> РА Усть-Коксинский район  р. Ак-Кол, с.Тихонькая, ул.Школьная</t>
  </si>
  <si>
    <t xml:space="preserve"> РА Усть-Коксинский район  р. Ак-Кол, с.Тихонькая, ул. Центральная</t>
  </si>
  <si>
    <t xml:space="preserve"> РА Усть-Коксинский район  р. Ак-Кол, с.Тихонькая, ул. Солнечная</t>
  </si>
  <si>
    <t xml:space="preserve"> РА Усть-Коксинский район  р. Ак-Кол, с.Тихонькая, ул. Набережная</t>
  </si>
  <si>
    <t>РА Усть-Коксинский район р. Ак-Кол, с. Верх-Уймон, ул.Строительная</t>
  </si>
  <si>
    <t>РА Усть-Коксинский район р. Ак-Кол, с. Верх-Уймон, ул.Подгорная</t>
  </si>
  <si>
    <t>РА Усть-Коксинский район р. Ак-Кол, с. Верх-Уймон, ул. Окольная</t>
  </si>
  <si>
    <t xml:space="preserve"> РА Усть-Коксинский район  р. Ак-Кол, п. Гагарка, ул. Заречная</t>
  </si>
  <si>
    <t>04 :08:030101:764</t>
  </si>
  <si>
    <t xml:space="preserve"> РА Усть-Коксинский район с.Талда Центральная и ул. Черемушки</t>
  </si>
  <si>
    <t>РА Усть-Коксинский район п.Тюгурюк, ул. Молодежная</t>
  </si>
  <si>
    <t>Подраздел 1.3. Раздела  1</t>
  </si>
  <si>
    <t>Трубчатый колодец</t>
  </si>
  <si>
    <t>с. Абай, ул. Советская, 26А</t>
  </si>
  <si>
    <t>с. Абай, ул. Советская, 65</t>
  </si>
  <si>
    <t>04:08:060401:250</t>
  </si>
  <si>
    <t>МУП "ТЕПЛОВОДСТРОЙ СЕРВИС"</t>
  </si>
  <si>
    <t>Водозаборная башня</t>
  </si>
  <si>
    <t xml:space="preserve">Водозаборная скважина </t>
  </si>
  <si>
    <t>Республика Алтай, Усть-Коксинский район, п. Теректа,ул. Зеленая, д. 9</t>
  </si>
  <si>
    <t>Водопроводный комплекс,10 куб. м. ,300м.</t>
  </si>
  <si>
    <t>Республика Алтай, Усть-Коксинский район, п. Теректа,ул. Центральная, д. 8</t>
  </si>
  <si>
    <t>Водопроводный комплекс,10 куб. м. ,80м.</t>
  </si>
  <si>
    <t>Республика Алтай, Усть-Коксинский район, п. Теректа,ул. Восточная, д. 7</t>
  </si>
  <si>
    <t>Водопроводный комплекс,10 куб. м. ,100м.</t>
  </si>
  <si>
    <t>Республика Алтай, Усть-Коксинский район, с. Мульта, ул. Центральная, д. 90</t>
  </si>
  <si>
    <t>Республика Алтай, Усть-Коксинский район, п. Березовка ул.Комсомольская</t>
  </si>
  <si>
    <t>Республика Алтай, Усть-Коксинский район, с. Кайтанак, ул.Молодежная, д.18</t>
  </si>
  <si>
    <t>Республика Алтай, Усть-Коксинский район, с. Огневка, ул.Нагорная 11А.</t>
  </si>
  <si>
    <t>Республика Алтай, Усть-Коксинский район, с. Огневка, ул.Солнечная, 9А</t>
  </si>
  <si>
    <t>Республика Алтай, Усть-Коксинский район, с. Огневка, ул. Школьная,14 А.</t>
  </si>
  <si>
    <t>Республика Алтай, Усть-Коксинский район, с.Баштала, ул.Солнечная</t>
  </si>
  <si>
    <t>Республика Алтай, Усть-Коксинский район, с.Усть-Кокса, ул.Совхозная</t>
  </si>
  <si>
    <t>Республика Алтай, Усть-Коксинский район, с.Усть-Кокса, ул.Строительная</t>
  </si>
  <si>
    <t>Водопровод микрорайон "Восточный"</t>
  </si>
  <si>
    <t>Республика Алтай, Усть-Коксинский район, п.Тюгурюк, ул.Березовая</t>
  </si>
  <si>
    <t>Скважина</t>
  </si>
  <si>
    <t>Республика Алтай, Усть-Коксинский район, с.Усть-Кокса, ул.Полевая,38 А.</t>
  </si>
  <si>
    <t>Скважина Г22/06</t>
  </si>
  <si>
    <t>Скважина Г21/06</t>
  </si>
  <si>
    <t>Водопроводная башня</t>
  </si>
  <si>
    <t>Республика Алтай, Усть-Коксинский район, с.Усть-Кокса, ул.Аргучинского, д.53</t>
  </si>
  <si>
    <t>Республика Алтай, Усть-Коксинский район, с.Усть-Кокса, ул.Строительная 7А</t>
  </si>
  <si>
    <t>Республика Алтай, Усть-Коксинский район, с.Усть-Кокса, пересечение ул.Строительная и пер.Спортивный</t>
  </si>
  <si>
    <t>04:08:010124:279</t>
  </si>
  <si>
    <t>Республика Алтай, Усть-Коксинский район, с.Усть-Кокса, ул.Нагорная, д.23</t>
  </si>
  <si>
    <t>Республика Алтай, Усть-Коксинский район, с.Усть-Кокса, ул.Северная 2 А</t>
  </si>
  <si>
    <t>Республика Алтай, Усть-Коксинский район, с.Усть-Кокса ул.Советская, ул. Набережная</t>
  </si>
  <si>
    <t>Республика Алтай, Усть-Коксинский район, с.Усть-Кокса, ул. Набережная,ул.Харитошкина</t>
  </si>
  <si>
    <t>Республика Алтай, Усть-Коксинский район, с.Усть-Кокса, ул.Советская,пер. Школьный</t>
  </si>
  <si>
    <t>1.4-00003</t>
  </si>
  <si>
    <t>1.4-00002</t>
  </si>
  <si>
    <t>Республика Алтай, Усть-Коксинский район, с.Усть-Кокса, ул.Нагорная, Юшкина.Харитошкина</t>
  </si>
  <si>
    <t>1.4-00001</t>
  </si>
  <si>
    <t>СВЕДЕНИЯ О МУНИЦИПАЛЬНОМ НЕДВИЖИМОМ ИМУЩЕСТВЕ (ВОДОПРОВОДЫ, СКВАЖИНЫ, ТЕПЛОСЕТИ)</t>
  </si>
  <si>
    <t xml:space="preserve">договор </t>
  </si>
  <si>
    <t>Распоряжение № 685 а</t>
  </si>
  <si>
    <t>Автомобиль УАЗ-390994(2007г.)</t>
  </si>
  <si>
    <t>Договор</t>
  </si>
  <si>
    <t>Отвал коммунальный гидроповоротный, 000000240</t>
  </si>
  <si>
    <t>Пескоразбрасыватель съёмный V5 м3 с отвалом, 000000239</t>
  </si>
  <si>
    <t xml:space="preserve"> </t>
  </si>
  <si>
    <t>Трактор Беларус 82.1</t>
  </si>
  <si>
    <t>Автомобиль CHEVROLET NIVA 212300-55, 000000007</t>
  </si>
  <si>
    <t>Автогрейдер с рыхлителем ДЗ-180</t>
  </si>
  <si>
    <t>Распоряжение № 132</t>
  </si>
  <si>
    <t>УАЗ 390945 2016 г., 00-000003</t>
  </si>
  <si>
    <t>Распоряжение № 138</t>
  </si>
  <si>
    <t>ТракторМТЗ-80</t>
  </si>
  <si>
    <t>Автомобиль КО-503В-2</t>
  </si>
  <si>
    <t>Распоряжение № 442</t>
  </si>
  <si>
    <t>ТракторЭО 2621В-2</t>
  </si>
  <si>
    <t>Автомобиль МАЗ-5577КС</t>
  </si>
  <si>
    <t>Автомобиль САЗ-3507</t>
  </si>
  <si>
    <t>Распоряжение № 468</t>
  </si>
  <si>
    <t>Автомобиль КАМАЗ-65111</t>
  </si>
  <si>
    <t>Трактор Т-130</t>
  </si>
  <si>
    <t>Прицеп СЗАП 8543-01 </t>
  </si>
  <si>
    <t>АвтомобильСАЗ3508</t>
  </si>
  <si>
    <t>Автомобиль УАЗ-39094</t>
  </si>
  <si>
    <t>Автомобиль КАМАЗ-55111</t>
  </si>
  <si>
    <t>Автомобиль УАЗ-22069</t>
  </si>
  <si>
    <t>Договор  купли-продажи</t>
  </si>
  <si>
    <t xml:space="preserve">Автомобиль LADA RS035 Largus                                                    </t>
  </si>
  <si>
    <t>2.1-00047</t>
  </si>
  <si>
    <t xml:space="preserve">Авто Renault  Logan EXP 16P 5R B   </t>
  </si>
  <si>
    <t xml:space="preserve">Авто УАЗ-220695-440(465112)                                                     
</t>
  </si>
  <si>
    <t>2.1-00046</t>
  </si>
  <si>
    <t xml:space="preserve">15.04.2013
</t>
  </si>
  <si>
    <t xml:space="preserve">Автомобиль ГАЗ 32213                                                            
</t>
  </si>
  <si>
    <t>2.1-00045</t>
  </si>
  <si>
    <t>МБОУ Усть-Коксинская СОШ</t>
  </si>
  <si>
    <t>акт приема-передач</t>
  </si>
  <si>
    <t>автобус ГАЗ 322121</t>
  </si>
  <si>
    <t>автобус пежо 222334</t>
  </si>
  <si>
    <t>автомобиль УАЗ 22069-04</t>
  </si>
  <si>
    <t>автомобиль  газ 3307</t>
  </si>
  <si>
    <t>счет-фактура</t>
  </si>
  <si>
    <t>автомобиль Волга</t>
  </si>
  <si>
    <t>автомобиль ГАПЗ 3307</t>
  </si>
  <si>
    <t>МБОУ Катандинская СОШ</t>
  </si>
  <si>
    <t>Газ 311105</t>
  </si>
  <si>
    <t>автобус ПАЗ 32053-70</t>
  </si>
  <si>
    <t>МБОУ В-Уймонская СОШ</t>
  </si>
  <si>
    <t>автобус пежо 222335</t>
  </si>
  <si>
    <t>автобус спец для перевозки детей газ 322121</t>
  </si>
  <si>
    <t>МБОУ Сугашская СОШ</t>
  </si>
  <si>
    <t>МБОУ Юстинская ООШ</t>
  </si>
  <si>
    <t>автомобиль ГАЗ 52</t>
  </si>
  <si>
    <t xml:space="preserve">автобус ТС222335 </t>
  </si>
  <si>
    <t>автобус  для перевозки детей</t>
  </si>
  <si>
    <t>автобус специальный для перевозки детей</t>
  </si>
  <si>
    <t>снегоход</t>
  </si>
  <si>
    <t>катамаран</t>
  </si>
  <si>
    <t>ПТС 63 НЕ  622357</t>
  </si>
  <si>
    <t>04.08.2011г.</t>
  </si>
  <si>
    <t>LADA 213100</t>
  </si>
  <si>
    <t>05.09.2014г</t>
  </si>
  <si>
    <t>Автомобиль SHEVROLET NIVA 212300-55 (2014г)</t>
  </si>
  <si>
    <t xml:space="preserve">ПТС  63 МТ 585202 </t>
  </si>
  <si>
    <t>05.10.2010г</t>
  </si>
  <si>
    <t>Автомобиль SHEVROLET NIVA 212300-55(2009г)</t>
  </si>
  <si>
    <t>13/02/2018г.</t>
  </si>
  <si>
    <t>RENAUL FLUENCE</t>
  </si>
  <si>
    <t>ПТС 73 ОС 035452</t>
  </si>
  <si>
    <t>19.10.2017г</t>
  </si>
  <si>
    <t xml:space="preserve"> УАЗ-220695-04</t>
  </si>
  <si>
    <t>ПТС  77 ТН 786242</t>
  </si>
  <si>
    <t>24.07.2006г.</t>
  </si>
  <si>
    <t>Honda Accord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</si>
  <si>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</si>
  <si>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Сведения о правообладателе муниципального движимого имущества</t>
  </si>
  <si>
    <t xml:space="preserve"> Реквизиты документов - оснований возникновения (прекращения) права муниципальной собственности на движимое имущество</t>
  </si>
  <si>
    <t>Дата возникновения и прекращения права муниципальной собственности на движимое имущество</t>
  </si>
  <si>
    <t>Наименование движимого имущества</t>
  </si>
  <si>
    <t>Реестровый номер 2-00000</t>
  </si>
  <si>
    <t xml:space="preserve">
Оборудование радиостудии
</t>
  </si>
  <si>
    <t xml:space="preserve">
Передатчик  «Микротек-TF250»
</t>
  </si>
  <si>
    <t xml:space="preserve">Принтер HP, 2008
</t>
  </si>
  <si>
    <t>Компьютер GLX</t>
  </si>
  <si>
    <t>Компьютер Asus</t>
  </si>
  <si>
    <t>Пункт вызова полиции</t>
  </si>
  <si>
    <t>Шкаф металический</t>
  </si>
  <si>
    <t>Шкаф купе</t>
  </si>
  <si>
    <t>Шкаф для одежды</t>
  </si>
  <si>
    <t>Шкаф</t>
  </si>
  <si>
    <t>Холодильник "Бирюса"</t>
  </si>
  <si>
    <t>Стол письменный</t>
  </si>
  <si>
    <t>Стеллаж</t>
  </si>
  <si>
    <t>Сервер</t>
  </si>
  <si>
    <t>Принтер лазерный</t>
  </si>
  <si>
    <t>Принтер</t>
  </si>
  <si>
    <t>Ноутбук MSIC 2700-017RU</t>
  </si>
  <si>
    <t>Копир\принтер\сканер</t>
  </si>
  <si>
    <t>Копир/принтер/сканер</t>
  </si>
  <si>
    <t>Компьютер "Ноутбук"</t>
  </si>
  <si>
    <t>Компьютер</t>
  </si>
  <si>
    <t>Жалюзи</t>
  </si>
  <si>
    <t>Жалюжи</t>
  </si>
  <si>
    <t>МБУ ДО "Усть-Коксинская ДШИ"</t>
  </si>
  <si>
    <t xml:space="preserve">Ноутбук                                                </t>
  </si>
  <si>
    <t>Рояль</t>
  </si>
  <si>
    <t>Ямаха</t>
  </si>
  <si>
    <t>Аккордион "Юпитер 7/8"</t>
  </si>
  <si>
    <t>Аккордион "Юпитер 3/4"</t>
  </si>
  <si>
    <t>Аккордион "Юпитер 4/4"</t>
  </si>
  <si>
    <t>Баян "Юпитер2Д"</t>
  </si>
  <si>
    <t>Баян "Юпитер2"</t>
  </si>
  <si>
    <t>Аккордион "Юпитер"</t>
  </si>
  <si>
    <t>Баян "Юпитер"</t>
  </si>
  <si>
    <t>Проектор</t>
  </si>
  <si>
    <t>Гончарный круг</t>
  </si>
  <si>
    <t>Печ для обжига керамики</t>
  </si>
  <si>
    <t xml:space="preserve">Шкаф                                                                            </t>
  </si>
  <si>
    <t xml:space="preserve">Сейф ASM                                                                        </t>
  </si>
  <si>
    <t xml:space="preserve">Микрофон "Караоке"                                                              </t>
  </si>
  <si>
    <t xml:space="preserve">Пианино                                                                         </t>
  </si>
  <si>
    <t xml:space="preserve">Балалайка прима ученическая                                                     </t>
  </si>
  <si>
    <t xml:space="preserve">Домра  малая ученическая                                                        </t>
  </si>
  <si>
    <t xml:space="preserve">Домра 3-х струнная альт ученическая                                             </t>
  </si>
  <si>
    <t>IBANEZ T30-U TROUBADOUR ACOUSTIC COMBO комбо для акустической гитары, 30 ватт, 8</t>
  </si>
  <si>
    <t>Комплект электроакустической гитары FENDER T-BUCKET (FENDER T-BUCKET 300CE AMBER</t>
  </si>
  <si>
    <t xml:space="preserve">Баян "Юпитер -1ДНВ"                                                             </t>
  </si>
  <si>
    <t xml:space="preserve">Аккордеон "Юпитер 1/2"                                                          </t>
  </si>
  <si>
    <t xml:space="preserve">Топшуур                                                                         </t>
  </si>
  <si>
    <t xml:space="preserve">Фотоаппарат зеркальный Canon EOS 1100D Kit 18-55 IS Grey                        </t>
  </si>
  <si>
    <t xml:space="preserve">Телевизор LED Mystery MTV-4128LTA2                                              </t>
  </si>
  <si>
    <t xml:space="preserve">Ноутбук Lenovo IdeaPad B5030G                                                   </t>
  </si>
  <si>
    <t xml:space="preserve">Балалайка прима учебная                                                         </t>
  </si>
  <si>
    <t xml:space="preserve">Андрисоли ЛДСП (Ольха)                                                          </t>
  </si>
  <si>
    <t xml:space="preserve">Пенал ЛДСП (Ольха)                                                              </t>
  </si>
  <si>
    <t xml:space="preserve">Стол офисный ЛДСП (Ольха)                                                       </t>
  </si>
  <si>
    <t xml:space="preserve">Шкаф ЛДСП (Орех)                                                                </t>
  </si>
  <si>
    <t xml:space="preserve">Процессор Socket 1156                                                           </t>
  </si>
  <si>
    <t xml:space="preserve">Костюм танцевальный мужской                                                     </t>
  </si>
  <si>
    <t xml:space="preserve">Костюм танцевальный женский                                                     </t>
  </si>
  <si>
    <t xml:space="preserve">Костюм танцевальный девичий                                                     </t>
  </si>
  <si>
    <t xml:space="preserve">Пианино "Сура-2"                                                                </t>
  </si>
  <si>
    <t xml:space="preserve">Радиосистема UHF-ресивер                                                        </t>
  </si>
  <si>
    <t xml:space="preserve">Цифровой фотоаппарат"Panasonic                                                  </t>
  </si>
  <si>
    <t xml:space="preserve">Цифровая видеокамера "Samsunq"                                                  </t>
  </si>
  <si>
    <t xml:space="preserve">Жалюзи                                                                          </t>
  </si>
  <si>
    <t xml:space="preserve">Стенка "Лидер"                                                                  </t>
  </si>
  <si>
    <t xml:space="preserve">Турнетка металлическая Shimpo BW-22L. ИТР-025-012                               </t>
  </si>
  <si>
    <t xml:space="preserve">Жалюзи Вертик.Мультифактурные                                                   </t>
  </si>
  <si>
    <t xml:space="preserve">Комплект мебели (стелажи 2 шт. стол журнал.)                                    </t>
  </si>
  <si>
    <t xml:space="preserve">Костюм японский мужской                                                         </t>
  </si>
  <si>
    <t xml:space="preserve">Костюм японский женский                                                         </t>
  </si>
  <si>
    <t xml:space="preserve">Костюм еврейский мужской                                                        </t>
  </si>
  <si>
    <t xml:space="preserve">Костюм еврейский женский                                                        </t>
  </si>
  <si>
    <t xml:space="preserve">Туфли женские                                                                   </t>
  </si>
  <si>
    <t xml:space="preserve">Сапоги мужские                                                                  </t>
  </si>
  <si>
    <t xml:space="preserve">Стол школьника №2 ДШИ 2014                                                      </t>
  </si>
  <si>
    <t xml:space="preserve">пианино                                                                         </t>
  </si>
  <si>
    <t xml:space="preserve">Стол                                                                            </t>
  </si>
  <si>
    <t xml:space="preserve">Штендер двухсторонний                                                           </t>
  </si>
  <si>
    <t xml:space="preserve">Стенка детская Манго ДШИ 2014                                                   </t>
  </si>
  <si>
    <t xml:space="preserve">Стенка детская Дима ДШИ 2014                                                    </t>
  </si>
  <si>
    <t xml:space="preserve">Оверлог Экстра Люкс ДШИ 2014                                                    </t>
  </si>
  <si>
    <t xml:space="preserve">баян "Тула"                                                                     </t>
  </si>
  <si>
    <t xml:space="preserve">Ноутбук Packard bell an ASER brand ДШИ 2014                                     </t>
  </si>
  <si>
    <t xml:space="preserve">Ноутбук LENOVO IdeaPad G5030 ДШИ 2014                                           </t>
  </si>
  <si>
    <t xml:space="preserve">Стенка детская Пионер ДШИ 2014                                                  </t>
  </si>
  <si>
    <t xml:space="preserve">рояль                                                                           </t>
  </si>
  <si>
    <t xml:space="preserve">компьютер                                                                       </t>
  </si>
  <si>
    <t>53100/53100</t>
  </si>
  <si>
    <t xml:space="preserve">сарафан                                                                         </t>
  </si>
  <si>
    <t>40000/40000</t>
  </si>
  <si>
    <t xml:space="preserve">Платье ведущей                                                                  </t>
  </si>
  <si>
    <t>20000/20000</t>
  </si>
  <si>
    <t xml:space="preserve">костюм фольк. жен с гол убором                                                  </t>
  </si>
  <si>
    <t>15000/15000</t>
  </si>
  <si>
    <t xml:space="preserve">Палатка                                                                         </t>
  </si>
  <si>
    <t>23144/23144</t>
  </si>
  <si>
    <t xml:space="preserve">Бильярдный стол "Модерн-люкс" 9                                                 </t>
  </si>
  <si>
    <t>17985/17985</t>
  </si>
  <si>
    <t xml:space="preserve">костюм танцевальный для мальчика Веселуха                                       </t>
  </si>
  <si>
    <t>22095/22095</t>
  </si>
  <si>
    <t xml:space="preserve">костюм танцевальный для девочки ххх                                             </t>
  </si>
  <si>
    <t>58920/58920</t>
  </si>
  <si>
    <t xml:space="preserve">костюм танцевальный для девочки Веселуха                                        </t>
  </si>
  <si>
    <t>11650/11650</t>
  </si>
  <si>
    <t xml:space="preserve">Кастюм сольный жен.                                                             </t>
  </si>
  <si>
    <t>70000/70000</t>
  </si>
  <si>
    <t xml:space="preserve">Костюмы:Поле,Казачий,Бабушки                                                    </t>
  </si>
  <si>
    <t>29000/29000</t>
  </si>
  <si>
    <t xml:space="preserve">Костюм  Игра с платком                                                          </t>
  </si>
  <si>
    <t>14605,5/14605,50</t>
  </si>
  <si>
    <t xml:space="preserve">комплект гантелей 3-21 кг.                                                      </t>
  </si>
  <si>
    <t>15857,4/15857,40</t>
  </si>
  <si>
    <t xml:space="preserve">тренажер "Ножной пресс+Гакк"                                                    </t>
  </si>
  <si>
    <t>22990/22990</t>
  </si>
  <si>
    <t xml:space="preserve">Ноубук DELL Vostro                                                              </t>
  </si>
  <si>
    <t>26800/26800</t>
  </si>
  <si>
    <t xml:space="preserve">Ноубук LENOVO B570A                                                             </t>
  </si>
  <si>
    <t>39900/39900</t>
  </si>
  <si>
    <t xml:space="preserve">Плотер List JC -1100 H + стенд напольный                                        </t>
  </si>
  <si>
    <t>11000/11000</t>
  </si>
  <si>
    <t xml:space="preserve">Женский национальный костюм алтайский  2011г                                    </t>
  </si>
  <si>
    <t>21600/21600</t>
  </si>
  <si>
    <t xml:space="preserve">Шкаф-купе класс хореаграфии                                                     </t>
  </si>
  <si>
    <t>25353/25353</t>
  </si>
  <si>
    <t xml:space="preserve">SHURE MX202W/C Микрофон миниатюрный театрально-хоровой кардиоидный              </t>
  </si>
  <si>
    <t>10881/10881</t>
  </si>
  <si>
    <t xml:space="preserve">Звук карта FocusrtesottirePro 24                                                </t>
  </si>
  <si>
    <t>16855/16855</t>
  </si>
  <si>
    <t xml:space="preserve">набор кабелей                                                                   </t>
  </si>
  <si>
    <t>16550/16550</t>
  </si>
  <si>
    <t xml:space="preserve">проектор BenQ MS510                                                             </t>
  </si>
  <si>
    <t xml:space="preserve">т </t>
  </si>
  <si>
    <t xml:space="preserve">Диван деревянный  в горницу                                                     </t>
  </si>
  <si>
    <t>12000/12000</t>
  </si>
  <si>
    <t xml:space="preserve">Стол  в горницу                                                                 </t>
  </si>
  <si>
    <t>18414/18414</t>
  </si>
  <si>
    <t xml:space="preserve">DBX DriveRack                                                                   </t>
  </si>
  <si>
    <t>99000/99000</t>
  </si>
  <si>
    <t xml:space="preserve">Туалет                                                                          </t>
  </si>
  <si>
    <t>16000/16000</t>
  </si>
  <si>
    <t xml:space="preserve">JTS US-1000D/РТ-990 Радиосистема одноканальная UHF-передатчик ручной            </t>
  </si>
  <si>
    <t>12010,03/12010,03</t>
  </si>
  <si>
    <t xml:space="preserve">JTS US-901D/MH-950 Радиосистема одноканальная UHF-передатчик ручной             </t>
  </si>
  <si>
    <t>11106,6/11106,60</t>
  </si>
  <si>
    <t>INDIE IND-ID(S) Гитара акустическая 6 струн ель/красное дерево 20 ладов цвет нат</t>
  </si>
  <si>
    <t>21200/21200</t>
  </si>
  <si>
    <t>DJ LIGHT DJL 415 ROSE PRO (SG015) световой прибор Molti Flower звукоанимационный</t>
  </si>
  <si>
    <t>10150/10150</t>
  </si>
  <si>
    <t>13355/13355</t>
  </si>
  <si>
    <t xml:space="preserve">Стол рабочий                                                                    </t>
  </si>
  <si>
    <t>12905/12950</t>
  </si>
  <si>
    <t xml:space="preserve">Сарафан для ведущего стилизованный Родники 2015                                 </t>
  </si>
  <si>
    <t>14000/14000</t>
  </si>
  <si>
    <t xml:space="preserve">Костюм женский стилизованный Родники 2015                                       </t>
  </si>
  <si>
    <t>48000/48000</t>
  </si>
  <si>
    <t>Комплект Музыкальный кузовок: плаье- желто-красное, отделка тесьмой; шорты из бе</t>
  </si>
  <si>
    <t>168000/168000</t>
  </si>
  <si>
    <t xml:space="preserve">Платье хоровод для девочки цвет молоко и зеленое                                </t>
  </si>
  <si>
    <t>18500/18500</t>
  </si>
  <si>
    <t xml:space="preserve">Блок безперебойного питания UPS IPPON 600                                       </t>
  </si>
  <si>
    <t>12800/12800</t>
  </si>
  <si>
    <t xml:space="preserve">Маты гимнастические                                                             </t>
  </si>
  <si>
    <t xml:space="preserve">костюм недетское время--синие брюки+топик                                       </t>
  </si>
  <si>
    <t>16640/16640</t>
  </si>
  <si>
    <t>11400/11400</t>
  </si>
  <si>
    <t xml:space="preserve">гирлянда 2*3                                                                    </t>
  </si>
  <si>
    <t>15200/15200</t>
  </si>
  <si>
    <t xml:space="preserve">платье жен без рукавов с жакетом злата                                          </t>
  </si>
  <si>
    <t>13849,96/13849,96</t>
  </si>
  <si>
    <t xml:space="preserve">Стул венеция-3                                                                  </t>
  </si>
  <si>
    <t>5519,99/5519,99</t>
  </si>
  <si>
    <t xml:space="preserve">Стул Круглый Д-900мм зеленый                                                    </t>
  </si>
  <si>
    <t>73382,4/73382,40</t>
  </si>
  <si>
    <t xml:space="preserve">тренажер"Наутилиус+"                                                            </t>
  </si>
  <si>
    <t>93940,56/93940,56</t>
  </si>
  <si>
    <t xml:space="preserve">усилитель 12000                                                                 </t>
  </si>
  <si>
    <t>111547,8/11157,80</t>
  </si>
  <si>
    <t xml:space="preserve">субас                                                                           </t>
  </si>
  <si>
    <t>49700/49700</t>
  </si>
  <si>
    <t xml:space="preserve">аккустическая система ASS Beyma                                                 </t>
  </si>
  <si>
    <t>78460/78460</t>
  </si>
  <si>
    <t xml:space="preserve">Бильярдный стол Домашний 8ф+ шары+кий-2шт+треугольник ДК 2014, банное           </t>
  </si>
  <si>
    <t>20783,19/20783,19</t>
  </si>
  <si>
    <t xml:space="preserve">Пульт управления светом EURO DJ Lighmaster 500 2014г                            </t>
  </si>
  <si>
    <t>81502,2/81502,20</t>
  </si>
  <si>
    <t xml:space="preserve">микшерский пульт Behringer                                                      </t>
  </si>
  <si>
    <t>163791/163791</t>
  </si>
  <si>
    <t>50391/50391</t>
  </si>
  <si>
    <t xml:space="preserve">Цифровой микш пульт 32 канала SENNHEISER X32                                    </t>
  </si>
  <si>
    <t>626980/626980</t>
  </si>
  <si>
    <t xml:space="preserve">Выносной сценаческий модуль SENNHEISER S16                                      </t>
  </si>
  <si>
    <t xml:space="preserve">Авто Renault  Logan EXP 16P 5R B VIN: X7L4SRAT451921510                         </t>
  </si>
  <si>
    <t>31178/31178</t>
  </si>
  <si>
    <t xml:space="preserve">Фотокамера Nikon D5100 + 18-55 VR                                               </t>
  </si>
  <si>
    <t>14100/14100</t>
  </si>
  <si>
    <t xml:space="preserve">Прожектор Т-образный с CHAUVET 4Bar Flex                                        </t>
  </si>
  <si>
    <t>18000/18000</t>
  </si>
  <si>
    <t xml:space="preserve">Гармонь бутафорская                                                             </t>
  </si>
  <si>
    <t>50155,2/50155,20</t>
  </si>
  <si>
    <t xml:space="preserve">гитара Ibahez RB 830                                                            </t>
  </si>
  <si>
    <t>28985/28985</t>
  </si>
  <si>
    <t xml:space="preserve">Усилитель звука                                                                 </t>
  </si>
  <si>
    <t>724000/724000</t>
  </si>
  <si>
    <t xml:space="preserve">Центральный световой эффект Amerikan DJ Supply Nucleus LED                      </t>
  </si>
  <si>
    <t>16144,8/16144,80</t>
  </si>
  <si>
    <t xml:space="preserve">Лазер LS SYSTEMS TRICOLOR                                                       </t>
  </si>
  <si>
    <t>14948,82/14948,82</t>
  </si>
  <si>
    <t xml:space="preserve">Конвертор DMX EURO DJ DMX MASTER                                                </t>
  </si>
  <si>
    <t>18990/18990</t>
  </si>
  <si>
    <t xml:space="preserve">Ноубук Asus K50IP                                                               </t>
  </si>
  <si>
    <t>600000/467588,35</t>
  </si>
  <si>
    <t xml:space="preserve">Световое оборудование                                                           </t>
  </si>
  <si>
    <t>29000/28758,72</t>
  </si>
  <si>
    <t xml:space="preserve">PIONEER CDJ-800MK2 Проигрыватель CD/MP3 с фронтальной загрузкой "Real vinil"    </t>
  </si>
  <si>
    <t>24000,00/14280,00</t>
  </si>
  <si>
    <t xml:space="preserve">ОВК ТРЕЙД Б-37 Баян "Тула-209"                                                  </t>
  </si>
  <si>
    <t>22000,00/22000,00</t>
  </si>
  <si>
    <t xml:space="preserve">Минидиск Рекордер Tascam MD 350 с режимом записи                                </t>
  </si>
  <si>
    <t>46260,88/46260,88</t>
  </si>
  <si>
    <t xml:space="preserve">Компьютер (в Комплекте) ллл                                                     </t>
  </si>
  <si>
    <t>33000,00/33000,00</t>
  </si>
  <si>
    <t xml:space="preserve">Кукла "Русская Красавица"                                                       </t>
  </si>
  <si>
    <t>37110,15/30711,61</t>
  </si>
  <si>
    <t xml:space="preserve">SPIRIT KING-424  Микшерский пульт 16 моно+ 4 стерео                             </t>
  </si>
  <si>
    <t>20000,00/20000,00</t>
  </si>
  <si>
    <t>669763,1/558835,38</t>
  </si>
  <si>
    <t xml:space="preserve">Механическое оборудование сцены ДТиД                                            </t>
  </si>
  <si>
    <t>25097,84/25097,84</t>
  </si>
  <si>
    <t xml:space="preserve">Падуга                                                                          </t>
  </si>
  <si>
    <t>20145,32/20145,32</t>
  </si>
  <si>
    <t xml:space="preserve">Кулиса                                                                          </t>
  </si>
  <si>
    <t>118680,37/118680,37</t>
  </si>
  <si>
    <t xml:space="preserve">Задник раздвижной                                                               </t>
  </si>
  <si>
    <t>179297,77/179297,77</t>
  </si>
  <si>
    <t xml:space="preserve">Генеральный занавес (11,00 х 6,00) в складку 1:2 Бархат на подкладке ОЗП        </t>
  </si>
  <si>
    <t>54801,35/54801,35</t>
  </si>
  <si>
    <t xml:space="preserve">Арлекин декоративный (8,50х1,00h)  Бархат х/б на подклатке декор фурнитура ОЗП  </t>
  </si>
  <si>
    <t>30969/26697,5</t>
  </si>
  <si>
    <t xml:space="preserve">XL AUDIO MX-218SUB Акустическая система субвуфер, 1000Вт  RMS/4 Oм, 2х18        </t>
  </si>
  <si>
    <t>26973/23252,5</t>
  </si>
  <si>
    <t xml:space="preserve">LEEM SPX-2400C Усилитель мощности, 2400 Вт                                      </t>
  </si>
  <si>
    <t xml:space="preserve">учета тепла и тепловой энергии                                                  </t>
  </si>
  <si>
    <t>61472/35611,8</t>
  </si>
  <si>
    <t xml:space="preserve">JBS PRX625  акуст. система, 2-х полосы                                          </t>
  </si>
  <si>
    <t>49950/49950</t>
  </si>
  <si>
    <t xml:space="preserve">Ноубук Apple MakBook Pro (MC374) 13.3 WXGA 2.4/4096/250 Multi/WiFi/BT/CAM       </t>
  </si>
  <si>
    <t>45423/45423</t>
  </si>
  <si>
    <t xml:space="preserve">MACKIF CFX MK 16 микшерский пульт                                               </t>
  </si>
  <si>
    <t>180000/30000</t>
  </si>
  <si>
    <t xml:space="preserve">Система видеонаблюдения                                                         </t>
  </si>
  <si>
    <t>39270/39270</t>
  </si>
  <si>
    <t>30542,4/30542,4</t>
  </si>
  <si>
    <t xml:space="preserve">Электрогитара                                                                   </t>
  </si>
  <si>
    <t>49000/6737,52</t>
  </si>
  <si>
    <t xml:space="preserve">Гармонь                                                                         </t>
  </si>
  <si>
    <t>98000/13474,98</t>
  </si>
  <si>
    <t>91725/10191,68</t>
  </si>
  <si>
    <t xml:space="preserve">Сабвуфер                                                                        </t>
  </si>
  <si>
    <t>81725/9080,56</t>
  </si>
  <si>
    <t xml:space="preserve">Акустическая система                                                            </t>
  </si>
  <si>
    <t>48000/6666,65</t>
  </si>
  <si>
    <t xml:space="preserve">Проектор                                                                        </t>
  </si>
  <si>
    <t>73140/10158,35</t>
  </si>
  <si>
    <t xml:space="preserve">Звукоусилительный комплект                                                      </t>
  </si>
  <si>
    <t>56000/56000</t>
  </si>
  <si>
    <t xml:space="preserve">Компьютер в сборе                                                               </t>
  </si>
  <si>
    <t>22350/22350</t>
  </si>
  <si>
    <t xml:space="preserve">Объектив                                                                        </t>
  </si>
  <si>
    <t>39890/39890</t>
  </si>
  <si>
    <t>31390/31390</t>
  </si>
  <si>
    <t>23350/23350</t>
  </si>
  <si>
    <t>3000030000</t>
  </si>
  <si>
    <t xml:space="preserve">Радиосистема                                                                    </t>
  </si>
  <si>
    <t>103500/10350</t>
  </si>
  <si>
    <t xml:space="preserve">Тахогроф                                                                        </t>
  </si>
  <si>
    <t>80000/80000</t>
  </si>
  <si>
    <t xml:space="preserve">Гармонь Тульская  301М                                                          </t>
  </si>
  <si>
    <t>24000/24000</t>
  </si>
  <si>
    <t xml:space="preserve">Костюм танцевальный мальчиковый "Совечера"                                      </t>
  </si>
  <si>
    <t>54000/54000</t>
  </si>
  <si>
    <t xml:space="preserve">Костюм танцевальный девичий "Совечера"                                          </t>
  </si>
  <si>
    <t xml:space="preserve">Кресло Фортуна 5   Отдел                                                        </t>
  </si>
  <si>
    <t>23800/23800</t>
  </si>
  <si>
    <t xml:space="preserve">Ноутбук ASER 15.6 EXTENSA EX-2510G                                              </t>
  </si>
  <si>
    <t>24850/24850</t>
  </si>
  <si>
    <t>Комплект 1 Экономист :Сист блок-А-мега, LCD-панель DELL 19.5, UPS-IPPON 600,  мы</t>
  </si>
  <si>
    <t>Комплект 1 ЛП :Сист блок-А-мега, LCD-панель DELL 19.5, UPS-IPPON 600,  мышь, кла</t>
  </si>
  <si>
    <t>37190/37190</t>
  </si>
  <si>
    <t>Комплект 1 имц :Сист блок-А-мега, LCD-панель ASER 19.5, UPS-IPPON 600, МФУ HP M1</t>
  </si>
  <si>
    <t>27561/27561</t>
  </si>
  <si>
    <t xml:space="preserve">Диван 2х местный ДТиД 2014                                                      </t>
  </si>
  <si>
    <t>30000/30000</t>
  </si>
  <si>
    <t xml:space="preserve">Шкаф стелаж ДК 2014                                                             </t>
  </si>
  <si>
    <t>10050/10050</t>
  </si>
  <si>
    <t xml:space="preserve">Шкаф ЛДСП  ДК 2014                                                              </t>
  </si>
  <si>
    <t>21000/2100</t>
  </si>
  <si>
    <t xml:space="preserve">Кресло престиж варна ДК 2014                                                    </t>
  </si>
  <si>
    <t>18850/18850</t>
  </si>
  <si>
    <t xml:space="preserve">Шкаф класс хореаграфии                                                          </t>
  </si>
  <si>
    <t>14725/14725</t>
  </si>
  <si>
    <t xml:space="preserve">Сплиттер EURO DJ Splitter 1-8 2014г                                             </t>
  </si>
  <si>
    <t>19864/19864</t>
  </si>
  <si>
    <t xml:space="preserve">Прожектор светодиодный                                                          </t>
  </si>
  <si>
    <t>134660,91/134660,91</t>
  </si>
  <si>
    <t>54000/5400</t>
  </si>
  <si>
    <t>14800/14800</t>
  </si>
  <si>
    <t xml:space="preserve">Рубаха с кушаком "По широкому полю"                                             </t>
  </si>
  <si>
    <t>23100/23100</t>
  </si>
  <si>
    <t xml:space="preserve">Костюм мал. Подплясочка                                                         </t>
  </si>
  <si>
    <t>33900/33900</t>
  </si>
  <si>
    <t xml:space="preserve">Костюм дев. Подплясочка                                                         </t>
  </si>
  <si>
    <t>24500/24500</t>
  </si>
  <si>
    <t xml:space="preserve">Сарафан с блузой, вышивкой, бело-красный Сиберия 2014                           </t>
  </si>
  <si>
    <t>22560/22560</t>
  </si>
  <si>
    <t xml:space="preserve">сапоги мал. 6-черные, на каблуке                                                </t>
  </si>
  <si>
    <t>44100/44100</t>
  </si>
  <si>
    <t xml:space="preserve">ботинки дев. на каблуке красные                                                 </t>
  </si>
  <si>
    <t>18270/18270</t>
  </si>
  <si>
    <t xml:space="preserve">Вокальная радиосистема SENNHEISER XSW 65-B                                      </t>
  </si>
  <si>
    <t>22896/22869</t>
  </si>
  <si>
    <t xml:space="preserve">микшер Behringer  1202FX , процессор эффектов                                   </t>
  </si>
  <si>
    <t>13842/13842</t>
  </si>
  <si>
    <t>микрофон AKG Perception 120 конденсаторный кардиоидный+стойка с держателем прище</t>
  </si>
  <si>
    <t>55800/55800</t>
  </si>
  <si>
    <t>13068/13068</t>
  </si>
  <si>
    <t xml:space="preserve">Светодиодный прожектор блендер CHAUVET-DJ Bank                                  </t>
  </si>
  <si>
    <t>10251/10251</t>
  </si>
  <si>
    <t xml:space="preserve">Вокальная радиосистема с 2 ручными передатчиками AKG WMS40 Mini2 Vocal Set BD   </t>
  </si>
  <si>
    <t>10940/10940</t>
  </si>
  <si>
    <t xml:space="preserve">Стойка для акустических систем Высота 92-1400 Athletic Box-5                    </t>
  </si>
  <si>
    <t>33400/33400</t>
  </si>
  <si>
    <t xml:space="preserve">Ноубук Packard bell an ASER brand                                               </t>
  </si>
  <si>
    <t xml:space="preserve">Ноубук Lenovo G50-30 модель 80G0                                                </t>
  </si>
  <si>
    <t>42000/42000</t>
  </si>
  <si>
    <t xml:space="preserve">Муз. центр LG mini CM4330                                                       </t>
  </si>
  <si>
    <t>10925/10925</t>
  </si>
  <si>
    <t xml:space="preserve">Микшерский пульт Behringer 1202FX                                               </t>
  </si>
  <si>
    <t>52500/52500</t>
  </si>
  <si>
    <t>136600/136600</t>
  </si>
  <si>
    <t xml:space="preserve">музыкальный центр 110-220 ДК 2014                                               </t>
  </si>
  <si>
    <t>16600/16600</t>
  </si>
  <si>
    <t xml:space="preserve">Ноутбук Hewlett Packard 15.6 ДК 2014 директор                                   </t>
  </si>
  <si>
    <t>33390/33390</t>
  </si>
  <si>
    <t>Комплект 2 делопр :Сист блок-А-мега, LCD-панель ASER 19.5, UPS-IPPON 600, Принте</t>
  </si>
  <si>
    <t xml:space="preserve">Баян                                                                            </t>
  </si>
  <si>
    <t>14319/14319</t>
  </si>
  <si>
    <t>18700/18700</t>
  </si>
  <si>
    <t xml:space="preserve">Светодиодный прибор                                                             </t>
  </si>
  <si>
    <t>211756/211756</t>
  </si>
  <si>
    <t>30000/3000</t>
  </si>
  <si>
    <t xml:space="preserve">Ноутбук                                                                         </t>
  </si>
  <si>
    <t>216000/216000</t>
  </si>
  <si>
    <t xml:space="preserve">Аудиосистема                                                                    </t>
  </si>
  <si>
    <t>126530/126530</t>
  </si>
  <si>
    <t xml:space="preserve">Зеркало большое                                                                 </t>
  </si>
  <si>
    <t>60000/60000</t>
  </si>
  <si>
    <t>19000/19000</t>
  </si>
  <si>
    <t xml:space="preserve">Принтер                                                                         </t>
  </si>
  <si>
    <t xml:space="preserve">Вспышка                                                                         </t>
  </si>
  <si>
    <t>33420/33420</t>
  </si>
  <si>
    <t xml:space="preserve">Расходники на принтер                                                           </t>
  </si>
  <si>
    <t>11100/11100</t>
  </si>
  <si>
    <t xml:space="preserve">Многофункциональное устройство HP LJ Pro                                        </t>
  </si>
  <si>
    <t>77500/77500</t>
  </si>
  <si>
    <t xml:space="preserve">Костюм казачий женский                                                          </t>
  </si>
  <si>
    <t>19620/19620</t>
  </si>
  <si>
    <t>11590/11590</t>
  </si>
  <si>
    <t>18360/18360</t>
  </si>
  <si>
    <t xml:space="preserve">Кастюмы алтайские                                                               </t>
  </si>
  <si>
    <t>23000/23000</t>
  </si>
  <si>
    <t xml:space="preserve">Костюм алт. дев. Алина                                                    </t>
  </si>
  <si>
    <t>12300/12300</t>
  </si>
  <si>
    <t xml:space="preserve">Костюм казачий муж. сценический                                        </t>
  </si>
  <si>
    <t>Костюм Птицы мал. : брюки (пикачу стрейч)+ рубаха дл.рукав(креп шифон)+ майка(ла</t>
  </si>
  <si>
    <t>62400/62400</t>
  </si>
  <si>
    <t xml:space="preserve">Костюм Птицы дев. : платье(креп шифон)+ комбинезон(лайкра) Цвет белый 2016      </t>
  </si>
  <si>
    <t>37500/37500</t>
  </si>
  <si>
    <t xml:space="preserve">Костюм казачий  муж. 2016 (Казачий пляс)                                        </t>
  </si>
  <si>
    <t xml:space="preserve">Кукла ростовая Матрёшка                                                         </t>
  </si>
  <si>
    <t>208000/208000</t>
  </si>
  <si>
    <t xml:space="preserve">Костюм Девичий перепляс 2016                                                    </t>
  </si>
  <si>
    <t xml:space="preserve">Бекеша  Вольница 2016                                                           </t>
  </si>
  <si>
    <t xml:space="preserve">Шубка зим.казачья  Вольница                                                     </t>
  </si>
  <si>
    <t>24210/24210</t>
  </si>
  <si>
    <t xml:space="preserve">Микшерный пульт                                                                 </t>
  </si>
  <si>
    <t>21000/21000</t>
  </si>
  <si>
    <t>10300/10300</t>
  </si>
  <si>
    <t>12841/12841</t>
  </si>
  <si>
    <t xml:space="preserve">Вокальная радиосистема                                                          </t>
  </si>
  <si>
    <t xml:space="preserve">Сцен костюм Оберег  (блуза, юбка, ниж.юбка, пояс)                           </t>
  </si>
  <si>
    <t xml:space="preserve">Плед тканный                                                                    </t>
  </si>
  <si>
    <t>22146/22146</t>
  </si>
  <si>
    <t xml:space="preserve">стол                                                                </t>
  </si>
  <si>
    <t xml:space="preserve">Кресло Фортуна                                                                  </t>
  </si>
  <si>
    <t>11250/11250</t>
  </si>
  <si>
    <t xml:space="preserve">Кастюм для ансам. "Оберег" 2007 муж.                                            </t>
  </si>
  <si>
    <t>150000/150000</t>
  </si>
  <si>
    <t xml:space="preserve">Костюмы :Север, Ирландия, Душа, Платье русское                                  </t>
  </si>
  <si>
    <t>399990/399990</t>
  </si>
  <si>
    <t xml:space="preserve">Кресло д/я актовых залов                                                        </t>
  </si>
  <si>
    <t>58520/58520</t>
  </si>
  <si>
    <t xml:space="preserve">Станок хореографический                                                         </t>
  </si>
  <si>
    <t xml:space="preserve">Ботинки жен.красные Оберег                                                 </t>
  </si>
  <si>
    <t>лит-ра</t>
  </si>
  <si>
    <t>оборудование каб логопеда</t>
  </si>
  <si>
    <t>стул кресло</t>
  </si>
  <si>
    <t>шкаф книжный</t>
  </si>
  <si>
    <t>стол компьютерный</t>
  </si>
  <si>
    <t>шкаф купе</t>
  </si>
  <si>
    <t>цифр камера</t>
  </si>
  <si>
    <t>стенд</t>
  </si>
  <si>
    <t>кресло 8 шт</t>
  </si>
  <si>
    <t>видеокамера</t>
  </si>
  <si>
    <t>магнитофон</t>
  </si>
  <si>
    <t>спортинв</t>
  </si>
  <si>
    <t>изделие из пвх</t>
  </si>
  <si>
    <t>кресло</t>
  </si>
  <si>
    <t>ноутбук</t>
  </si>
  <si>
    <t>компьютер</t>
  </si>
  <si>
    <t>принтер</t>
  </si>
  <si>
    <t>системный блок</t>
  </si>
  <si>
    <t>проектор</t>
  </si>
  <si>
    <t>принтер лазерный</t>
  </si>
  <si>
    <t>мфу</t>
  </si>
  <si>
    <t>монитор</t>
  </si>
  <si>
    <t>сервер</t>
  </si>
  <si>
    <t>копир</t>
  </si>
  <si>
    <t>мфу лазерное</t>
  </si>
  <si>
    <t>сканер</t>
  </si>
  <si>
    <t xml:space="preserve">МКУ ЦОДОСО </t>
  </si>
  <si>
    <t>стол</t>
  </si>
  <si>
    <t>компьютер и комплектующие</t>
  </si>
  <si>
    <t xml:space="preserve">мфу </t>
  </si>
  <si>
    <t>програмное обеспечение</t>
  </si>
  <si>
    <t>мфу2</t>
  </si>
  <si>
    <t>МБУ ДО ДСОЛ "Беловодье"</t>
  </si>
  <si>
    <t>стул</t>
  </si>
  <si>
    <t>кровать на металокаркасе</t>
  </si>
  <si>
    <t>шкаф</t>
  </si>
  <si>
    <t>видеорегистратор</t>
  </si>
  <si>
    <t>насос</t>
  </si>
  <si>
    <t>стиральная машина</t>
  </si>
  <si>
    <t>тренажер силовой</t>
  </si>
  <si>
    <t>батут</t>
  </si>
  <si>
    <t>кетлер</t>
  </si>
  <si>
    <t>горка</t>
  </si>
  <si>
    <t xml:space="preserve">тренажеры </t>
  </si>
  <si>
    <t>генератор</t>
  </si>
  <si>
    <t>палатка на каракасе</t>
  </si>
  <si>
    <t>кресла</t>
  </si>
  <si>
    <t>станок д/о</t>
  </si>
  <si>
    <t>кровать 2х ярусная</t>
  </si>
  <si>
    <t>диван</t>
  </si>
  <si>
    <t>титан 100 л</t>
  </si>
  <si>
    <t>ванна моечная 3х секц</t>
  </si>
  <si>
    <t>сейф</t>
  </si>
  <si>
    <t>мясорубка</t>
  </si>
  <si>
    <t>ларь бирюса</t>
  </si>
  <si>
    <t>холодильник</t>
  </si>
  <si>
    <t>холодильный ларь</t>
  </si>
  <si>
    <t>муз центр</t>
  </si>
  <si>
    <t>плита эл</t>
  </si>
  <si>
    <t>телевизор</t>
  </si>
  <si>
    <t>насосная установка</t>
  </si>
  <si>
    <t>овощерезка</t>
  </si>
  <si>
    <t>бассейн</t>
  </si>
  <si>
    <t>мотопомпа</t>
  </si>
  <si>
    <t>учебники</t>
  </si>
  <si>
    <t>алт лит-ра</t>
  </si>
  <si>
    <t>столд производственный дс хрусталек</t>
  </si>
  <si>
    <t>насос эко 3</t>
  </si>
  <si>
    <t>экран для проектора</t>
  </si>
  <si>
    <t>портативный металлодетектор</t>
  </si>
  <si>
    <t>вебкамера</t>
  </si>
  <si>
    <t>макет/ммг ак105</t>
  </si>
  <si>
    <t>макет/ммг ак103</t>
  </si>
  <si>
    <t>шкаф полуоткрытый</t>
  </si>
  <si>
    <t xml:space="preserve">эл.плита </t>
  </si>
  <si>
    <t>кабинка для одежды</t>
  </si>
  <si>
    <t>шкаф для детской одежды 7шт</t>
  </si>
  <si>
    <t>история и культцра ГА 6кл 91 шт</t>
  </si>
  <si>
    <t>История России 6 кл 92шт</t>
  </si>
  <si>
    <t>Искусство базовый уровень 11 класс 38шт</t>
  </si>
  <si>
    <t>Искусство базовый уровеь 10 кл 40шт</t>
  </si>
  <si>
    <t>Биология 5 класс 87шт</t>
  </si>
  <si>
    <t>Введение в георграфию 5класс 88шт</t>
  </si>
  <si>
    <t>Основы светской этики 4 класс 66шт</t>
  </si>
  <si>
    <t>Музыка 5кл 81шт</t>
  </si>
  <si>
    <t>Химия 11кл 38шт</t>
  </si>
  <si>
    <t>Химия 10кл 40шт</t>
  </si>
  <si>
    <t>Химия 9кл 66шт</t>
  </si>
  <si>
    <t>Литература в 2-х частях 6кл 46шт</t>
  </si>
  <si>
    <t>Физика 11кл 38шт</t>
  </si>
  <si>
    <t>География 10-11кл 40шт</t>
  </si>
  <si>
    <t>Литература в 2-х частях 9кл 66 шт</t>
  </si>
  <si>
    <t>Литература в 2-х частях 7кл 27шт</t>
  </si>
  <si>
    <t>ИЗО 5кл 81</t>
  </si>
  <si>
    <t>Информатика 10кл 40шт</t>
  </si>
  <si>
    <t>история древнего мира 5кл 6шт</t>
  </si>
  <si>
    <t>Английский язык 9кл 77шт</t>
  </si>
  <si>
    <t>Английский язык 8кл 71шт</t>
  </si>
  <si>
    <t>Английский язык 7 кл 75шт</t>
  </si>
  <si>
    <t>Английский язык 5кл 81</t>
  </si>
  <si>
    <t>Обществознание 9 кл 66шт</t>
  </si>
  <si>
    <t>Обществознание 11кл 38шт</t>
  </si>
  <si>
    <t>Обществознание 8кл 71шт</t>
  </si>
  <si>
    <t>Английский язык 10класс 40шт</t>
  </si>
  <si>
    <t>Английский яз.11кл 38шт</t>
  </si>
  <si>
    <t>История ср.веков 6класс 46шт</t>
  </si>
  <si>
    <t>ТЕХНОЛОГИЯ 5 КЛАСС 81шт</t>
  </si>
  <si>
    <t>ИЗО 2 КЛАСС 50шт</t>
  </si>
  <si>
    <t>информатика 9 класс 66 шт</t>
  </si>
  <si>
    <t>информатика 8 класс 59 шт</t>
  </si>
  <si>
    <t>Химия 8 класс 71шт</t>
  </si>
  <si>
    <t>Геометрия 7-9 класс 137 шт</t>
  </si>
  <si>
    <t>Физика 10 класс 40шт</t>
  </si>
  <si>
    <t>Литература в 2-х частях 8 класс 71шт</t>
  </si>
  <si>
    <t>Обществознание 6 класс 89шт</t>
  </si>
  <si>
    <t>Английский язык 6 класс 89шт</t>
  </si>
  <si>
    <t>Обществознание 7 класс 73шт</t>
  </si>
  <si>
    <t>Обществознание 5 класс 81шт</t>
  </si>
  <si>
    <t>Обществознание 10 класс 40шт</t>
  </si>
  <si>
    <t>УЧЕБНИКИ ВЕНТАНА 2015 1 шт</t>
  </si>
  <si>
    <t>2кл Быкова, Дули Английский яз.134шт</t>
  </si>
  <si>
    <t>11кл Мордкович Агебра баз.уровень 38шт</t>
  </si>
  <si>
    <t>10кл Мордкович Алгебра баз.ур 40шт</t>
  </si>
  <si>
    <t>9кл Мордкович Алгебра 2ч 16шт</t>
  </si>
  <si>
    <t>7кл Мордкович алгебка 2ч 17шт</t>
  </si>
  <si>
    <t>6кл Виленкин 48шт</t>
  </si>
  <si>
    <t>2кл Быкова, Дули Английский яз.219ш</t>
  </si>
  <si>
    <t xml:space="preserve">Учебники 1 кл школа </t>
  </si>
  <si>
    <t>Усть-Коксинская СОШ</t>
  </si>
  <si>
    <t>Библиотечный фонд 6</t>
  </si>
  <si>
    <t>Учебники 1 кл школа №2</t>
  </si>
  <si>
    <t>Библиотечный фонд 1</t>
  </si>
  <si>
    <t>Учебники</t>
  </si>
  <si>
    <t>Учебники (995 шт. 2014 год)</t>
  </si>
  <si>
    <t>дронов География 8кл 44шт</t>
  </si>
  <si>
    <t>Домогатских 83шт 6кл География</t>
  </si>
  <si>
    <t>русс слово Домогатских Введение в Географию 5кл 43 шт</t>
  </si>
  <si>
    <t>вентана2016 Виноградова НФ Окр мир 2 кл в 2ч 20шт</t>
  </si>
  <si>
    <t>вентана2016 Синица нв Технология 6 кл 40шт</t>
  </si>
  <si>
    <t>вентана 2016 Иванов СВ Русский яз 2кл в 2ч 20 шт</t>
  </si>
  <si>
    <t>вентана2016 Литер-е чтение 2 кл в 2ч Ефросинина ЛА 20шт</t>
  </si>
  <si>
    <t>вентана2016 Математика 2кл в 2-х ч  Рудницкая ВН 20шт</t>
  </si>
  <si>
    <t xml:space="preserve">учебники Дрофа Пасечник ВВ Биология 6 кл 83 шт </t>
  </si>
  <si>
    <t>Просвещение  2016лит-е чтение в 2-х частях 1кл 1ч 110шт</t>
  </si>
  <si>
    <t>6кл. География, Домогацких ЕМ, 59шт.</t>
  </si>
  <si>
    <t>11кл.История Загладин НВ, 35 шт.</t>
  </si>
  <si>
    <t>10кл.История Сахаров АН,49 шт.</t>
  </si>
  <si>
    <t>10-11кл.Русский язык и лит-ра в2-х ч. Гольцова НГ,21 компл.</t>
  </si>
  <si>
    <t>6кл. География, Домогацких ЕМ, 100шт.</t>
  </si>
  <si>
    <t>просвещ 2016 изо 6кл неменская 40шт</t>
  </si>
  <si>
    <t>просвещ 2016окр мир Плешаков 1кл 2ч 110шт</t>
  </si>
  <si>
    <t>просвещ 2016 мат-ка в 2-х частях Моро 1кл часть 1 -110шт</t>
  </si>
  <si>
    <t>просвещение 2016 анг яз 4кл Быкова 85шт</t>
  </si>
  <si>
    <t xml:space="preserve">просвещение 2016 анг язык 3кл Быкова 104шт </t>
  </si>
  <si>
    <t>просвещ 2016 лит-е чтение 2ч 110шт</t>
  </si>
  <si>
    <t>9кл.Информатика Угринович Н.Д.41шт</t>
  </si>
  <si>
    <t>10кл.Информатика (комплект) Семакин И.Г.38шт.</t>
  </si>
  <si>
    <t>11кл. Информатика Семакин И.Г.42шт.</t>
  </si>
  <si>
    <t>9кл.Информатика Босова Л.Л.36шт.</t>
  </si>
  <si>
    <t>5кл. Информатика .Босова,32шт.</t>
  </si>
  <si>
    <t>3кл. Информатика (комплект) Матвеева,39шт.</t>
  </si>
  <si>
    <t>2кл.Информатика (комплект) Матвеева,36шт.</t>
  </si>
  <si>
    <t>Толковый словарь русского языка</t>
  </si>
  <si>
    <t>Учебная литература</t>
  </si>
  <si>
    <t>Котел КОВ-20КБ СОШ</t>
  </si>
  <si>
    <t>стол ученический школа</t>
  </si>
  <si>
    <t>кровать 3-х ярусная</t>
  </si>
  <si>
    <t>Шкаф д/полотенец "Ромашка"(2015/8шт)</t>
  </si>
  <si>
    <t>Шкаф д/одежды 5-ти секц."Ромашка"(2015/4шт)</t>
  </si>
  <si>
    <t>Кровать детская "Ромашка"(2015/10шт)</t>
  </si>
  <si>
    <t>Кровать детская "Ромашка"(2015-10шт)</t>
  </si>
  <si>
    <t>Стенка игровая детская "Ромашка"(2015/2шт)</t>
  </si>
  <si>
    <t>Стул детский "Ромашка (2015/40шт)</t>
  </si>
  <si>
    <t>Стол детский "Ромашка"(2015/8 шт)</t>
  </si>
  <si>
    <t>Фонтанчик</t>
  </si>
  <si>
    <t xml:space="preserve">Стиральная машина </t>
  </si>
  <si>
    <t>Водонагреватель</t>
  </si>
  <si>
    <t>Стелаж кухонный 5шт.</t>
  </si>
  <si>
    <t>Стол ученический 2х местный регулируемый</t>
  </si>
  <si>
    <t>Детский набор мягкой мебели д/с "Кс.городок" (4шт.)</t>
  </si>
  <si>
    <t>Мультимедиа-проектор OLDI P</t>
  </si>
  <si>
    <t>МФУ Epson L210 (принтер,копир.сканер)</t>
  </si>
  <si>
    <t>Проектор Acer P138W</t>
  </si>
  <si>
    <t>Мультимедиапроектор СОШ</t>
  </si>
  <si>
    <t>Мультимедиа проектор СОШ</t>
  </si>
  <si>
    <t>Мультимедийный проектор СОШ</t>
  </si>
  <si>
    <t>Мойка "Хрусталек"</t>
  </si>
  <si>
    <t>Мебельный комп. "Больница" "Ск.гор." 7 шт.</t>
  </si>
  <si>
    <t>Мебельный комплекс "Кухня 001" "Ск.гор." 3 шт.</t>
  </si>
  <si>
    <t>Мебельный комплекс "Кухня" "Ск.гор." 3 шт.</t>
  </si>
  <si>
    <t>Мебельный комплекс "Парикмахерская", "Ск.городок" 7 шт</t>
  </si>
  <si>
    <t>Стул дет.регулир. "Ромашка" 20шт.</t>
  </si>
  <si>
    <t>Стол дет.регулир. "Ромашка" 5 шт.</t>
  </si>
  <si>
    <t>Кровать "Ромашка" 10 шт.</t>
  </si>
  <si>
    <t>Кабинка для одежд.5-ти секцион."Ромашка" 3 шт.</t>
  </si>
  <si>
    <t>Кабинкадля одежды двухсекционная "Ромашка" 4шт</t>
  </si>
  <si>
    <t>Стул дет.регулир."Тополек" 17 шт.</t>
  </si>
  <si>
    <t>МФУ HP M125ra "Хрусталек"</t>
  </si>
  <si>
    <t>Комплект комп.оборуд. Межсетевой экран Dlink UTM Net Defend Firewall</t>
  </si>
  <si>
    <t>Комплект комп.оборуд. Ноутбук HP15.6</t>
  </si>
  <si>
    <t>Холодильник "Бирюса" 134LE д/с"Ручеек"</t>
  </si>
  <si>
    <t>Проектор ViwSonik DLP "Ромашка"</t>
  </si>
  <si>
    <t xml:space="preserve">Плита эл.ЭП-1 д/с </t>
  </si>
  <si>
    <t>Компьютерное оборудование 20 школа</t>
  </si>
  <si>
    <t>Компьютерное оборудование 19 школа</t>
  </si>
  <si>
    <t>Компьютерное оборудование 18 школа</t>
  </si>
  <si>
    <t>оборудование 17 школа</t>
  </si>
  <si>
    <t>Компьютерное оборудование 16 школа</t>
  </si>
  <si>
    <t>Компьютерное оборудование 15 школа</t>
  </si>
  <si>
    <t>Компьютерное оборудование 14 школа</t>
  </si>
  <si>
    <t>Компьютерное оборудование 13 школа</t>
  </si>
  <si>
    <t>Компьютерное оборудование 12 школа</t>
  </si>
  <si>
    <t>Компьютерное оборудование 11 школа</t>
  </si>
  <si>
    <t>Компьютерное оборудование 10 школа</t>
  </si>
  <si>
    <t>Компьютерное оборудование 9 школа</t>
  </si>
  <si>
    <t>Компьютерное оборудование 8 школа</t>
  </si>
  <si>
    <t>Компьютерное оборудование 7 школа</t>
  </si>
  <si>
    <t>Компьютерное оборудование 6 школа</t>
  </si>
  <si>
    <t>Компьютерное оборудование 5 школа</t>
  </si>
  <si>
    <t>Компьютерное оборудование 4 школа</t>
  </si>
  <si>
    <t>Компьютерное оборудование 3 школа</t>
  </si>
  <si>
    <t>Компьютерное оборудование школа</t>
  </si>
  <si>
    <t>Станок деревообрабатывающий школа</t>
  </si>
  <si>
    <t>Ноутбук Dell15-3000+мышь Oklick145 "Тополек"</t>
  </si>
  <si>
    <t>Ноутбук Lenovo G580+ ( мышь беспроводная ) д/с "Ск.городок"</t>
  </si>
  <si>
    <t>Системный блок СОШ (2016)</t>
  </si>
  <si>
    <t>Ноутбук Lenovo 100-151BY "Ручеек"</t>
  </si>
  <si>
    <t>Мультимедиа проектор BenQ MX505 "Ромашка"</t>
  </si>
  <si>
    <t>Ноутбук 15,6 Dell inspiron "Ромашка"</t>
  </si>
  <si>
    <t>Ноутбук Acer Aspire E-522-46WNA4 "Тополек"</t>
  </si>
  <si>
    <t>Приставка интерактивная Virtual Ink Mimio Professional "Тополек"</t>
  </si>
  <si>
    <t>Проектор INFOCUS IN 112xDLP 3200"Тополек"</t>
  </si>
  <si>
    <t>Принтер Epson L120( цветной) "Ск.городок"</t>
  </si>
  <si>
    <t>Ноутбук Lenovo G5045 (HD)AMD E1-6010 "Ск.городок"</t>
  </si>
  <si>
    <t>Эл.плита DELUXE д/с "Ручеек"</t>
  </si>
  <si>
    <t>Телевизор MISTERI д/с "Ручеек"</t>
  </si>
  <si>
    <t>Системный блок Dexp "Хрусталек"</t>
  </si>
  <si>
    <t>Стиральная машина Hansa WHE 1041 "Хрусталек"</t>
  </si>
  <si>
    <t>Проектор DEXPDL-100 "Хрусталек"</t>
  </si>
  <si>
    <t>Ноутбук Lenovo 100-151BY "Хрусталек"</t>
  </si>
  <si>
    <t>Плита электрическая д/с"Ручеек"</t>
  </si>
  <si>
    <t>Холодильник д/с"Ручеек"</t>
  </si>
  <si>
    <t>Компьютер в комплекте д/с"Ручеек"</t>
  </si>
  <si>
    <t>Холодильник школа</t>
  </si>
  <si>
    <t xml:space="preserve">Водонагреватель школа </t>
  </si>
  <si>
    <t>Ванна моечная</t>
  </si>
  <si>
    <t>Ларь</t>
  </si>
  <si>
    <t>Плита электрическая ЭП401</t>
  </si>
  <si>
    <t>Тестомес</t>
  </si>
  <si>
    <t>Эл.мясорубка</t>
  </si>
  <si>
    <t>Шкаф пекарский</t>
  </si>
  <si>
    <t>Шкаф для бумаг н/ш №1</t>
  </si>
  <si>
    <t>Холодильный шкаф</t>
  </si>
  <si>
    <t>Табурет винтовой жесткий /15шт./ школа</t>
  </si>
  <si>
    <t>Стул ученический (30шт.) школа</t>
  </si>
  <si>
    <t>Стул ученический (9шт.) школа</t>
  </si>
  <si>
    <t>Стул Визит (30шт.) школа</t>
  </si>
  <si>
    <t>Стол ученический (15шт.) школа</t>
  </si>
  <si>
    <t>Стол комп.угловой с тумбой (3шт.) школа</t>
  </si>
  <si>
    <t>Стол компьютерный (20шт.) школа</t>
  </si>
  <si>
    <t>Стол для кабинета химии школа</t>
  </si>
  <si>
    <t>Стол для преподавателей школа (6шт.)</t>
  </si>
  <si>
    <t>Стойка для интерактивной доски SMART</t>
  </si>
  <si>
    <t>Плита электрическая</t>
  </si>
  <si>
    <t>Плита электрич.4-х конф.ЭП-4ЖШ</t>
  </si>
  <si>
    <t>Пароконвекционная печь школа</t>
  </si>
  <si>
    <t>Мясорубка мим300 школа</t>
  </si>
  <si>
    <t>Мультимедиа-проектор Hitachi CP-X1</t>
  </si>
  <si>
    <t>Машина протирочно-резательная школа</t>
  </si>
  <si>
    <t>Мармит универсальный школа</t>
  </si>
  <si>
    <t>Мармит 2-х блюд ПМЭС-70Т школа</t>
  </si>
  <si>
    <t>Мармит 1-х блюд ПМЭС-70т школа</t>
  </si>
  <si>
    <t>Водонагреватель проточный</t>
  </si>
  <si>
    <t>Доска классная школа (12шт.)</t>
  </si>
  <si>
    <t>Доска интерактивная Interwrite Board школа</t>
  </si>
  <si>
    <t>Дверное полотно школа</t>
  </si>
  <si>
    <t>Верстак столярный (10шт.)</t>
  </si>
  <si>
    <t>Вентиляционный зонт 2000*1000*450</t>
  </si>
  <si>
    <t>Стелаж кухонный</t>
  </si>
  <si>
    <t>Машина овощерезательная</t>
  </si>
  <si>
    <t>Шкаф жарочный н/ш №1</t>
  </si>
  <si>
    <t>Тестомес школа</t>
  </si>
  <si>
    <t xml:space="preserve">Плита электрическая </t>
  </si>
  <si>
    <t>Холодильник Стинол</t>
  </si>
  <si>
    <t>Стиральная машина автомат</t>
  </si>
  <si>
    <t>Музыкальный центр</t>
  </si>
  <si>
    <t>Плита электрическая 4-х конф.</t>
  </si>
  <si>
    <t>Компьютер в комплекте</t>
  </si>
  <si>
    <t>Мягкая мебель каб.психологии</t>
  </si>
  <si>
    <t>Фортопиано</t>
  </si>
  <si>
    <t>Холодильник НОРД</t>
  </si>
  <si>
    <t>Стиральная машина ARDO</t>
  </si>
  <si>
    <t>Облучатель комп.12шт.</t>
  </si>
  <si>
    <t>Пылесос (7шт.)</t>
  </si>
  <si>
    <t>Картофелечистка</t>
  </si>
  <si>
    <t>Шкаф жарочный</t>
  </si>
  <si>
    <t>Овощерезка</t>
  </si>
  <si>
    <t>Мясорубка ( 2шт.)</t>
  </si>
  <si>
    <t>Стол разделочный (5шт.)</t>
  </si>
  <si>
    <t>Стиральная машина</t>
  </si>
  <si>
    <t>Эл.плита школа</t>
  </si>
  <si>
    <t>Эл.мясорубка школа</t>
  </si>
  <si>
    <t>Музыкальный центр школа</t>
  </si>
  <si>
    <t>Компьютер школа</t>
  </si>
  <si>
    <t>Морозильная камера школа</t>
  </si>
  <si>
    <t>Холодильник н/ш №2</t>
  </si>
  <si>
    <t>К-т интерактивного оборудования школа</t>
  </si>
  <si>
    <t>Комплект школьной мебели</t>
  </si>
  <si>
    <t>Комплект оборудования для каб.н/школы</t>
  </si>
  <si>
    <t>Шкаф вытяжной для каб.химии</t>
  </si>
  <si>
    <t>Стул ученический регулируемый</t>
  </si>
  <si>
    <t>Мультимедиа-проектор 385</t>
  </si>
  <si>
    <t>Интерактавные мультимедийные комплекты 410</t>
  </si>
  <si>
    <t>Доски немелованные 393</t>
  </si>
  <si>
    <t>Комплект оборудования для н/школы (6компл.)</t>
  </si>
  <si>
    <t>Стелаж кухонный школа (2шт.)</t>
  </si>
  <si>
    <t>Брусья гимнастические</t>
  </si>
  <si>
    <t>Спортивный инвентарь</t>
  </si>
  <si>
    <t>Туалет д/с"Ромашка"</t>
  </si>
  <si>
    <t>Плита ЭП-4ЖШ д/с"Ромашка"</t>
  </si>
  <si>
    <t>Морозильная камара Бирюса д/с"Ромашка"</t>
  </si>
  <si>
    <t>Холодильник Бирюса д/с"Тополек"</t>
  </si>
  <si>
    <t>Стиральная машина д/с"Тополек"</t>
  </si>
  <si>
    <t>Музыкальный центр д/с"Тополек"</t>
  </si>
  <si>
    <t>Комплект учебно-методического инстрементария д/с"Тополек"</t>
  </si>
  <si>
    <t>Эл.насос погружной д/с"Хрусталек"</t>
  </si>
  <si>
    <t>Холодильник д\с"Хрусталек"</t>
  </si>
  <si>
    <t>Холодильник д/с"Хрусталек"</t>
  </si>
  <si>
    <t>Стир.машина д/с"Хрусталек"</t>
  </si>
  <si>
    <t>Плита д/с"Хрусталек"</t>
  </si>
  <si>
    <t>Оборудование д/с"Хрусталек"</t>
  </si>
  <si>
    <t>Детский уголок д/с"Хрусталек"</t>
  </si>
  <si>
    <t>Плита ПЭМ4-010 д/с"Ск.городок"</t>
  </si>
  <si>
    <t>Машина стир.автомат д/с"Ск.городок" LG</t>
  </si>
  <si>
    <t>Ковровые покрытия 171 м д/с"Ск.городок"</t>
  </si>
  <si>
    <t>Стол тумба д/с"Ск.городок" (4шт.)</t>
  </si>
  <si>
    <t>Шкаф для белья д/с"Ск.городок" (3шт.)</t>
  </si>
  <si>
    <t>Стул д/с "Ск.городок"(2 шт.)</t>
  </si>
  <si>
    <t>Стенка для кабинета д/с"Ск.городок"</t>
  </si>
  <si>
    <t>Стул п/м "Ск.городок" (24 шт.)</t>
  </si>
  <si>
    <t>Стул "Ягодка" д/с"Ск.городок" (22шт.)</t>
  </si>
  <si>
    <t>Стол "Осень" д/с"Ск.городок" (5 шт.)</t>
  </si>
  <si>
    <t>Шкаф для хоз.инвентаря "Ск.городок" (4шт.)</t>
  </si>
  <si>
    <t>Полотеничница двухярусная "Ск.городок" (12 шт.)</t>
  </si>
  <si>
    <t>Шкаф для одежды "Ск.городок" (4 шт.)</t>
  </si>
  <si>
    <t>Шкаф для одежды д/с"Ск.городок" (4шт.)</t>
  </si>
  <si>
    <t>Шкаф для одежды д/с"Ск.городок" (22шт.)</t>
  </si>
  <si>
    <t>Подставка с тумбой д/с"Ск.городок"</t>
  </si>
  <si>
    <t xml:space="preserve">Стол для воспитателя </t>
  </si>
  <si>
    <t>Кровать детская "Ск.городок" ( 88 шт.)</t>
  </si>
  <si>
    <t>Уголок для спортинвентаря "Ск.городок" ( 4 шт.)</t>
  </si>
  <si>
    <t>Стенка игровая д/с"Ск.городок"</t>
  </si>
  <si>
    <t>Стул детский д/с"Ск.городок" (88 шт.)</t>
  </si>
  <si>
    <t>Стол детский д/с"Ск.городок" (16 шт.)</t>
  </si>
  <si>
    <t>Ворота футбольные с сеткой нач школа 2шт</t>
  </si>
  <si>
    <t>Комплекс спортивный нач школа 1шт</t>
  </si>
  <si>
    <t>Лабиринт нач школа 1 шт</t>
  </si>
  <si>
    <t>Турник разноуровневый нач школа 1 шт</t>
  </si>
  <si>
    <t>Шведская стенка нач школа 1 шт</t>
  </si>
  <si>
    <t>Бревно гимнастическое нач школа 1шт</t>
  </si>
  <si>
    <t>Бревна разноуровневые для пресса нач школа 1 шт</t>
  </si>
  <si>
    <t>Брусья для пресса нач школа 1шт</t>
  </si>
  <si>
    <t>Баскатбольный щит нач школа 2 шт</t>
  </si>
  <si>
    <t>Рукоход нач школа</t>
  </si>
  <si>
    <t>Стойки волейбольные с сеткой нач школа 2шт</t>
  </si>
  <si>
    <t>стол теннисный Start line leader</t>
  </si>
  <si>
    <t>Управляемая воздушно-пузырьковая релаксационная стойка-школа</t>
  </si>
  <si>
    <t>Комплет для логопедического облследования-школа</t>
  </si>
  <si>
    <t>Дополнительное логопедическое и игровое оборудование-школа</t>
  </si>
  <si>
    <t>Логопедический тренажер-школа</t>
  </si>
  <si>
    <t>Печатное МФУ-школа</t>
  </si>
  <si>
    <t>Специализированный прогр-тех компл логопеда-школа</t>
  </si>
  <si>
    <t>Образовательный комплекс для формирования информационной и деятельно-комм.-школа</t>
  </si>
  <si>
    <t>Электронный комплект для изучения Алгоритмики-школа</t>
  </si>
  <si>
    <t>Панель с фиброволокном для стимуляции зрит -школа</t>
  </si>
  <si>
    <t>Световой проектор со встр.ротатором Меркурий-школа</t>
  </si>
  <si>
    <t>Тактильная панель Звуки-школа</t>
  </si>
  <si>
    <t>Прибор для создания сетового эффекта тип 2 проектор Лазурь-школа</t>
  </si>
  <si>
    <t>развивающая игра Баррикадо</t>
  </si>
  <si>
    <t>Стол-мозайка школа</t>
  </si>
  <si>
    <t>Комплект мед.оборуд.н/школа №2</t>
  </si>
  <si>
    <t>Комплект мед.оборуд.н/школа №1</t>
  </si>
  <si>
    <t>Комплект мед.оборудов.школа</t>
  </si>
  <si>
    <t>Станок токарный винторезный школа</t>
  </si>
  <si>
    <t>Проектор EPSON школа</t>
  </si>
  <si>
    <t>Ноутбук н/школа №1</t>
  </si>
  <si>
    <t>Ноутбук школа</t>
  </si>
  <si>
    <t>Компьютерное оборудование</t>
  </si>
  <si>
    <t>Компьютер в комплекте школа</t>
  </si>
  <si>
    <t>Комп.в комплекте (циф.камера , наушники , микрофон, копир-сканер-принтер)</t>
  </si>
  <si>
    <t>Камера ДВД школа</t>
  </si>
  <si>
    <t>Элюсушилка д/рук школа  (7шт.)</t>
  </si>
  <si>
    <t>Системный блок А-меГа школа</t>
  </si>
  <si>
    <t>Принтер школа</t>
  </si>
  <si>
    <t>Прилавок охлаждающий школа</t>
  </si>
  <si>
    <t>Ноутбук н/школа №2</t>
  </si>
  <si>
    <t>Ноутбук FSC</t>
  </si>
  <si>
    <t>Ноутбук Asus X51L (5шт.)</t>
  </si>
  <si>
    <t>Мультимедиа-проектор школа</t>
  </si>
  <si>
    <t>Котел пищеварочный школа</t>
  </si>
  <si>
    <t>Компьютер школа (5шт.)</t>
  </si>
  <si>
    <t>Компьютер школа (4 шт.)</t>
  </si>
  <si>
    <t>Эл.котел Термекс школа</t>
  </si>
  <si>
    <t>Ноутбук eMachines E729Z</t>
  </si>
  <si>
    <t>Плита ПЭ 0,72М школа</t>
  </si>
  <si>
    <t>Холодильник школа (4 шт.)</t>
  </si>
  <si>
    <t>Ванна моечная школа (7шт.)</t>
  </si>
  <si>
    <t>Компьютеры в комплекте</t>
  </si>
  <si>
    <t>Проектор 2шт.</t>
  </si>
  <si>
    <t>Плита ПЭМ4-010 д/с "Хрусталек"</t>
  </si>
  <si>
    <t>МФУ лазерное Canon i-SENSYS MF4410 СОШ (ЕГЭ)</t>
  </si>
  <si>
    <t>Принтер светодиодный Xerox Phaser 3010 СОШ (ЕГЭ)</t>
  </si>
  <si>
    <t>Ноутбук  ( мышь беспроводная , колонки , внешний USB , Кабель ) д/с "Ск.городок"</t>
  </si>
  <si>
    <t>Эл.плита 6-ти конф. ЭП-6П д/с "</t>
  </si>
  <si>
    <t>програмно аппаратн комплекс</t>
  </si>
  <si>
    <t>принтер 4 школа 2015г</t>
  </si>
  <si>
    <t>сканер CANON DR-F-F120 школа</t>
  </si>
  <si>
    <t xml:space="preserve">Системный блок </t>
  </si>
  <si>
    <t>принтер цв</t>
  </si>
  <si>
    <t>ноутбук lenovo 15.6.2</t>
  </si>
  <si>
    <t>ноутбук lenovo 15.6.1</t>
  </si>
  <si>
    <t>ноутбук lenovo 15.6</t>
  </si>
  <si>
    <t>мультимедиа-проектор</t>
  </si>
  <si>
    <t>лампа для проектора</t>
  </si>
  <si>
    <t>ноутбук асер дс тополек</t>
  </si>
  <si>
    <t>ноутбук асер</t>
  </si>
  <si>
    <t>проектор 527</t>
  </si>
  <si>
    <t>ванна моечная 3секц</t>
  </si>
  <si>
    <t>мфу куосера</t>
  </si>
  <si>
    <t>Ноутбук ASUS</t>
  </si>
  <si>
    <t>Морозильная камера Бирюса-146 д/с"Тополек"</t>
  </si>
  <si>
    <t>Комп.оборуд. (Монитор Acer 19.5 , Сис.блок А-мегА") д/с "Тополек"</t>
  </si>
  <si>
    <t>ТЕЛЕВИЗОР</t>
  </si>
  <si>
    <t>Ноутбук + мышь д/с "Ск.городок"</t>
  </si>
  <si>
    <t xml:space="preserve">ноутбук </t>
  </si>
  <si>
    <t xml:space="preserve">компьютер </t>
  </si>
  <si>
    <t>учебники 1 класс</t>
  </si>
  <si>
    <t>метод док-ты</t>
  </si>
  <si>
    <t>библ фонд</t>
  </si>
  <si>
    <t>геометрия 7-9 кл</t>
  </si>
  <si>
    <t>химия 8 кл</t>
  </si>
  <si>
    <t>фонтанчик</t>
  </si>
  <si>
    <t>учебная литература</t>
  </si>
  <si>
    <t>уч лит-ра</t>
  </si>
  <si>
    <t>швейная машина</t>
  </si>
  <si>
    <t>компьютерное оборудование</t>
  </si>
  <si>
    <t>МФУ</t>
  </si>
  <si>
    <t>комплект школьной мебели</t>
  </si>
  <si>
    <t>оборудование и инвентарь для спортзала</t>
  </si>
  <si>
    <t>комплект интерактив. Оборудования</t>
  </si>
  <si>
    <t>стол ученический 30 шт</t>
  </si>
  <si>
    <t>стол ученический15 шт</t>
  </si>
  <si>
    <t>стеллаж кухонный</t>
  </si>
  <si>
    <t>полка кухонная закрытая</t>
  </si>
  <si>
    <t>подставка под пароконвекционную печь</t>
  </si>
  <si>
    <t>плита эл. 6-ти комф. Без духовки</t>
  </si>
  <si>
    <t>пароконвекционная печь</t>
  </si>
  <si>
    <t>плита эл.</t>
  </si>
  <si>
    <t>машина овощерезательная</t>
  </si>
  <si>
    <t>шкаф жарочный</t>
  </si>
  <si>
    <t>тестомес</t>
  </si>
  <si>
    <t>школьная мебель</t>
  </si>
  <si>
    <t>ванна</t>
  </si>
  <si>
    <t>станция насосная</t>
  </si>
  <si>
    <t>овощерезательно-протирочная машина</t>
  </si>
  <si>
    <t>моноблок</t>
  </si>
  <si>
    <t xml:space="preserve">ванная  моечная </t>
  </si>
  <si>
    <t>мультимедия проектор</t>
  </si>
  <si>
    <t>ванная</t>
  </si>
  <si>
    <t>МБОУ "Катандинская СОШ"</t>
  </si>
  <si>
    <t>макет ММГ АК 105</t>
  </si>
  <si>
    <t>библиот. Фонд (учебники)</t>
  </si>
  <si>
    <t>билиотечный фонд</t>
  </si>
  <si>
    <t>учебники -2015(4)</t>
  </si>
  <si>
    <t>учебники-2015(3)</t>
  </si>
  <si>
    <t>учебники-2015(1)</t>
  </si>
  <si>
    <t>учебники-2015(2)</t>
  </si>
  <si>
    <t>учебная литерат.</t>
  </si>
  <si>
    <t>комплект кабинета инфор. 2</t>
  </si>
  <si>
    <t>комплект кабинета инфор. 1</t>
  </si>
  <si>
    <t>спортинвентарь</t>
  </si>
  <si>
    <t>брусья гимнаст.мужские</t>
  </si>
  <si>
    <t>козел гимнастический</t>
  </si>
  <si>
    <t>проектор-3</t>
  </si>
  <si>
    <t>мульт.проектор</t>
  </si>
  <si>
    <t>принтер (многофукцион)</t>
  </si>
  <si>
    <t>комьютер.оборудование 7</t>
  </si>
  <si>
    <t>компьютер.оборудование 6</t>
  </si>
  <si>
    <t>компьютер.оборудование 5</t>
  </si>
  <si>
    <t>компьютер.оборудование 4</t>
  </si>
  <si>
    <t>компьютер.оборудование 3</t>
  </si>
  <si>
    <t>компьютер.оборудование 2</t>
  </si>
  <si>
    <t>компьютер.оборудование 1</t>
  </si>
  <si>
    <t>компьютер.оборудование</t>
  </si>
  <si>
    <t>проектор -2</t>
  </si>
  <si>
    <t>ноутбук-1</t>
  </si>
  <si>
    <t>ноутбук-2</t>
  </si>
  <si>
    <t>электродвигатель</t>
  </si>
  <si>
    <t>кровать детская</t>
  </si>
  <si>
    <t>проектор асер</t>
  </si>
  <si>
    <t>жарочный шкаф</t>
  </si>
  <si>
    <t>шкаф гардеробный 7 шт</t>
  </si>
  <si>
    <t>водонагреватель 10шт</t>
  </si>
  <si>
    <t>силовой тренажер</t>
  </si>
  <si>
    <t>компл.мед.оборудов.</t>
  </si>
  <si>
    <t>системный блок А-мегА</t>
  </si>
  <si>
    <t>алт лит-ра учебники</t>
  </si>
  <si>
    <t>библиотечный фонд</t>
  </si>
  <si>
    <t>учебники 1 кл</t>
  </si>
  <si>
    <t>алгебра 2ч 9 кл</t>
  </si>
  <si>
    <t>маты</t>
  </si>
  <si>
    <t>к-т интерактивного оборуд</t>
  </si>
  <si>
    <t>элплита</t>
  </si>
  <si>
    <t>стабилизатор напряжения</t>
  </si>
  <si>
    <t>мясорубка настольная</t>
  </si>
  <si>
    <t>ларь</t>
  </si>
  <si>
    <t>комплект школьного оборудования</t>
  </si>
  <si>
    <t>комплект инт.оборуд (доска проектор ноутбук)</t>
  </si>
  <si>
    <t>стул ученический 30 шт</t>
  </si>
  <si>
    <t>стол ученический 15 шт</t>
  </si>
  <si>
    <t>шкаф  вытяжной</t>
  </si>
  <si>
    <t>стол демонстрационный</t>
  </si>
  <si>
    <t>стол ученический для компьютерного класса 6 шт</t>
  </si>
  <si>
    <t>стол ученический для каб физики биологии 6 шт</t>
  </si>
  <si>
    <t>стол ученический для каб.химии 6 шт</t>
  </si>
  <si>
    <t>плита</t>
  </si>
  <si>
    <t>стеллаж для тарелок</t>
  </si>
  <si>
    <t>мебель школьная</t>
  </si>
  <si>
    <t>беговая дорожка</t>
  </si>
  <si>
    <t>оборудование по биологии</t>
  </si>
  <si>
    <t>морозильная камера</t>
  </si>
  <si>
    <t>компьютер в комплекте</t>
  </si>
  <si>
    <t>ноутбук Paskard bell</t>
  </si>
  <si>
    <t>тахограф</t>
  </si>
  <si>
    <t>камера</t>
  </si>
  <si>
    <t>туристический инвентарь</t>
  </si>
  <si>
    <t>ультрабук</t>
  </si>
  <si>
    <t>МФУ Цветной</t>
  </si>
  <si>
    <t>ботинки лыжные</t>
  </si>
  <si>
    <t>лыжи</t>
  </si>
  <si>
    <t>мяч волейбольный</t>
  </si>
  <si>
    <t>комбинезон лыжный</t>
  </si>
  <si>
    <t>водонагреватель</t>
  </si>
  <si>
    <t>котел отопительный</t>
  </si>
  <si>
    <t>баскетбольные щиты</t>
  </si>
  <si>
    <t>шкаф  плательный 3 шт</t>
  </si>
  <si>
    <t>стол 1 тумб.</t>
  </si>
  <si>
    <t>спорт инвентарь</t>
  </si>
  <si>
    <t>маты-татами</t>
  </si>
  <si>
    <t>лыжи спортивные</t>
  </si>
  <si>
    <t>костюм лыжный</t>
  </si>
  <si>
    <t>коньки хоккейные</t>
  </si>
  <si>
    <t>борцовский ковер</t>
  </si>
  <si>
    <t>печь</t>
  </si>
  <si>
    <t>компьютер-ноутбук</t>
  </si>
  <si>
    <t>учебники 1кл</t>
  </si>
  <si>
    <t>к-т каб нач кл  тип 1</t>
  </si>
  <si>
    <t>к-т каб нач кл  тип 2</t>
  </si>
  <si>
    <t>эл плита</t>
  </si>
  <si>
    <t>котел</t>
  </si>
  <si>
    <t>плита эл 4жш</t>
  </si>
  <si>
    <t>стол ученический  30 шт</t>
  </si>
  <si>
    <t>комплект интер.оборудования (доска. Проектор.ноутбук)</t>
  </si>
  <si>
    <t>холодильник Бирюса</t>
  </si>
  <si>
    <t>многофункциональная скамья</t>
  </si>
  <si>
    <t>оборудование   и спортинвентарь</t>
  </si>
  <si>
    <t>щит игровой пластиковый</t>
  </si>
  <si>
    <t>шкаф для пособий</t>
  </si>
  <si>
    <t>шкаф для одежды</t>
  </si>
  <si>
    <t>тенисный стол 2 шт</t>
  </si>
  <si>
    <t>табурет</t>
  </si>
  <si>
    <t>стул мягкий</t>
  </si>
  <si>
    <t>стол ученический2 шт</t>
  </si>
  <si>
    <t>стол компьютерный 2 шт</t>
  </si>
  <si>
    <t>стол для преподавателей</t>
  </si>
  <si>
    <t>стол для каб. Физики</t>
  </si>
  <si>
    <t>стол 1 тумбовый</t>
  </si>
  <si>
    <t>стенка гимнастическая</t>
  </si>
  <si>
    <t>стеллаж односторонний</t>
  </si>
  <si>
    <t>стеллаж для книг</t>
  </si>
  <si>
    <t>секция А</t>
  </si>
  <si>
    <t>подставка под пароконвекционую печь</t>
  </si>
  <si>
    <t>плита эл.с духовкой</t>
  </si>
  <si>
    <t>пароковекционная печь</t>
  </si>
  <si>
    <t>Сверход проектор вега</t>
  </si>
  <si>
    <t>монитор 3 шт</t>
  </si>
  <si>
    <t>микроскоп Ю нат2П -3</t>
  </si>
  <si>
    <t>машина швейная</t>
  </si>
  <si>
    <t>копир.( canon PC 860</t>
  </si>
  <si>
    <t>компьютер 3 шт</t>
  </si>
  <si>
    <t>Комплект электр. Снабж.каб.физики</t>
  </si>
  <si>
    <t>ИБП Васк УПС</t>
  </si>
  <si>
    <t>доска настенная секционная</t>
  </si>
  <si>
    <t>вешалка рожковая</t>
  </si>
  <si>
    <t>верстак слесарный</t>
  </si>
  <si>
    <t xml:space="preserve">ванна моечная </t>
  </si>
  <si>
    <t>бревно гимнастическое</t>
  </si>
  <si>
    <t>блочное крепление для колец</t>
  </si>
  <si>
    <t>станок деревообрабатывающий</t>
  </si>
  <si>
    <t>Ноутбук</t>
  </si>
  <si>
    <t>эл.котел</t>
  </si>
  <si>
    <t>муз.центр</t>
  </si>
  <si>
    <t>машина протирочная 350 м-01</t>
  </si>
  <si>
    <t>ванна моечная 2х-секционная</t>
  </si>
  <si>
    <t>комплект   компьютерного оборудования</t>
  </si>
  <si>
    <t>станок токарный деревообрабатывающий</t>
  </si>
  <si>
    <t>станок сверлильный</t>
  </si>
  <si>
    <t>станок д о</t>
  </si>
  <si>
    <t>2.2-03319</t>
  </si>
  <si>
    <t>2.2-03318</t>
  </si>
  <si>
    <t>2.2-03317</t>
  </si>
  <si>
    <t>2.2-03316</t>
  </si>
  <si>
    <t>2.2-03315</t>
  </si>
  <si>
    <t>2.2-03314</t>
  </si>
  <si>
    <t>2.2-03313</t>
  </si>
  <si>
    <t>2.2-03312</t>
  </si>
  <si>
    <t>2.2-03311</t>
  </si>
  <si>
    <t>2.2-03310</t>
  </si>
  <si>
    <t>2.2-03309</t>
  </si>
  <si>
    <t>2.2-03308</t>
  </si>
  <si>
    <t>2.2-03307</t>
  </si>
  <si>
    <t>2.2-03306</t>
  </si>
  <si>
    <t>2.2-03305</t>
  </si>
  <si>
    <t>2.2-03304</t>
  </si>
  <si>
    <t>2.2-03303</t>
  </si>
  <si>
    <t>2.2-03300</t>
  </si>
  <si>
    <t>2.2-03298</t>
  </si>
  <si>
    <t>2.2-03297</t>
  </si>
  <si>
    <t>2.2-03296</t>
  </si>
  <si>
    <t>2.2-03295</t>
  </si>
  <si>
    <t>2.2-03294</t>
  </si>
  <si>
    <t>2.2-03293</t>
  </si>
  <si>
    <t>2.2-03292</t>
  </si>
  <si>
    <t>2.2-03291</t>
  </si>
  <si>
    <t>2.2-03290</t>
  </si>
  <si>
    <t>2.2-03288</t>
  </si>
  <si>
    <t>2.2-03286</t>
  </si>
  <si>
    <t>2.2-03284</t>
  </si>
  <si>
    <t>к-т спорт оборудования</t>
  </si>
  <si>
    <t>котел 700м2</t>
  </si>
  <si>
    <t>оборудование и инвентарь для спртзала</t>
  </si>
  <si>
    <t>комплект ин. Оборудования</t>
  </si>
  <si>
    <t>шкаф вытяжной</t>
  </si>
  <si>
    <t>стол демонстрационный для каб. Химии</t>
  </si>
  <si>
    <t>стол ученический для компьютерного класса  5 шт</t>
  </si>
  <si>
    <t>стол ученический для кабинета химии к-т 5 шт</t>
  </si>
  <si>
    <t>2.2-03233</t>
  </si>
  <si>
    <t>Плита ДЕЛЮКС</t>
  </si>
  <si>
    <t>компьютер 4 шт</t>
  </si>
  <si>
    <t>2.2-03223</t>
  </si>
  <si>
    <t>2.2-03222</t>
  </si>
  <si>
    <t>брусья гимнастические</t>
  </si>
  <si>
    <t>2.2-03221</t>
  </si>
  <si>
    <t>2.2-03220</t>
  </si>
  <si>
    <t>2.2-03219</t>
  </si>
  <si>
    <t>интерактивная доска</t>
  </si>
  <si>
    <t>котел 71 л</t>
  </si>
  <si>
    <t>ванна моечная</t>
  </si>
  <si>
    <t>ноутбук РАСКАRD ВЕLL</t>
  </si>
  <si>
    <t xml:space="preserve">к-т компьютерного малокомплектной школы </t>
  </si>
  <si>
    <t>мультимедия-проектор</t>
  </si>
  <si>
    <t>2.2-03212</t>
  </si>
  <si>
    <t>2.2-03211</t>
  </si>
  <si>
    <t>электрокотел</t>
  </si>
  <si>
    <t>2.2-03208</t>
  </si>
  <si>
    <t>2.2-03207</t>
  </si>
  <si>
    <t>ноутбук 3 шт</t>
  </si>
  <si>
    <t>2.2-03206</t>
  </si>
  <si>
    <t>2.2-03205</t>
  </si>
  <si>
    <t>2.2-03204</t>
  </si>
  <si>
    <t>2.2-03203</t>
  </si>
  <si>
    <t>2.2-03202</t>
  </si>
  <si>
    <t>2.2-03201</t>
  </si>
  <si>
    <t>2.2-03198</t>
  </si>
  <si>
    <t>2.2-03197</t>
  </si>
  <si>
    <t>2.2-03195</t>
  </si>
  <si>
    <t>2.2-03194</t>
  </si>
  <si>
    <t>2.2-03192</t>
  </si>
  <si>
    <t>2.2-03191</t>
  </si>
  <si>
    <t>2.2-03190</t>
  </si>
  <si>
    <t>2.2-03189</t>
  </si>
  <si>
    <t>2.2-03186</t>
  </si>
  <si>
    <t>2.2-03185</t>
  </si>
  <si>
    <t>2.2-03184</t>
  </si>
  <si>
    <t>2.2-03183</t>
  </si>
  <si>
    <t>2.2-03182</t>
  </si>
  <si>
    <t>2.2-03180</t>
  </si>
  <si>
    <t>2.2-03179</t>
  </si>
  <si>
    <t>2.2-03178</t>
  </si>
  <si>
    <t>2.2-03177</t>
  </si>
  <si>
    <t>2.2-03176</t>
  </si>
  <si>
    <t>2.2-03174</t>
  </si>
  <si>
    <t>2.2-03171</t>
  </si>
  <si>
    <t>2.2-03170</t>
  </si>
  <si>
    <t>2.2-03168</t>
  </si>
  <si>
    <t>2.2-03165</t>
  </si>
  <si>
    <t>2.2-03163</t>
  </si>
  <si>
    <t>2.2-03162</t>
  </si>
  <si>
    <t>учебная лит-ра</t>
  </si>
  <si>
    <t>стол уч</t>
  </si>
  <si>
    <t>стол демонстрационный каб физики биологии</t>
  </si>
  <si>
    <t>стол уч для комп класса 10шт</t>
  </si>
  <si>
    <t>шкаф холодильный низкотемпературный</t>
  </si>
  <si>
    <t>шкаф комбинир для каб физики</t>
  </si>
  <si>
    <t>специализированный компьютер</t>
  </si>
  <si>
    <t>персональный компьютер</t>
  </si>
  <si>
    <t>кипятильник эл.</t>
  </si>
  <si>
    <t>2.2-03050</t>
  </si>
  <si>
    <t>2.2-03049</t>
  </si>
  <si>
    <t>2.2-03048</t>
  </si>
  <si>
    <t>2.2-03047</t>
  </si>
  <si>
    <t>2.2-03046</t>
  </si>
  <si>
    <t>2.2-03044</t>
  </si>
  <si>
    <t>оборудов. И инвентарь для спортзала</t>
  </si>
  <si>
    <t>2.2-03043</t>
  </si>
  <si>
    <t>комп.интер.оборуд (доскапроектор ноутбук)</t>
  </si>
  <si>
    <t>2.2-03042</t>
  </si>
  <si>
    <t>стол ученический 15 штук</t>
  </si>
  <si>
    <t>2.2-03041</t>
  </si>
  <si>
    <t>электроплита</t>
  </si>
  <si>
    <t>шкаф холодильный среднетемпературный</t>
  </si>
  <si>
    <t>шкаф вытяжной для каб. Химии</t>
  </si>
  <si>
    <t>2.2-03032</t>
  </si>
  <si>
    <t>стол демонстрационный для каб химии</t>
  </si>
  <si>
    <t>2.2-03031</t>
  </si>
  <si>
    <t>стол демонстрационный для каб физики</t>
  </si>
  <si>
    <t>2.2-03030</t>
  </si>
  <si>
    <t>2.2-03029</t>
  </si>
  <si>
    <t>2.2-03028</t>
  </si>
  <si>
    <t>полка кухонная закрытая 1500</t>
  </si>
  <si>
    <t>2.2-03023</t>
  </si>
  <si>
    <t>2.2-03022</t>
  </si>
  <si>
    <t>2.2-03021</t>
  </si>
  <si>
    <t>плита эл.6-ти комфорная с духовкой</t>
  </si>
  <si>
    <t>2.2-03020</t>
  </si>
  <si>
    <t>2.2-03019</t>
  </si>
  <si>
    <t>мармит 2-х блюд 3 МЭВ</t>
  </si>
  <si>
    <t>водонагреватель  проточный</t>
  </si>
  <si>
    <t>к-т компьютерного оборудования</t>
  </si>
  <si>
    <t>тренажер уличный ЖИМ ногами Т-05</t>
  </si>
  <si>
    <t>тренажер уличный Лавка Пресс т-11 1</t>
  </si>
  <si>
    <t>2.2-03008</t>
  </si>
  <si>
    <t>тренажер уличный ЖИМ т-10</t>
  </si>
  <si>
    <t>2.2-03007</t>
  </si>
  <si>
    <t>тренажер уличный Маятник Т-06</t>
  </si>
  <si>
    <t>2.2-03006</t>
  </si>
  <si>
    <t>тренажер уличный Тяга верхняя т-02</t>
  </si>
  <si>
    <t>тренажер уличный Гребля Т-01</t>
  </si>
  <si>
    <t>2.2-03004</t>
  </si>
  <si>
    <t>скамья СБС -С  4 шт</t>
  </si>
  <si>
    <t>2.2-03003</t>
  </si>
  <si>
    <t>спортивный комплекс</t>
  </si>
  <si>
    <t>стенд информационный</t>
  </si>
  <si>
    <t>ворота для гангбола и мини футбола</t>
  </si>
  <si>
    <t>лабиринт на 5 стоек</t>
  </si>
  <si>
    <t>баскетбольный щит тренировочный</t>
  </si>
  <si>
    <t>стойка волейбольная</t>
  </si>
  <si>
    <t>комплекс физкультурный</t>
  </si>
  <si>
    <t>2.2-02996</t>
  </si>
  <si>
    <t>2.2-02995</t>
  </si>
  <si>
    <t>скамья прямая для пресса</t>
  </si>
  <si>
    <t>рукоход большой</t>
  </si>
  <si>
    <t>брусья</t>
  </si>
  <si>
    <t>турник высокий</t>
  </si>
  <si>
    <t>2.2-02989</t>
  </si>
  <si>
    <t>2.2-02988</t>
  </si>
  <si>
    <t>2.2-02987</t>
  </si>
  <si>
    <t>2.2-02986</t>
  </si>
  <si>
    <t>ванная моечная</t>
  </si>
  <si>
    <t>2.2-02985</t>
  </si>
  <si>
    <t>2.2-02984</t>
  </si>
  <si>
    <t>2.2-02982</t>
  </si>
  <si>
    <t>2.2-02981</t>
  </si>
  <si>
    <t>2.2-02980</t>
  </si>
  <si>
    <t>2.2-02979</t>
  </si>
  <si>
    <t>2.2-02978</t>
  </si>
  <si>
    <t>2.2-02977</t>
  </si>
  <si>
    <t>комплект компьютерного оборудования</t>
  </si>
  <si>
    <t>2.2-02976</t>
  </si>
  <si>
    <t>2.2-02975</t>
  </si>
  <si>
    <t>стационарная эл. Станция</t>
  </si>
  <si>
    <t>2.2-02974</t>
  </si>
  <si>
    <t>компьютер А-Мега</t>
  </si>
  <si>
    <t>2.2-02973</t>
  </si>
  <si>
    <t>2.2-02972</t>
  </si>
  <si>
    <t>2.2-02971</t>
  </si>
  <si>
    <t>2.2-02970</t>
  </si>
  <si>
    <t>2.2-02969</t>
  </si>
  <si>
    <t xml:space="preserve">доски настенные </t>
  </si>
  <si>
    <t>2.2-02968</t>
  </si>
  <si>
    <t>2.2-02967</t>
  </si>
  <si>
    <t>2.2-02966</t>
  </si>
  <si>
    <t>2.2-02965</t>
  </si>
  <si>
    <t>2.2-02964</t>
  </si>
  <si>
    <t>2.2-02963</t>
  </si>
  <si>
    <t>2.2-02962</t>
  </si>
  <si>
    <t>2.2-02961</t>
  </si>
  <si>
    <t>2.2-02960</t>
  </si>
  <si>
    <t>2.2-02959</t>
  </si>
  <si>
    <t>алт лит-ра уч</t>
  </si>
  <si>
    <t>2.2-02958</t>
  </si>
  <si>
    <t>2.2-02957</t>
  </si>
  <si>
    <t>учебник 1 класс</t>
  </si>
  <si>
    <t>2.2-02955</t>
  </si>
  <si>
    <t>библиотеч фонд</t>
  </si>
  <si>
    <t>2.2-02954</t>
  </si>
  <si>
    <t>2.2-02953</t>
  </si>
  <si>
    <t xml:space="preserve">книга заслуженные учителя </t>
  </si>
  <si>
    <t>2.2-02952</t>
  </si>
  <si>
    <t>2.2-02951</t>
  </si>
  <si>
    <t>2.2-02950</t>
  </si>
  <si>
    <t>2.2-02949</t>
  </si>
  <si>
    <t>2.2-02948</t>
  </si>
  <si>
    <t>2.2-02947</t>
  </si>
  <si>
    <t>2.2-02946</t>
  </si>
  <si>
    <t>2.2-02945</t>
  </si>
  <si>
    <t>2.2-02943</t>
  </si>
  <si>
    <t>2.2-02942</t>
  </si>
  <si>
    <t>2.2-02941</t>
  </si>
  <si>
    <t>2.2-02940</t>
  </si>
  <si>
    <t>2.2-02939</t>
  </si>
  <si>
    <t>2.2-02938</t>
  </si>
  <si>
    <t>2.2-02936</t>
  </si>
  <si>
    <t>2.2-02935</t>
  </si>
  <si>
    <t>2.2-02934</t>
  </si>
  <si>
    <t>2.2-02933</t>
  </si>
  <si>
    <t>2.2-02931</t>
  </si>
  <si>
    <t>2.2-02929</t>
  </si>
  <si>
    <t>2.2-02928</t>
  </si>
  <si>
    <t>2.2-02927</t>
  </si>
  <si>
    <t>2.2-02925</t>
  </si>
  <si>
    <t>2.2-02924</t>
  </si>
  <si>
    <t>2.2-02921</t>
  </si>
  <si>
    <t>2.2-02919</t>
  </si>
  <si>
    <t>2.2-02917</t>
  </si>
  <si>
    <t>к-т каб нач классов тип2</t>
  </si>
  <si>
    <t>к-т каб нач классов тип1</t>
  </si>
  <si>
    <t>уч обор каб ОБЖ</t>
  </si>
  <si>
    <t>макет автомата калашникова</t>
  </si>
  <si>
    <t>брусья гимнастич</t>
  </si>
  <si>
    <t>козел гимнастич</t>
  </si>
  <si>
    <t>стол 7 шт</t>
  </si>
  <si>
    <t>шкаф 5 шт</t>
  </si>
  <si>
    <t>2.2-02848</t>
  </si>
  <si>
    <t>2.2-02847</t>
  </si>
  <si>
    <t>2.2-02846</t>
  </si>
  <si>
    <t>2.2-02845</t>
  </si>
  <si>
    <t>2.2-02844</t>
  </si>
  <si>
    <t>2.2-02842</t>
  </si>
  <si>
    <t>стол уч 2м рег</t>
  </si>
  <si>
    <t xml:space="preserve">компьютерное оборудование </t>
  </si>
  <si>
    <t>2.2-02826</t>
  </si>
  <si>
    <t>2.2-02825</t>
  </si>
  <si>
    <t>многофункциональный принтер</t>
  </si>
  <si>
    <t>системный блок в сборе</t>
  </si>
  <si>
    <t>к-т спортоборудования</t>
  </si>
  <si>
    <t>холодильник д/с</t>
  </si>
  <si>
    <t>2.2-02802</t>
  </si>
  <si>
    <t>2.2-02799</t>
  </si>
  <si>
    <t>оборуд-ние и инвентарь для с/зала</t>
  </si>
  <si>
    <t>2.2-02798</t>
  </si>
  <si>
    <t>интерактивое оборудование</t>
  </si>
  <si>
    <t>2.2-02797</t>
  </si>
  <si>
    <t>2.2-02796</t>
  </si>
  <si>
    <t>2.2-02795</t>
  </si>
  <si>
    <t>2.2-02794</t>
  </si>
  <si>
    <t>2.2-02793</t>
  </si>
  <si>
    <t>2.2-02792</t>
  </si>
  <si>
    <t xml:space="preserve">плита эл.  </t>
  </si>
  <si>
    <t>щиты баскетбольные</t>
  </si>
  <si>
    <t>пишущая машинка</t>
  </si>
  <si>
    <t>компьютерный класс 11шт</t>
  </si>
  <si>
    <t>2.2-02784</t>
  </si>
  <si>
    <t>2.2-02778</t>
  </si>
  <si>
    <t>электрокипятильник</t>
  </si>
  <si>
    <t>2.2-02777</t>
  </si>
  <si>
    <t>шкаф мороз . С глух. Дверью</t>
  </si>
  <si>
    <t>2.2-02776</t>
  </si>
  <si>
    <t>2.2-02775</t>
  </si>
  <si>
    <t>прилавок для 1 и2 блюд</t>
  </si>
  <si>
    <t>привод универсальный кухонный</t>
  </si>
  <si>
    <t>плита 4 конф</t>
  </si>
  <si>
    <t>2.2-02771</t>
  </si>
  <si>
    <t>2.2-02770</t>
  </si>
  <si>
    <t>мебель</t>
  </si>
  <si>
    <t>2.2-02769</t>
  </si>
  <si>
    <t>картофелечистка</t>
  </si>
  <si>
    <t>интерактивный аппаратно програмный  комплекс</t>
  </si>
  <si>
    <t>вытяжной шкаф</t>
  </si>
  <si>
    <t>2.2-02765</t>
  </si>
  <si>
    <t>учебно наглядное пособие</t>
  </si>
  <si>
    <t>2.2-02764</t>
  </si>
  <si>
    <t>2.2-02763</t>
  </si>
  <si>
    <t>2.2-02762</t>
  </si>
  <si>
    <t>2.2-02760</t>
  </si>
  <si>
    <t>комплект мед.обрудования</t>
  </si>
  <si>
    <t>2.2-02759</t>
  </si>
  <si>
    <t>станокд/о</t>
  </si>
  <si>
    <t>2.2-02754</t>
  </si>
  <si>
    <t>2.2-02753</t>
  </si>
  <si>
    <t>2.2-02752</t>
  </si>
  <si>
    <t>электрогенераторс 3х фазный</t>
  </si>
  <si>
    <t>2.2-02751</t>
  </si>
  <si>
    <t>Прицеп 2 ПТС</t>
  </si>
  <si>
    <t>2.2-02750</t>
  </si>
  <si>
    <t>стол демонстрац 4 шт</t>
  </si>
  <si>
    <t>2.2-02749</t>
  </si>
  <si>
    <t>2.2-02748</t>
  </si>
  <si>
    <t>2.2-02747</t>
  </si>
  <si>
    <t>доска 3х эл</t>
  </si>
  <si>
    <t>2.2-02746</t>
  </si>
  <si>
    <t>2.2-02745</t>
  </si>
  <si>
    <t>2.2-02744</t>
  </si>
  <si>
    <t>книги</t>
  </si>
  <si>
    <t>2.2-02743</t>
  </si>
  <si>
    <t>2.2-02742</t>
  </si>
  <si>
    <t>2.2-02741</t>
  </si>
  <si>
    <t>2.2-02740</t>
  </si>
  <si>
    <t>2.2-02739</t>
  </si>
  <si>
    <t>2.2-02738</t>
  </si>
  <si>
    <t>2.2-02737</t>
  </si>
  <si>
    <t>2.2-02736</t>
  </si>
  <si>
    <t>2.2-02735</t>
  </si>
  <si>
    <t>2.2-02734</t>
  </si>
  <si>
    <t>2.2-02733</t>
  </si>
  <si>
    <t>2.2-02732</t>
  </si>
  <si>
    <t>2.2-02730</t>
  </si>
  <si>
    <t>2.2-02729</t>
  </si>
  <si>
    <t>изобразит искусство 5 кл</t>
  </si>
  <si>
    <t>2.2-02724</t>
  </si>
  <si>
    <t>2.2-02723</t>
  </si>
  <si>
    <t>2.2-02722</t>
  </si>
  <si>
    <t>2.2-02720</t>
  </si>
  <si>
    <t>2.2-02719</t>
  </si>
  <si>
    <t>2.2-02717</t>
  </si>
  <si>
    <t>2.2-02716</t>
  </si>
  <si>
    <t>2.2-02715</t>
  </si>
  <si>
    <t>2.2-02714</t>
  </si>
  <si>
    <t>2.2-02711</t>
  </si>
  <si>
    <t>2.2-02710</t>
  </si>
  <si>
    <t>2.2-02708</t>
  </si>
  <si>
    <t xml:space="preserve">алт лит-ра </t>
  </si>
  <si>
    <t>уч 1 класс</t>
  </si>
  <si>
    <t xml:space="preserve">компьютерная техника </t>
  </si>
  <si>
    <t>2.2-02655</t>
  </si>
  <si>
    <t>насос 60/250</t>
  </si>
  <si>
    <t>котел ков-70 кб</t>
  </si>
  <si>
    <t>2.2-02653</t>
  </si>
  <si>
    <t>Компьютер 3 шт</t>
  </si>
  <si>
    <t>2.2-02652</t>
  </si>
  <si>
    <t>2.2-02650</t>
  </si>
  <si>
    <t>плита электрическая</t>
  </si>
  <si>
    <t>шкаф жарочныйэлектрический</t>
  </si>
  <si>
    <t>оборудование и инвентарь для спорт.зала</t>
  </si>
  <si>
    <t>комплект интерактивного оборудования</t>
  </si>
  <si>
    <t>стул ученический 30  шт</t>
  </si>
  <si>
    <t>стулья</t>
  </si>
  <si>
    <t>подставка по пароконвекционную печь</t>
  </si>
  <si>
    <t>плита с эл. Духовкой</t>
  </si>
  <si>
    <t>2.2-02627</t>
  </si>
  <si>
    <t>эл.плита</t>
  </si>
  <si>
    <t>2.2-02624</t>
  </si>
  <si>
    <t>2.2-02623</t>
  </si>
  <si>
    <t>нетбук</t>
  </si>
  <si>
    <t>2.2-02622</t>
  </si>
  <si>
    <t>музыкальный центр</t>
  </si>
  <si>
    <t>2.2-02621</t>
  </si>
  <si>
    <t>машина овощерезательная МПР 350м02</t>
  </si>
  <si>
    <t>2.2-02620</t>
  </si>
  <si>
    <t>ванна моечная 2х секц 2/430</t>
  </si>
  <si>
    <t>2.2-02619</t>
  </si>
  <si>
    <t>2.2-02618</t>
  </si>
  <si>
    <t>2.2-02617</t>
  </si>
  <si>
    <t>2.2-02616</t>
  </si>
  <si>
    <t>2.2-02614</t>
  </si>
  <si>
    <t>2.2-02613</t>
  </si>
  <si>
    <t>2.2-02612</t>
  </si>
  <si>
    <t>библ ф</t>
  </si>
  <si>
    <t>2.2-02611</t>
  </si>
  <si>
    <t>2.2-02610</t>
  </si>
  <si>
    <t>уч лит-ра к-т</t>
  </si>
  <si>
    <t>2.2-02608</t>
  </si>
  <si>
    <t>2.2-02607</t>
  </si>
  <si>
    <t>2.2-02606</t>
  </si>
  <si>
    <t>2.2-02605</t>
  </si>
  <si>
    <t>2.2-02604</t>
  </si>
  <si>
    <t>2.2-02603</t>
  </si>
  <si>
    <t>2.2-02602</t>
  </si>
  <si>
    <t>2.2-02601</t>
  </si>
  <si>
    <t>2.2-02597</t>
  </si>
  <si>
    <t>2.2-02596</t>
  </si>
  <si>
    <t>2.2-02595</t>
  </si>
  <si>
    <t>2.2-02594</t>
  </si>
  <si>
    <t>2.2-02592</t>
  </si>
  <si>
    <t>2.2-02590</t>
  </si>
  <si>
    <t>2.2-02589</t>
  </si>
  <si>
    <t>2.2-02588</t>
  </si>
  <si>
    <t>2.2-02587</t>
  </si>
  <si>
    <t>2.2-02585</t>
  </si>
  <si>
    <t>2.2-02584</t>
  </si>
  <si>
    <t>2.2-02581</t>
  </si>
  <si>
    <t>2.2-02580</t>
  </si>
  <si>
    <t>2.2-02578</t>
  </si>
  <si>
    <t>2.2-02577</t>
  </si>
  <si>
    <t>2.2-02576</t>
  </si>
  <si>
    <t>2.2-02575</t>
  </si>
  <si>
    <t>2.2-02574</t>
  </si>
  <si>
    <t>к-т уч оборудования для каб обж</t>
  </si>
  <si>
    <t>брусья гинастич</t>
  </si>
  <si>
    <t>стеллаж 833*300*1900</t>
  </si>
  <si>
    <t>шкаф широкий со стеклом</t>
  </si>
  <si>
    <t>шкаф стеллаж широкий</t>
  </si>
  <si>
    <t>2.2-02516</t>
  </si>
  <si>
    <t>2.2-02515</t>
  </si>
  <si>
    <t>2.2-02513</t>
  </si>
  <si>
    <t>2.2-02507</t>
  </si>
  <si>
    <t>уч лит-ра 8 кл</t>
  </si>
  <si>
    <t xml:space="preserve">проектор </t>
  </si>
  <si>
    <t>плита эл ЭП4ЖШ</t>
  </si>
  <si>
    <t>мойка</t>
  </si>
  <si>
    <t>плита электрическая напольная</t>
  </si>
  <si>
    <t>методлитература</t>
  </si>
  <si>
    <t>мультимедийный проектор</t>
  </si>
  <si>
    <t>ксерокс</t>
  </si>
  <si>
    <t>жалюзи</t>
  </si>
  <si>
    <t>двигатель</t>
  </si>
  <si>
    <t xml:space="preserve">ванна </t>
  </si>
  <si>
    <t>шкаф широкий полуоткрытый</t>
  </si>
  <si>
    <t>стул ученический регулир-ый 46 шт</t>
  </si>
  <si>
    <t>стол ученический  32 шт</t>
  </si>
  <si>
    <t>2.2-02448</t>
  </si>
  <si>
    <t>стол витязь 20 шт</t>
  </si>
  <si>
    <t>2.2-02447</t>
  </si>
  <si>
    <t>стол для  каб. физики 8 шт</t>
  </si>
  <si>
    <t>стол ученический 2-х местный рег-ый 23 шт</t>
  </si>
  <si>
    <t>стол для  каб. Химии 8 шт</t>
  </si>
  <si>
    <t>2.2-02444</t>
  </si>
  <si>
    <t>2.2-02443</t>
  </si>
  <si>
    <t>2.2-02442</t>
  </si>
  <si>
    <t>стрелковый электронный тренажер</t>
  </si>
  <si>
    <t>2.2-02441</t>
  </si>
  <si>
    <t>2.2-02438</t>
  </si>
  <si>
    <t>2.2-02437</t>
  </si>
  <si>
    <t>2.2-02436</t>
  </si>
  <si>
    <t>2.2-02435</t>
  </si>
  <si>
    <t>2.2-02433</t>
  </si>
  <si>
    <t>стойка на колесах</t>
  </si>
  <si>
    <t>кресло престиж</t>
  </si>
  <si>
    <t>2.2-02431</t>
  </si>
  <si>
    <t>2.2-02430</t>
  </si>
  <si>
    <t>доска</t>
  </si>
  <si>
    <t>стиральная машина автомат</t>
  </si>
  <si>
    <t>2.2-02428</t>
  </si>
  <si>
    <t>кровать</t>
  </si>
  <si>
    <t>2.2-02427</t>
  </si>
  <si>
    <t>2.2-02426</t>
  </si>
  <si>
    <t>2.2-02425</t>
  </si>
  <si>
    <t>электрокотел 2 шт</t>
  </si>
  <si>
    <t>2.2-02424</t>
  </si>
  <si>
    <t>электрогенератор 3х фазный</t>
  </si>
  <si>
    <t>2.2-02423</t>
  </si>
  <si>
    <t>фотоаппарат</t>
  </si>
  <si>
    <t>2.2-02422</t>
  </si>
  <si>
    <t>2.2-02421</t>
  </si>
  <si>
    <t>2.2-02420</t>
  </si>
  <si>
    <t>процессор 6 шт</t>
  </si>
  <si>
    <t>2.2-02419</t>
  </si>
  <si>
    <t>2.2-02418</t>
  </si>
  <si>
    <t>принтер лазерный5 шт</t>
  </si>
  <si>
    <t>компьютер в сборе</t>
  </si>
  <si>
    <t>2.2-02415</t>
  </si>
  <si>
    <t>2.2-02414</t>
  </si>
  <si>
    <t>комплект мед.оборудования</t>
  </si>
  <si>
    <t>2.2-02413</t>
  </si>
  <si>
    <t>2.2-02412</t>
  </si>
  <si>
    <t>2.2-02411</t>
  </si>
  <si>
    <t>2.2-02410</t>
  </si>
  <si>
    <t>2.2-02409</t>
  </si>
  <si>
    <t>2.2-02407</t>
  </si>
  <si>
    <t xml:space="preserve">учебники </t>
  </si>
  <si>
    <t>2.2-02406</t>
  </si>
  <si>
    <t>стол детск круглый</t>
  </si>
  <si>
    <t>2.2-02405</t>
  </si>
  <si>
    <t>стол отличник регулир</t>
  </si>
  <si>
    <t>2.2-02403</t>
  </si>
  <si>
    <t>стол письменный</t>
  </si>
  <si>
    <t>к-т мягкой мебели</t>
  </si>
  <si>
    <t>теплица</t>
  </si>
  <si>
    <t>2.2-02400</t>
  </si>
  <si>
    <t>2.2-02399</t>
  </si>
  <si>
    <t>комп техника и принадлежности</t>
  </si>
  <si>
    <t>2.2-02398</t>
  </si>
  <si>
    <t>2.2-02397</t>
  </si>
  <si>
    <t>2.2-02396</t>
  </si>
  <si>
    <t>2.2-02394</t>
  </si>
  <si>
    <t>2.2-02393</t>
  </si>
  <si>
    <t>2.2-02392</t>
  </si>
  <si>
    <t>2.2-02390</t>
  </si>
  <si>
    <t>2.2-02389</t>
  </si>
  <si>
    <t>2.2-02388</t>
  </si>
  <si>
    <t>2.2-02387</t>
  </si>
  <si>
    <t>2.2-02386</t>
  </si>
  <si>
    <t>2.2-02384</t>
  </si>
  <si>
    <t>2.2-02383</t>
  </si>
  <si>
    <t>2.2-02382</t>
  </si>
  <si>
    <t>2.2-02380</t>
  </si>
  <si>
    <t>2.2-02379</t>
  </si>
  <si>
    <t>2.2-02378</t>
  </si>
  <si>
    <t>2.2-02377</t>
  </si>
  <si>
    <t>2.2-02376</t>
  </si>
  <si>
    <t>2.2-02373</t>
  </si>
  <si>
    <t>2.2-02371</t>
  </si>
  <si>
    <t>2.2-02370</t>
  </si>
  <si>
    <t>2.2-02369</t>
  </si>
  <si>
    <t>2.2-02368</t>
  </si>
  <si>
    <t>2.2-02367</t>
  </si>
  <si>
    <t>2.2-02366</t>
  </si>
  <si>
    <t>2.2-02365</t>
  </si>
  <si>
    <t>2.2-02363</t>
  </si>
  <si>
    <t>2.2-02362</t>
  </si>
  <si>
    <t>2.2-02361</t>
  </si>
  <si>
    <t>2.2-02360</t>
  </si>
  <si>
    <t>Учебники 1 кл</t>
  </si>
  <si>
    <t xml:space="preserve">плита эл </t>
  </si>
  <si>
    <t>2.2-02285</t>
  </si>
  <si>
    <t>к-т каб нач класса тип2</t>
  </si>
  <si>
    <t>2.2-02284</t>
  </si>
  <si>
    <t>К-т каб нач класса тип 1</t>
  </si>
  <si>
    <t>2.2-02282</t>
  </si>
  <si>
    <t>2.2-02281</t>
  </si>
  <si>
    <t>шкаф вытяжной демонстр стола для хим класса</t>
  </si>
  <si>
    <t>стол ученический</t>
  </si>
  <si>
    <t>кт уч обор каб обж</t>
  </si>
  <si>
    <t>2.2-02270</t>
  </si>
  <si>
    <t>стул ученический</t>
  </si>
  <si>
    <t>2.2-02257</t>
  </si>
  <si>
    <t>скамейка детская</t>
  </si>
  <si>
    <t>2.2-02249</t>
  </si>
  <si>
    <t>шкаф для одежды 3х секц</t>
  </si>
  <si>
    <t>2.2-02248</t>
  </si>
  <si>
    <t>кровать 3х ярусная</t>
  </si>
  <si>
    <t>стеллаж для игрушек</t>
  </si>
  <si>
    <t>стул детский</t>
  </si>
  <si>
    <t>2.2-02245</t>
  </si>
  <si>
    <t>2.2-02244</t>
  </si>
  <si>
    <t>2.2-02243</t>
  </si>
  <si>
    <t>2.2-02240</t>
  </si>
  <si>
    <t>2.2-02238</t>
  </si>
  <si>
    <t>синтезатор</t>
  </si>
  <si>
    <t>2.2-02233</t>
  </si>
  <si>
    <t>2.2-02231</t>
  </si>
  <si>
    <t>макет автомата Калашникова</t>
  </si>
  <si>
    <t>стол уч регулируемый по высоте</t>
  </si>
  <si>
    <t xml:space="preserve">стол демонстрационный </t>
  </si>
  <si>
    <t>стол ученический для комп класса</t>
  </si>
  <si>
    <t>стол ученический для каб химии</t>
  </si>
  <si>
    <t>шкаф холодильный с глух дверью</t>
  </si>
  <si>
    <t>шкаф морозильный с глух дверью</t>
  </si>
  <si>
    <t>плита 900</t>
  </si>
  <si>
    <t>мясорубка мим 300</t>
  </si>
  <si>
    <t>катрофелечистка</t>
  </si>
  <si>
    <t>2.2-02213</t>
  </si>
  <si>
    <t>2.2-02212</t>
  </si>
  <si>
    <t>силовая станция</t>
  </si>
  <si>
    <t>2.2-02208</t>
  </si>
  <si>
    <t>2.2-02206</t>
  </si>
  <si>
    <t>комплект  мед оборудования</t>
  </si>
  <si>
    <t>2.2-02201</t>
  </si>
  <si>
    <t>2.2-02200</t>
  </si>
  <si>
    <t>2.2-02199</t>
  </si>
  <si>
    <t>2.2-02198</t>
  </si>
  <si>
    <t>2.2-02196</t>
  </si>
  <si>
    <t>2.2-02193</t>
  </si>
  <si>
    <t>учебно-наглядное оборудование для каб.физики</t>
  </si>
  <si>
    <t>2.2-02192</t>
  </si>
  <si>
    <t>2.2-02191</t>
  </si>
  <si>
    <t>2.2-02190</t>
  </si>
  <si>
    <t>2.2-02189</t>
  </si>
  <si>
    <t xml:space="preserve">3х секционная ванна моечная </t>
  </si>
  <si>
    <t>2.2-02188</t>
  </si>
  <si>
    <t>2.2-02187</t>
  </si>
  <si>
    <t>акустическая система</t>
  </si>
  <si>
    <t>2.2-02186</t>
  </si>
  <si>
    <t>2.2-02185</t>
  </si>
  <si>
    <t>2.2-02184</t>
  </si>
  <si>
    <t>2.2-02183</t>
  </si>
  <si>
    <t>2.2-02182</t>
  </si>
  <si>
    <t>2.2-02181</t>
  </si>
  <si>
    <t>2.2-02180</t>
  </si>
  <si>
    <t>2.2-02178</t>
  </si>
  <si>
    <t>2.2-02177</t>
  </si>
  <si>
    <t>2.2-02176</t>
  </si>
  <si>
    <t>2.2-02175</t>
  </si>
  <si>
    <t>2.2-02174</t>
  </si>
  <si>
    <t>2.2-02173</t>
  </si>
  <si>
    <t>2.2-02172</t>
  </si>
  <si>
    <t>2.2-02171</t>
  </si>
  <si>
    <t>2.2-02170</t>
  </si>
  <si>
    <t>2.2-02168</t>
  </si>
  <si>
    <t>2.2-02167</t>
  </si>
  <si>
    <t>2.2-02166</t>
  </si>
  <si>
    <t>2.2-02165</t>
  </si>
  <si>
    <t>2.2-02164</t>
  </si>
  <si>
    <t>2.2-02163</t>
  </si>
  <si>
    <t>2.2-02162</t>
  </si>
  <si>
    <t>2.2-02161</t>
  </si>
  <si>
    <t>2.2-02160</t>
  </si>
  <si>
    <t>2.2-02159</t>
  </si>
  <si>
    <t>2.2-02158</t>
  </si>
  <si>
    <t>2.2-02157</t>
  </si>
  <si>
    <t>2.2-02156</t>
  </si>
  <si>
    <t>2.2-02155</t>
  </si>
  <si>
    <t>2.2-02153</t>
  </si>
  <si>
    <t>2.2-02152</t>
  </si>
  <si>
    <t>2.2-02150</t>
  </si>
  <si>
    <t>2.2-02149</t>
  </si>
  <si>
    <t>2.2-02147</t>
  </si>
  <si>
    <t>2.2-02146</t>
  </si>
  <si>
    <t>2.2-02141</t>
  </si>
  <si>
    <t xml:space="preserve">эл плита </t>
  </si>
  <si>
    <t xml:space="preserve">стул примьер </t>
  </si>
  <si>
    <t>к-т школьной мебели</t>
  </si>
  <si>
    <t>компл инт оборуд</t>
  </si>
  <si>
    <t>2.2-02092</t>
  </si>
  <si>
    <t>2.2-02080</t>
  </si>
  <si>
    <t>эл плита ново вятка</t>
  </si>
  <si>
    <t>стол,стулья</t>
  </si>
  <si>
    <t>2.2-02069</t>
  </si>
  <si>
    <t>холодильник бирюса</t>
  </si>
  <si>
    <t>2.2-02064</t>
  </si>
  <si>
    <t>2.2-02063</t>
  </si>
  <si>
    <t>LCD панель</t>
  </si>
  <si>
    <t>2.2-02062</t>
  </si>
  <si>
    <t>2.2-02061</t>
  </si>
  <si>
    <t>2.2-02060</t>
  </si>
  <si>
    <t>комп в комплекте</t>
  </si>
  <si>
    <t>2.2-02059</t>
  </si>
  <si>
    <t>2.2-02058</t>
  </si>
  <si>
    <t>2.2-02057</t>
  </si>
  <si>
    <t>портативный металоискатель</t>
  </si>
  <si>
    <t>2.2-02056</t>
  </si>
  <si>
    <t>2.2-02055</t>
  </si>
  <si>
    <t>2.2-02054</t>
  </si>
  <si>
    <t>2.2-02053</t>
  </si>
  <si>
    <t>2.2-02052</t>
  </si>
  <si>
    <t>2.2-02051</t>
  </si>
  <si>
    <t>2.2-02050</t>
  </si>
  <si>
    <t>2.2-02049</t>
  </si>
  <si>
    <t>2.2-02047</t>
  </si>
  <si>
    <t>2.2-02046</t>
  </si>
  <si>
    <t>2.2-02045</t>
  </si>
  <si>
    <t>2.2-02043</t>
  </si>
  <si>
    <t>2.2-02042</t>
  </si>
  <si>
    <t>2.2-02041</t>
  </si>
  <si>
    <t>2.2-02040</t>
  </si>
  <si>
    <t>2.2-02039</t>
  </si>
  <si>
    <t>2.2-02038</t>
  </si>
  <si>
    <t>2.2-02037</t>
  </si>
  <si>
    <t>2.2-02036</t>
  </si>
  <si>
    <t>2.2-02035</t>
  </si>
  <si>
    <t>алгебра баз ур 10 кл</t>
  </si>
  <si>
    <t>2.2-02033</t>
  </si>
  <si>
    <t>2.2-02030</t>
  </si>
  <si>
    <t>2.2-02029</t>
  </si>
  <si>
    <t>2.2-02028</t>
  </si>
  <si>
    <t>2.2-02027</t>
  </si>
  <si>
    <t>2.2-02026</t>
  </si>
  <si>
    <t>2.2-02025</t>
  </si>
  <si>
    <t>2.2-02024</t>
  </si>
  <si>
    <t>2.2-02023</t>
  </si>
  <si>
    <t>2.2-02022</t>
  </si>
  <si>
    <t>2.2-02021</t>
  </si>
  <si>
    <t>2.2-02020</t>
  </si>
  <si>
    <t>2.2-02019</t>
  </si>
  <si>
    <t>2.2-02018</t>
  </si>
  <si>
    <t>2.2-02017</t>
  </si>
  <si>
    <t>2.2-02015</t>
  </si>
  <si>
    <t>2.2-02013</t>
  </si>
  <si>
    <t>2.2-02012</t>
  </si>
  <si>
    <t>2.2-02010</t>
  </si>
  <si>
    <t>2.2-02009</t>
  </si>
  <si>
    <t>2.2-02008</t>
  </si>
  <si>
    <t>2.2-02004</t>
  </si>
  <si>
    <t>2.2-01999</t>
  </si>
  <si>
    <t>2.2-01998</t>
  </si>
  <si>
    <t>2.2-01975</t>
  </si>
  <si>
    <t>стол уч для хим класса</t>
  </si>
  <si>
    <t>к-т интеракт оборудования</t>
  </si>
  <si>
    <t>брусья гиманстич</t>
  </si>
  <si>
    <t>2.2-01964</t>
  </si>
  <si>
    <t>учебники 6,7 кл</t>
  </si>
  <si>
    <t>2.2-01939</t>
  </si>
  <si>
    <t>2.2-01938</t>
  </si>
  <si>
    <t>2.2-01936</t>
  </si>
  <si>
    <t>2.2-01935</t>
  </si>
  <si>
    <t>2.2-01929</t>
  </si>
  <si>
    <t>2.2-01921</t>
  </si>
  <si>
    <t>полотеничница 5 местн настенная</t>
  </si>
  <si>
    <t>стол детский</t>
  </si>
  <si>
    <t>стенка</t>
  </si>
  <si>
    <t>шкаф для горшков</t>
  </si>
  <si>
    <t>2.2-01907</t>
  </si>
  <si>
    <t>кабина для переодевания 5ти секц</t>
  </si>
  <si>
    <t>2.2-01901</t>
  </si>
  <si>
    <t>к-т спортооборудования</t>
  </si>
  <si>
    <t>шкаф холодильный</t>
  </si>
  <si>
    <t>ноутбук дс мараленок</t>
  </si>
  <si>
    <t>к-т школьного оборудования</t>
  </si>
  <si>
    <t>2.2-01883</t>
  </si>
  <si>
    <t>2.2-01881</t>
  </si>
  <si>
    <t>2.2-01880</t>
  </si>
  <si>
    <t>2.2-01878</t>
  </si>
  <si>
    <t>шкаф вытяжной для химкласса</t>
  </si>
  <si>
    <t>2.2-01875</t>
  </si>
  <si>
    <t>плита эл напольная</t>
  </si>
  <si>
    <t>2.2-01872</t>
  </si>
  <si>
    <t>2.2-01871</t>
  </si>
  <si>
    <t>метод лит-ра</t>
  </si>
  <si>
    <t>2.2-01870</t>
  </si>
  <si>
    <t>2.2-01869</t>
  </si>
  <si>
    <t>2.2-01864</t>
  </si>
  <si>
    <t>2.2-01863</t>
  </si>
  <si>
    <t>циркулярка</t>
  </si>
  <si>
    <t>2.2-01862</t>
  </si>
  <si>
    <t>2.2-01861</t>
  </si>
  <si>
    <t>пианино</t>
  </si>
  <si>
    <t>2.2-01860</t>
  </si>
  <si>
    <t>оборудование для монтажа локальной сети</t>
  </si>
  <si>
    <t>2.2-01859</t>
  </si>
  <si>
    <t>мультмедийный проектор</t>
  </si>
  <si>
    <t xml:space="preserve">машинка швейная </t>
  </si>
  <si>
    <t>копировальный принтер сканер факс</t>
  </si>
  <si>
    <t>копир аз черно-белый</t>
  </si>
  <si>
    <t>компьютерный класс</t>
  </si>
  <si>
    <t>2.2-01854</t>
  </si>
  <si>
    <t>компьютер учителя</t>
  </si>
  <si>
    <t>2.2-01853</t>
  </si>
  <si>
    <t>компьютер ученика</t>
  </si>
  <si>
    <t>2.2-01852</t>
  </si>
  <si>
    <t>2.2-01851</t>
  </si>
  <si>
    <t>2.2-01850</t>
  </si>
  <si>
    <t>2.2-01848</t>
  </si>
  <si>
    <t>2.2-01846</t>
  </si>
  <si>
    <t>интерактивная доска в комплекте</t>
  </si>
  <si>
    <t>2.2-01845</t>
  </si>
  <si>
    <t>доска немелованная 394</t>
  </si>
  <si>
    <t>2.2-01844</t>
  </si>
  <si>
    <t>стрелковый эл тренажер</t>
  </si>
  <si>
    <t>2.2-01842</t>
  </si>
  <si>
    <t>шкаф мороз с глух дверью</t>
  </si>
  <si>
    <t>2.2-01841</t>
  </si>
  <si>
    <t>2.2-01840</t>
  </si>
  <si>
    <t>2.2-01839</t>
  </si>
  <si>
    <t>прилавок 1и 2 блюд</t>
  </si>
  <si>
    <t>2.2-01838</t>
  </si>
  <si>
    <t>2.2-01837</t>
  </si>
  <si>
    <t>плита 900 сер 6конф</t>
  </si>
  <si>
    <t>2.2-01836</t>
  </si>
  <si>
    <t>2.2-01835</t>
  </si>
  <si>
    <t>2.2-01834</t>
  </si>
  <si>
    <t>2.2-01833</t>
  </si>
  <si>
    <t>2.2-01832</t>
  </si>
  <si>
    <t>2.2-01831</t>
  </si>
  <si>
    <t>стир машина автомат</t>
  </si>
  <si>
    <t>2.2-01830</t>
  </si>
  <si>
    <t>2.2-01829</t>
  </si>
  <si>
    <t>2.2-01828</t>
  </si>
  <si>
    <t>2.2-01827</t>
  </si>
  <si>
    <t>тележка тракторная</t>
  </si>
  <si>
    <t>2.2-01826</t>
  </si>
  <si>
    <t>2.2-01825</t>
  </si>
  <si>
    <t>комплект мед оборудования</t>
  </si>
  <si>
    <t>2.2-01824</t>
  </si>
  <si>
    <t>ноутбук самсунг</t>
  </si>
  <si>
    <t>2.2-01823</t>
  </si>
  <si>
    <t>мултимедиа проектор</t>
  </si>
  <si>
    <t>2.2-01822</t>
  </si>
  <si>
    <t>компьютер А мега А</t>
  </si>
  <si>
    <t>2.2-01821</t>
  </si>
  <si>
    <t>насос 8-25-10</t>
  </si>
  <si>
    <t>2.2-01820</t>
  </si>
  <si>
    <t>учебно-наглядное оборудование для каб.химии</t>
  </si>
  <si>
    <t>2.2-01819</t>
  </si>
  <si>
    <t>2.2-01818</t>
  </si>
  <si>
    <t>учебно-наглядное оборудование для каб.биологии</t>
  </si>
  <si>
    <t>2.2-01817</t>
  </si>
  <si>
    <t>2.2-01816</t>
  </si>
  <si>
    <t>2.2-01815</t>
  </si>
  <si>
    <t>учебники 58ш</t>
  </si>
  <si>
    <t>2.2-01814</t>
  </si>
  <si>
    <t>2.2-01813</t>
  </si>
  <si>
    <t>2.2-01812</t>
  </si>
  <si>
    <t>2.2-01811</t>
  </si>
  <si>
    <t>2.2-01810</t>
  </si>
  <si>
    <t>2.2-01809</t>
  </si>
  <si>
    <t>2.2-01808</t>
  </si>
  <si>
    <t>2.2-01807</t>
  </si>
  <si>
    <t>2.2-01806</t>
  </si>
  <si>
    <t>2.2-01805</t>
  </si>
  <si>
    <t>2.2-01804</t>
  </si>
  <si>
    <t>2.2-01803</t>
  </si>
  <si>
    <t>2.2-01802</t>
  </si>
  <si>
    <t>2.2-01801</t>
  </si>
  <si>
    <t>2.2-01800</t>
  </si>
  <si>
    <t>2.2-01799</t>
  </si>
  <si>
    <t>англ яз 1-2 ч 2 кл</t>
  </si>
  <si>
    <t>2.2-01797</t>
  </si>
  <si>
    <t>2.2-01796</t>
  </si>
  <si>
    <t>2.2-01795</t>
  </si>
  <si>
    <t>2.2-01792</t>
  </si>
  <si>
    <t>2.2-01791</t>
  </si>
  <si>
    <t>2.2-01790</t>
  </si>
  <si>
    <t>2.2-01789</t>
  </si>
  <si>
    <t>2.2-01788</t>
  </si>
  <si>
    <t>2.2-01787</t>
  </si>
  <si>
    <t>2.2-01786</t>
  </si>
  <si>
    <t>2.2-01785</t>
  </si>
  <si>
    <t>2.2-01784</t>
  </si>
  <si>
    <t>2.2-01783</t>
  </si>
  <si>
    <t>2.2-01782</t>
  </si>
  <si>
    <t>2.2-01779</t>
  </si>
  <si>
    <t>уч оборудование</t>
  </si>
  <si>
    <t>учебно-нагл пособ</t>
  </si>
  <si>
    <t>2.2-01773</t>
  </si>
  <si>
    <t>тумба</t>
  </si>
  <si>
    <t>2.2-01767</t>
  </si>
  <si>
    <t>парта</t>
  </si>
  <si>
    <t>кресла для актового зала</t>
  </si>
  <si>
    <t>2.2-01763</t>
  </si>
  <si>
    <t>2.2-01762</t>
  </si>
  <si>
    <t>банкетка</t>
  </si>
  <si>
    <t>стеллаж</t>
  </si>
  <si>
    <t>2.2-01751</t>
  </si>
  <si>
    <t>2.2-01741</t>
  </si>
  <si>
    <t>2.2-01740</t>
  </si>
  <si>
    <t>ибп</t>
  </si>
  <si>
    <t>2.2-01738</t>
  </si>
  <si>
    <t>2.2-01737</t>
  </si>
  <si>
    <t>2.2-01733</t>
  </si>
  <si>
    <t>2.2-01732</t>
  </si>
  <si>
    <t>2.2-01731</t>
  </si>
  <si>
    <t>2.2-01729</t>
  </si>
  <si>
    <t>2.2-01728</t>
  </si>
  <si>
    <t>2.2-01722</t>
  </si>
  <si>
    <t>2.2-01721</t>
  </si>
  <si>
    <t>2.2-01718</t>
  </si>
  <si>
    <t>перекладина гимнастич универсаль</t>
  </si>
  <si>
    <t>мат</t>
  </si>
  <si>
    <t>ворота для м/ф</t>
  </si>
  <si>
    <t>к-т гриф диск обр</t>
  </si>
  <si>
    <t>2.2-01703</t>
  </si>
  <si>
    <t>баскетб щит</t>
  </si>
  <si>
    <t>2.2-01699</t>
  </si>
  <si>
    <t>подвиж платформа для игр и терапии</t>
  </si>
  <si>
    <t>набор напольных элем речной брод</t>
  </si>
  <si>
    <t>2.2-01697</t>
  </si>
  <si>
    <t>набор напольных элем</t>
  </si>
  <si>
    <t>2.2-01696</t>
  </si>
  <si>
    <t>2.2-01695</t>
  </si>
  <si>
    <t>2.2-01694</t>
  </si>
  <si>
    <t>2.2-01692</t>
  </si>
  <si>
    <t>набор мяг модулей детский фитнес</t>
  </si>
  <si>
    <t>2.2-01691</t>
  </si>
  <si>
    <t>мат напольный</t>
  </si>
  <si>
    <t>мат настенный</t>
  </si>
  <si>
    <t>2.2-01689</t>
  </si>
  <si>
    <t>паралельные брусья</t>
  </si>
  <si>
    <t>2.2-01688</t>
  </si>
  <si>
    <t>к-т уч оборудовани для каб обж</t>
  </si>
  <si>
    <t>стиральна машина</t>
  </si>
  <si>
    <t>пароконвектомат</t>
  </si>
  <si>
    <t>стол оцинкованный</t>
  </si>
  <si>
    <t>огнетушитель порошковый</t>
  </si>
  <si>
    <t>2.2-01681</t>
  </si>
  <si>
    <t>2.2-01679</t>
  </si>
  <si>
    <t>стул в столовую</t>
  </si>
  <si>
    <t>стол обеденный 6 ти местный</t>
  </si>
  <si>
    <t>стол обеденный 4х местный</t>
  </si>
  <si>
    <t xml:space="preserve">шкаф </t>
  </si>
  <si>
    <t>2.2-01673</t>
  </si>
  <si>
    <t>2.2-01672</t>
  </si>
  <si>
    <t>холодильная витрина</t>
  </si>
  <si>
    <t>стол директора</t>
  </si>
  <si>
    <t>демонстрац стол для физики</t>
  </si>
  <si>
    <t>стол демонстр для химии</t>
  </si>
  <si>
    <t>перс комп кламас</t>
  </si>
  <si>
    <t>2.2-01665</t>
  </si>
  <si>
    <t>2.2-01664</t>
  </si>
  <si>
    <t>2.2-01663</t>
  </si>
  <si>
    <t>2.2-01662</t>
  </si>
  <si>
    <t>морозильнавя камера</t>
  </si>
  <si>
    <t>2.2-01661</t>
  </si>
  <si>
    <t>машина картофелеч</t>
  </si>
  <si>
    <t>мармит</t>
  </si>
  <si>
    <t>котел пищеварочный</t>
  </si>
  <si>
    <t>картотечный ящик</t>
  </si>
  <si>
    <t>2.2-01656</t>
  </si>
  <si>
    <t>2.2-01655</t>
  </si>
  <si>
    <t>к-т стол стул</t>
  </si>
  <si>
    <t>2.2-01654</t>
  </si>
  <si>
    <t>интерактивный комплект</t>
  </si>
  <si>
    <t>2.2-01653</t>
  </si>
  <si>
    <t>2.2-01652</t>
  </si>
  <si>
    <t>доска настенная</t>
  </si>
  <si>
    <t>2.2-01650</t>
  </si>
  <si>
    <t>2.2-01649</t>
  </si>
  <si>
    <t>2.2-01648</t>
  </si>
  <si>
    <t>2.2-01647</t>
  </si>
  <si>
    <t>2.2-01646</t>
  </si>
  <si>
    <t>ИПБС</t>
  </si>
  <si>
    <t>цифр фотоаппарат</t>
  </si>
  <si>
    <t>зонт вытяжной</t>
  </si>
  <si>
    <t>2.2-01643</t>
  </si>
  <si>
    <t>2.2-01641</t>
  </si>
  <si>
    <t>2.2-01640</t>
  </si>
  <si>
    <t>2.2-01639</t>
  </si>
  <si>
    <t>вешалки настенные</t>
  </si>
  <si>
    <t>2.2-01638</t>
  </si>
  <si>
    <t>2.2-01637</t>
  </si>
  <si>
    <t>2.2-01636</t>
  </si>
  <si>
    <t>проектор для акт зала</t>
  </si>
  <si>
    <t>2.2-01635</t>
  </si>
  <si>
    <t>2.2-01634</t>
  </si>
  <si>
    <t>2.2-01633</t>
  </si>
  <si>
    <t>2.2-01632</t>
  </si>
  <si>
    <t>2.2-01631</t>
  </si>
  <si>
    <t>холодильная камера</t>
  </si>
  <si>
    <t>2.2-01630</t>
  </si>
  <si>
    <t>оборудование по химии</t>
  </si>
  <si>
    <t>2.2-01629</t>
  </si>
  <si>
    <t>оборудование для кабинетов</t>
  </si>
  <si>
    <t>2.2-01628</t>
  </si>
  <si>
    <t>2.2-01627</t>
  </si>
  <si>
    <t>комп оборуд</t>
  </si>
  <si>
    <t>2.2-01626</t>
  </si>
  <si>
    <t xml:space="preserve">холодильник </t>
  </si>
  <si>
    <t>2.2-01625</t>
  </si>
  <si>
    <t>2.2-01624</t>
  </si>
  <si>
    <t>2.2-01623</t>
  </si>
  <si>
    <t>2.2-01622</t>
  </si>
  <si>
    <t>логопед тренажер дэльфа</t>
  </si>
  <si>
    <t>2.2-01621</t>
  </si>
  <si>
    <t xml:space="preserve">слухореч аппарат </t>
  </si>
  <si>
    <t>2.2-01619</t>
  </si>
  <si>
    <t>2.2-01618</t>
  </si>
  <si>
    <t>2.2-01617</t>
  </si>
  <si>
    <t>2.2-01616</t>
  </si>
  <si>
    <t>2.2-01614</t>
  </si>
  <si>
    <t>устройство для записи и восп речи</t>
  </si>
  <si>
    <t>2.2-01613</t>
  </si>
  <si>
    <t>2.2-01612</t>
  </si>
  <si>
    <t>к-т многогр текс</t>
  </si>
  <si>
    <t>2.2-01610</t>
  </si>
  <si>
    <t>к-т колонн мсенсор уголок</t>
  </si>
  <si>
    <t>2.2-01609</t>
  </si>
  <si>
    <t>2.2-01608</t>
  </si>
  <si>
    <t>2.2-01607</t>
  </si>
  <si>
    <t xml:space="preserve">плита </t>
  </si>
  <si>
    <t>2.2-01603</t>
  </si>
  <si>
    <t>2.2-01601</t>
  </si>
  <si>
    <t>эл котел</t>
  </si>
  <si>
    <t>2.2-01600</t>
  </si>
  <si>
    <t>система водоснабж</t>
  </si>
  <si>
    <t>2.2-01598</t>
  </si>
  <si>
    <t>2.2-01597</t>
  </si>
  <si>
    <t>2.2-01596</t>
  </si>
  <si>
    <t>2.2-01595</t>
  </si>
  <si>
    <t>диз  генератор</t>
  </si>
  <si>
    <t>2.2-01594</t>
  </si>
  <si>
    <t>2.2-01593</t>
  </si>
  <si>
    <t>эл двигатель</t>
  </si>
  <si>
    <t>2.2-01591</t>
  </si>
  <si>
    <t>2.2-01590</t>
  </si>
  <si>
    <t>2.2-01589</t>
  </si>
  <si>
    <t>2.2-01587</t>
  </si>
  <si>
    <t>2.2-01586</t>
  </si>
  <si>
    <t>2.2-01585</t>
  </si>
  <si>
    <t>2.2-01578</t>
  </si>
  <si>
    <t>2.2-01576</t>
  </si>
  <si>
    <t>2.2-01574</t>
  </si>
  <si>
    <t>ком техника раб место логопеда</t>
  </si>
  <si>
    <t>комп техника</t>
  </si>
  <si>
    <t>2.2-01572</t>
  </si>
  <si>
    <t>2.2-01570</t>
  </si>
  <si>
    <t>пуф животное</t>
  </si>
  <si>
    <t>2.2-01569</t>
  </si>
  <si>
    <t>текстильно-акустич панель</t>
  </si>
  <si>
    <t>кресло остров</t>
  </si>
  <si>
    <t>2.2-01565</t>
  </si>
  <si>
    <t>интерактивная тв панель</t>
  </si>
  <si>
    <t>2.2-01564</t>
  </si>
  <si>
    <t xml:space="preserve">напольныый модуль интерактив плитка </t>
  </si>
  <si>
    <t>2.2-01562</t>
  </si>
  <si>
    <t>2.2-01561</t>
  </si>
  <si>
    <t>ароматизатор для ароматерапии</t>
  </si>
  <si>
    <t xml:space="preserve">подвесной световой модуль </t>
  </si>
  <si>
    <t>2.2-01559</t>
  </si>
  <si>
    <t>2.2-01557</t>
  </si>
  <si>
    <t>2.2-01556</t>
  </si>
  <si>
    <t>проектор 4 шт</t>
  </si>
  <si>
    <t>2.2-01555</t>
  </si>
  <si>
    <t>2.2-01554</t>
  </si>
  <si>
    <t>2.2-01553</t>
  </si>
  <si>
    <t>2.2-01552</t>
  </si>
  <si>
    <t>2.2-01551</t>
  </si>
  <si>
    <t>учебник 1 кл</t>
  </si>
  <si>
    <t>2.2-01550</t>
  </si>
  <si>
    <t>2.2-01549</t>
  </si>
  <si>
    <t>2.2-01548</t>
  </si>
  <si>
    <t>2.2-01547</t>
  </si>
  <si>
    <t>2.2-01546</t>
  </si>
  <si>
    <t>2.2-01545</t>
  </si>
  <si>
    <t>2.2-01544</t>
  </si>
  <si>
    <t>2.2-01543</t>
  </si>
  <si>
    <t>2.2-01541</t>
  </si>
  <si>
    <t>2.2-01540</t>
  </si>
  <si>
    <t>2.2-01539</t>
  </si>
  <si>
    <t>алгебра 9 кл 2 ч</t>
  </si>
  <si>
    <t>2.2-01538</t>
  </si>
  <si>
    <t>2.2-01537</t>
  </si>
  <si>
    <t>2.2-01534</t>
  </si>
  <si>
    <t>2.2-01533</t>
  </si>
  <si>
    <t>2.2-01531</t>
  </si>
  <si>
    <t>2.2-01529</t>
  </si>
  <si>
    <t>2.2-01528</t>
  </si>
  <si>
    <t>2.2-01525</t>
  </si>
  <si>
    <t>2.2-01524</t>
  </si>
  <si>
    <t>2.2-01522</t>
  </si>
  <si>
    <t>2.2-01521</t>
  </si>
  <si>
    <t>2.2-01520</t>
  </si>
  <si>
    <t>2.2-01519</t>
  </si>
  <si>
    <t>2.2-01517</t>
  </si>
  <si>
    <t>2.2-01516</t>
  </si>
  <si>
    <t>2.2-01515</t>
  </si>
  <si>
    <t>2.2-01514</t>
  </si>
  <si>
    <t>2.2-01513</t>
  </si>
  <si>
    <t>2.2-01512</t>
  </si>
  <si>
    <t>2.2-01503</t>
  </si>
  <si>
    <t>к-т каб физики тип1</t>
  </si>
  <si>
    <t>к-т каб физики тип2</t>
  </si>
  <si>
    <t>стол уч для каб физики</t>
  </si>
  <si>
    <t>к- уч оборуд для каб обж</t>
  </si>
  <si>
    <t>2.2-01474</t>
  </si>
  <si>
    <t>2.2-01451</t>
  </si>
  <si>
    <t>2.2-01450</t>
  </si>
  <si>
    <t>2.2-01447</t>
  </si>
  <si>
    <t>2.2-01446</t>
  </si>
  <si>
    <t>плита 4з комф</t>
  </si>
  <si>
    <t>2.2-01445</t>
  </si>
  <si>
    <t>шкаф для книг</t>
  </si>
  <si>
    <t>2.2-01444</t>
  </si>
  <si>
    <t>2.2-01443</t>
  </si>
  <si>
    <t>кровать выдвижная2х яр</t>
  </si>
  <si>
    <t>2.2-01442</t>
  </si>
  <si>
    <t>полотеничница 5 мест настенная</t>
  </si>
  <si>
    <t xml:space="preserve">кабинка для переодевания </t>
  </si>
  <si>
    <t>кабинка для переодевания 5 секц</t>
  </si>
  <si>
    <t>2.2-01426</t>
  </si>
  <si>
    <t>2.2-01410</t>
  </si>
  <si>
    <t>к-т оборудов для каб нач школы</t>
  </si>
  <si>
    <t>2.2-01409</t>
  </si>
  <si>
    <t>2.2-01407</t>
  </si>
  <si>
    <t>2.2-01406</t>
  </si>
  <si>
    <t>2.2-01405</t>
  </si>
  <si>
    <t>2.2-01404</t>
  </si>
  <si>
    <t>2.2-01403</t>
  </si>
  <si>
    <t>2.2-01402</t>
  </si>
  <si>
    <t>брусья пралельные деревянные</t>
  </si>
  <si>
    <t>2.2-01401</t>
  </si>
  <si>
    <t>2.2-01400</t>
  </si>
  <si>
    <t xml:space="preserve">метод лит-ра </t>
  </si>
  <si>
    <t>шкаф холод с глух дверью</t>
  </si>
  <si>
    <t>2.2-01396</t>
  </si>
  <si>
    <t>2.2-01395</t>
  </si>
  <si>
    <t>2.2-01394</t>
  </si>
  <si>
    <t>2.2-01393</t>
  </si>
  <si>
    <t>стол ученический №4</t>
  </si>
  <si>
    <t>2.2-01391</t>
  </si>
  <si>
    <t>2.2-01389</t>
  </si>
  <si>
    <t>прилавок для 1 и 2 блюд</t>
  </si>
  <si>
    <t>2.2-01387</t>
  </si>
  <si>
    <t xml:space="preserve">плита 900 </t>
  </si>
  <si>
    <t>2.2-01386</t>
  </si>
  <si>
    <t>мультимединый проектор</t>
  </si>
  <si>
    <t>мебель стенка</t>
  </si>
  <si>
    <t>2.2-01382</t>
  </si>
  <si>
    <t>2.2-01381</t>
  </si>
  <si>
    <t>2.2-01380</t>
  </si>
  <si>
    <t>2.2-01379</t>
  </si>
  <si>
    <t>2.2-01378</t>
  </si>
  <si>
    <t>2.2-01374</t>
  </si>
  <si>
    <t>2.2-01373</t>
  </si>
  <si>
    <t>2.2-01372</t>
  </si>
  <si>
    <t>2.2-01367</t>
  </si>
  <si>
    <t>2.2-01366</t>
  </si>
  <si>
    <t>2.2-01365</t>
  </si>
  <si>
    <t>2.2-01364</t>
  </si>
  <si>
    <t>2.2-01363</t>
  </si>
  <si>
    <t>2.2-01362</t>
  </si>
  <si>
    <t>2.2-01361</t>
  </si>
  <si>
    <t>2.2-01360</t>
  </si>
  <si>
    <t>2.2-01359</t>
  </si>
  <si>
    <t>электрогенетаротор трехфазный</t>
  </si>
  <si>
    <t>2.2-01356</t>
  </si>
  <si>
    <t>2.2-01355</t>
  </si>
  <si>
    <t>2.2-01354</t>
  </si>
  <si>
    <t>2.2-01353</t>
  </si>
  <si>
    <t>2.2-01352</t>
  </si>
  <si>
    <t>2.2-01351</t>
  </si>
  <si>
    <t>2.2-01350</t>
  </si>
  <si>
    <t>2.2-01349</t>
  </si>
  <si>
    <t>2.2-01348</t>
  </si>
  <si>
    <t>2.2-01347</t>
  </si>
  <si>
    <t>2.2-01346</t>
  </si>
  <si>
    <t>2.2-01345</t>
  </si>
  <si>
    <t>2.2-01344</t>
  </si>
  <si>
    <t>2.2-01343</t>
  </si>
  <si>
    <t>2.2-01342</t>
  </si>
  <si>
    <t>2.2-01341</t>
  </si>
  <si>
    <t>2.2-01340</t>
  </si>
  <si>
    <t>2.2-01339</t>
  </si>
  <si>
    <t>2.2-01338</t>
  </si>
  <si>
    <t>2.2-01337</t>
  </si>
  <si>
    <t>2.2-01335</t>
  </si>
  <si>
    <t>2.2-01333</t>
  </si>
  <si>
    <t>2.2-01332</t>
  </si>
  <si>
    <t>2.2-01328</t>
  </si>
  <si>
    <t>2.2-01327</t>
  </si>
  <si>
    <t>2.2-01326</t>
  </si>
  <si>
    <t>2.2-01325</t>
  </si>
  <si>
    <t>2.2-01324</t>
  </si>
  <si>
    <t>2.2-01323</t>
  </si>
  <si>
    <t>2.2-01322</t>
  </si>
  <si>
    <t>2.2-01321</t>
  </si>
  <si>
    <t>2.2-01320</t>
  </si>
  <si>
    <t>2.2-01318</t>
  </si>
  <si>
    <t>2.2-01316</t>
  </si>
  <si>
    <t>2.2-01315</t>
  </si>
  <si>
    <t>2.2-01314</t>
  </si>
  <si>
    <t>2.2-01313</t>
  </si>
  <si>
    <t>2.2-01311</t>
  </si>
  <si>
    <t>2.2-01309</t>
  </si>
  <si>
    <t>2.2-01307</t>
  </si>
  <si>
    <t>морозильный ларь</t>
  </si>
  <si>
    <t>2.2-01225</t>
  </si>
  <si>
    <t>компл оборуд для каб физики</t>
  </si>
  <si>
    <t>эл швейная машина</t>
  </si>
  <si>
    <t>шкаф- холодильный шх 0,8</t>
  </si>
  <si>
    <t>шкаф вытяжной для каб химии</t>
  </si>
  <si>
    <t>холодильник (морозильная камера )</t>
  </si>
  <si>
    <t>хлеборезка АХМ 300 Т</t>
  </si>
  <si>
    <t>универсальный привод П2</t>
  </si>
  <si>
    <t>тренажер для обучения реанимации</t>
  </si>
  <si>
    <t>станок токарный по дереву</t>
  </si>
  <si>
    <t>станок токарный</t>
  </si>
  <si>
    <t>прилавок витрина для буфета</t>
  </si>
  <si>
    <t>2.2-01199</t>
  </si>
  <si>
    <t>печь муфельная</t>
  </si>
  <si>
    <t>2.2-01198</t>
  </si>
  <si>
    <t>перекладина гимнастическая</t>
  </si>
  <si>
    <t>местный вентиляционный отсос</t>
  </si>
  <si>
    <t>ксерокс цифровой</t>
  </si>
  <si>
    <t>2.2-01194</t>
  </si>
  <si>
    <t>копир/принтер/сканер</t>
  </si>
  <si>
    <t>2.2-01193</t>
  </si>
  <si>
    <t>2.2-01192</t>
  </si>
  <si>
    <t>2.2-01191</t>
  </si>
  <si>
    <t>2.2-01190</t>
  </si>
  <si>
    <t>2.2-01189</t>
  </si>
  <si>
    <t>2.2-01185</t>
  </si>
  <si>
    <t>2.2-01184</t>
  </si>
  <si>
    <t>2.2-01183</t>
  </si>
  <si>
    <t>2.2-01182</t>
  </si>
  <si>
    <t>картофелечистка МОК 150М</t>
  </si>
  <si>
    <t>2.2-01181</t>
  </si>
  <si>
    <t>интерактивная доска SMART</t>
  </si>
  <si>
    <t>2.2-01180</t>
  </si>
  <si>
    <t>весы медицинские</t>
  </si>
  <si>
    <t>2.2-01178</t>
  </si>
  <si>
    <t>баян Палех</t>
  </si>
  <si>
    <t>2.2-01177</t>
  </si>
  <si>
    <t>2.2-01176</t>
  </si>
  <si>
    <t>2.2-01175</t>
  </si>
  <si>
    <t>мультимедиа проектор</t>
  </si>
  <si>
    <t>2.2-01174</t>
  </si>
  <si>
    <t>бак для отопления</t>
  </si>
  <si>
    <t>2.2-01173</t>
  </si>
  <si>
    <t>проектор EPSON</t>
  </si>
  <si>
    <t>2.2-01172</t>
  </si>
  <si>
    <t>насос фик</t>
  </si>
  <si>
    <t>2.2-01171</t>
  </si>
  <si>
    <t>2.2-01170</t>
  </si>
  <si>
    <t xml:space="preserve">ассонизаторская бочка </t>
  </si>
  <si>
    <t>2.2-01169</t>
  </si>
  <si>
    <t>2.2-01168</t>
  </si>
  <si>
    <t>стол 3 шт</t>
  </si>
  <si>
    <t>2.2-01167</t>
  </si>
  <si>
    <t>2.2-01166</t>
  </si>
  <si>
    <t>2.2-01165</t>
  </si>
  <si>
    <t>2.2-01164</t>
  </si>
  <si>
    <t>2.2-01163</t>
  </si>
  <si>
    <t>2.2-01162</t>
  </si>
  <si>
    <t>2.2-01161</t>
  </si>
  <si>
    <t>Учебники 1 класс</t>
  </si>
  <si>
    <t>2.2-01160</t>
  </si>
  <si>
    <t>2.2-01159</t>
  </si>
  <si>
    <t>2.2-01158</t>
  </si>
  <si>
    <t>2.2-01157</t>
  </si>
  <si>
    <t>2.2-01156</t>
  </si>
  <si>
    <t>2.2-01155</t>
  </si>
  <si>
    <t>2.2-01154</t>
  </si>
  <si>
    <t>2.2-01153</t>
  </si>
  <si>
    <t>2.2-01152</t>
  </si>
  <si>
    <t>2.2-01151</t>
  </si>
  <si>
    <t>2.2-01150</t>
  </si>
  <si>
    <t>2.2-01149</t>
  </si>
  <si>
    <t>2.2-01148</t>
  </si>
  <si>
    <t>2.2-01147</t>
  </si>
  <si>
    <t>2.2-01146</t>
  </si>
  <si>
    <t>2.2-01145</t>
  </si>
  <si>
    <t>2.2-01144</t>
  </si>
  <si>
    <t>2.2-01143</t>
  </si>
  <si>
    <t>2.2-01142</t>
  </si>
  <si>
    <t>2.2-01140</t>
  </si>
  <si>
    <t>2.2-01139</t>
  </si>
  <si>
    <t>2.2-01138</t>
  </si>
  <si>
    <t>2.2-01137</t>
  </si>
  <si>
    <t>2.2-01136</t>
  </si>
  <si>
    <t>2.2-01135</t>
  </si>
  <si>
    <t>2.2-01134</t>
  </si>
  <si>
    <t>2.2-01133</t>
  </si>
  <si>
    <t>2.2-01132</t>
  </si>
  <si>
    <t>2.2-01131</t>
  </si>
  <si>
    <t>2.2-01130</t>
  </si>
  <si>
    <t>2.2-01127</t>
  </si>
  <si>
    <t>2.2-01125</t>
  </si>
  <si>
    <t>2.2-01123</t>
  </si>
  <si>
    <t>стол ученический для каб химии с сантех</t>
  </si>
  <si>
    <t>шкаф вытяжной демонст.стола каб химии</t>
  </si>
  <si>
    <t>стол демонстрац каб физики</t>
  </si>
  <si>
    <t>стол демонстрац каб химии</t>
  </si>
  <si>
    <t>комплект школьный мебели</t>
  </si>
  <si>
    <t>к-т интер,оборуд</t>
  </si>
  <si>
    <t>стул ученический 30шт</t>
  </si>
  <si>
    <t>шкаф жарочный эл</t>
  </si>
  <si>
    <t>2.2-01098</t>
  </si>
  <si>
    <t>2.2-01097</t>
  </si>
  <si>
    <t>стул 36 шт</t>
  </si>
  <si>
    <t>стол 18 шт</t>
  </si>
  <si>
    <t>компьютер 1</t>
  </si>
  <si>
    <t>2.2-01085</t>
  </si>
  <si>
    <t>2.2-01084</t>
  </si>
  <si>
    <t>2.2-01083</t>
  </si>
  <si>
    <t>2.2-01082</t>
  </si>
  <si>
    <t>проектор мультмедийный</t>
  </si>
  <si>
    <t>2.2-01081</t>
  </si>
  <si>
    <t>2.2-01080</t>
  </si>
  <si>
    <t>2.2-01079</t>
  </si>
  <si>
    <t>2.2-01078</t>
  </si>
  <si>
    <t>2.2-01077</t>
  </si>
  <si>
    <t>2.2-01076</t>
  </si>
  <si>
    <t>кровать детская 3х ур</t>
  </si>
  <si>
    <t>2.2-01075</t>
  </si>
  <si>
    <t>2.2-01073</t>
  </si>
  <si>
    <t>2.2-01072</t>
  </si>
  <si>
    <t>2.2-01071</t>
  </si>
  <si>
    <t>2.2-01070</t>
  </si>
  <si>
    <t>2.2-01069</t>
  </si>
  <si>
    <t>2.2-01068</t>
  </si>
  <si>
    <t>2.2-01067</t>
  </si>
  <si>
    <t>2.2-01066</t>
  </si>
  <si>
    <t>2.2-01063</t>
  </si>
  <si>
    <t>2.2-01062</t>
  </si>
  <si>
    <t>2.2-01060</t>
  </si>
  <si>
    <t>2.2-01059</t>
  </si>
  <si>
    <t>2.2-01058</t>
  </si>
  <si>
    <t>2.2-01057</t>
  </si>
  <si>
    <t>2.2-01056</t>
  </si>
  <si>
    <t>2.2-01055</t>
  </si>
  <si>
    <t>2.2-01054</t>
  </si>
  <si>
    <t>2.2-01053</t>
  </si>
  <si>
    <t>2.2-01052</t>
  </si>
  <si>
    <t>2.2-01051</t>
  </si>
  <si>
    <t>2.2-01049</t>
  </si>
  <si>
    <t>2.2-01048</t>
  </si>
  <si>
    <t>2.2-01047</t>
  </si>
  <si>
    <t>2.2-01046</t>
  </si>
  <si>
    <t>2.2-01045</t>
  </si>
  <si>
    <t>2.2-01043</t>
  </si>
  <si>
    <t>2.2-01040</t>
  </si>
  <si>
    <t>2.2-01037</t>
  </si>
  <si>
    <t>2.2-01034</t>
  </si>
  <si>
    <t>2.2-01033</t>
  </si>
  <si>
    <t>стол лдсп 1 тумбовый ящ</t>
  </si>
  <si>
    <t>стол ученический 2м регулир</t>
  </si>
  <si>
    <t>К-т столов демонстрационных</t>
  </si>
  <si>
    <t>стол лабораторный для каб химии</t>
  </si>
  <si>
    <t>к-т кабинета старшего и среднего звена тип1</t>
  </si>
  <si>
    <t>К-т кабинета старшего и среднего звена тип 2</t>
  </si>
  <si>
    <t>стол демонстрац каб физики биологии</t>
  </si>
  <si>
    <t>дизельный генератор</t>
  </si>
  <si>
    <t>2.2-00975</t>
  </si>
  <si>
    <t>2.2-00974</t>
  </si>
  <si>
    <t>2.2-00973</t>
  </si>
  <si>
    <t>2.2-00972</t>
  </si>
  <si>
    <t>2.2-00971</t>
  </si>
  <si>
    <t>2.2-00970</t>
  </si>
  <si>
    <t>2.2-00969</t>
  </si>
  <si>
    <t>2.2-00968</t>
  </si>
  <si>
    <t>2.2-00967</t>
  </si>
  <si>
    <t>2.2-00966</t>
  </si>
  <si>
    <t>стол обеденный</t>
  </si>
  <si>
    <t>2.2-00964</t>
  </si>
  <si>
    <t>2.2-00963</t>
  </si>
  <si>
    <t>2.2-00962</t>
  </si>
  <si>
    <t>2.2-00961</t>
  </si>
  <si>
    <t>2.2-00960</t>
  </si>
  <si>
    <t>2.2-00959</t>
  </si>
  <si>
    <t>2.2-00958</t>
  </si>
  <si>
    <t>2.2-00957</t>
  </si>
  <si>
    <t>2.2-00953</t>
  </si>
  <si>
    <t>2.2-00952</t>
  </si>
  <si>
    <t>микроскоп цифровой</t>
  </si>
  <si>
    <t>микроскоп без подсветки микромед</t>
  </si>
  <si>
    <t>2.2-00944</t>
  </si>
  <si>
    <t>2.2-00943</t>
  </si>
  <si>
    <t>2.2-00942</t>
  </si>
  <si>
    <t>скелет человека на подставке</t>
  </si>
  <si>
    <t>набор лабораторный оптика</t>
  </si>
  <si>
    <t>весы с разновесами лаб</t>
  </si>
  <si>
    <t>электорметры с принадлежностями</t>
  </si>
  <si>
    <t>доска пробковая для объявлений</t>
  </si>
  <si>
    <t>доска мелованная</t>
  </si>
  <si>
    <t>доска маркерная</t>
  </si>
  <si>
    <t>стул ученический регулир</t>
  </si>
  <si>
    <t>2.2-00929</t>
  </si>
  <si>
    <t>универсальное учебное место ламифорка</t>
  </si>
  <si>
    <t>стул аскона</t>
  </si>
  <si>
    <t>жалюзи вертикальные</t>
  </si>
  <si>
    <t>стул изо</t>
  </si>
  <si>
    <t>вешалка напольная</t>
  </si>
  <si>
    <t>2.2-00912</t>
  </si>
  <si>
    <t>шкаф для журналов</t>
  </si>
  <si>
    <t>2.2-00910</t>
  </si>
  <si>
    <t>доска витрина магнитная</t>
  </si>
  <si>
    <t>доска для объявлений</t>
  </si>
  <si>
    <t>2.2-00906</t>
  </si>
  <si>
    <t>2.2-00905</t>
  </si>
  <si>
    <t>2.2-00904</t>
  </si>
  <si>
    <t>2.2-00902</t>
  </si>
  <si>
    <t>2.2-00898</t>
  </si>
  <si>
    <t>2.2-00897</t>
  </si>
  <si>
    <t>2.2-00896</t>
  </si>
  <si>
    <t>2.2-00895</t>
  </si>
  <si>
    <t>оверлог</t>
  </si>
  <si>
    <t>2.2-00894</t>
  </si>
  <si>
    <t>2.2-00893</t>
  </si>
  <si>
    <t>2.2-00892</t>
  </si>
  <si>
    <t>2.2-00889</t>
  </si>
  <si>
    <t>2.2-00888</t>
  </si>
  <si>
    <t>2.2-00887</t>
  </si>
  <si>
    <t>колонки</t>
  </si>
  <si>
    <t>2.2-00886</t>
  </si>
  <si>
    <t>2.2-00877</t>
  </si>
  <si>
    <t>2.2-00876</t>
  </si>
  <si>
    <t>2.2-00874</t>
  </si>
  <si>
    <t>2.2-00873</t>
  </si>
  <si>
    <t>2.2-00872</t>
  </si>
  <si>
    <t>2.2-00870</t>
  </si>
  <si>
    <t>2.2-00867</t>
  </si>
  <si>
    <t>2.2-00866</t>
  </si>
  <si>
    <t>источник бесперебойного питания</t>
  </si>
  <si>
    <t>к-т стрелкового оборудования</t>
  </si>
  <si>
    <t>2.2-00859</t>
  </si>
  <si>
    <t>2.2-00858</t>
  </si>
  <si>
    <t>2.2-00856</t>
  </si>
  <si>
    <t>холодильная камера бирюса 152</t>
  </si>
  <si>
    <t>2.2-00855</t>
  </si>
  <si>
    <t>холодильная камера бирюса 542</t>
  </si>
  <si>
    <t>2.2-00854</t>
  </si>
  <si>
    <t>2.2-00853</t>
  </si>
  <si>
    <t>2.2-00851</t>
  </si>
  <si>
    <t>2.2-00849</t>
  </si>
  <si>
    <t>2.2-00842</t>
  </si>
  <si>
    <t>2.2-00841</t>
  </si>
  <si>
    <t>2.2-00840</t>
  </si>
  <si>
    <t>прилавок охлаждаемый открытый</t>
  </si>
  <si>
    <t>2.2-00839</t>
  </si>
  <si>
    <t>2.2-00838</t>
  </si>
  <si>
    <t>прилавок для подносов и приборов</t>
  </si>
  <si>
    <t>2.2-00837</t>
  </si>
  <si>
    <t>2.2-00836</t>
  </si>
  <si>
    <t>2.2-00835</t>
  </si>
  <si>
    <t>2.2-00834</t>
  </si>
  <si>
    <t>2.2-00833</t>
  </si>
  <si>
    <t>плита с эл духовкой</t>
  </si>
  <si>
    <t>2.2-00832</t>
  </si>
  <si>
    <t>2.2-00830</t>
  </si>
  <si>
    <t>морозильная камера бирюса</t>
  </si>
  <si>
    <t>мармит 2х блюд</t>
  </si>
  <si>
    <t>2.2-00828</t>
  </si>
  <si>
    <t>кипятильник</t>
  </si>
  <si>
    <t>2.2-00826</t>
  </si>
  <si>
    <t>2.2-00825</t>
  </si>
  <si>
    <t>2.2-00824</t>
  </si>
  <si>
    <t>2.2-00823</t>
  </si>
  <si>
    <t>учебное оборудование</t>
  </si>
  <si>
    <t>2.2-00822</t>
  </si>
  <si>
    <t>учебно-наглядное пособие</t>
  </si>
  <si>
    <t>2.2-00820</t>
  </si>
  <si>
    <t>2.2-00819</t>
  </si>
  <si>
    <t>к-т комп.оборудования малокомплектной школы тип 2</t>
  </si>
  <si>
    <t>к-т комп.оборудования малокомплектной школы тип 1</t>
  </si>
  <si>
    <t>2.2-00804</t>
  </si>
  <si>
    <t>машина протирочная</t>
  </si>
  <si>
    <t>2.2-00803</t>
  </si>
  <si>
    <t>2.2-00802</t>
  </si>
  <si>
    <t>ванна моечная ВМО 3/480</t>
  </si>
  <si>
    <t>2.2-00801</t>
  </si>
  <si>
    <t>2.2-00800</t>
  </si>
  <si>
    <t>ванна моечная 2х секционная</t>
  </si>
  <si>
    <t>2.2-00799</t>
  </si>
  <si>
    <t>2.2-00798</t>
  </si>
  <si>
    <t>2.2-00797</t>
  </si>
  <si>
    <t>2.2-00796</t>
  </si>
  <si>
    <t>2.2-00794</t>
  </si>
  <si>
    <t>2.2-00793</t>
  </si>
  <si>
    <t>2.2-00792</t>
  </si>
  <si>
    <t>2.2-00791</t>
  </si>
  <si>
    <t>2.2-00790</t>
  </si>
  <si>
    <t>2.2-00789</t>
  </si>
  <si>
    <t>2.2-00788</t>
  </si>
  <si>
    <t>2.2-00787</t>
  </si>
  <si>
    <t>2.2-00786</t>
  </si>
  <si>
    <t>телевизор орион</t>
  </si>
  <si>
    <t>2.2-00784</t>
  </si>
  <si>
    <t>доска 3элемент</t>
  </si>
  <si>
    <t>2.2-00783</t>
  </si>
  <si>
    <t>портативный металискатель</t>
  </si>
  <si>
    <t>2.2-00782</t>
  </si>
  <si>
    <t>2.2-00777</t>
  </si>
  <si>
    <t>2.2-00776</t>
  </si>
  <si>
    <t>2.2-00775</t>
  </si>
  <si>
    <t>2.2-00774</t>
  </si>
  <si>
    <t>2.2-00773</t>
  </si>
  <si>
    <t>2.2-00772</t>
  </si>
  <si>
    <t>2.2-00771</t>
  </si>
  <si>
    <t>2.2-00769</t>
  </si>
  <si>
    <t>2.2-00768</t>
  </si>
  <si>
    <t>2.2-00767</t>
  </si>
  <si>
    <t>2.2-00766</t>
  </si>
  <si>
    <t>2.2-00764</t>
  </si>
  <si>
    <t>2.2-00763</t>
  </si>
  <si>
    <t>2.2-00762</t>
  </si>
  <si>
    <t>2.2-00761</t>
  </si>
  <si>
    <t>2.2-00760</t>
  </si>
  <si>
    <t>2.2-00759</t>
  </si>
  <si>
    <t>2.2-00758</t>
  </si>
  <si>
    <t>2.2-00757</t>
  </si>
  <si>
    <t>2.2-00756</t>
  </si>
  <si>
    <t>2.2-00755</t>
  </si>
  <si>
    <t>2.2-00754</t>
  </si>
  <si>
    <t>2.2-00753</t>
  </si>
  <si>
    <t>2.2-00751</t>
  </si>
  <si>
    <t>2.2-00749</t>
  </si>
  <si>
    <t>2.2-00748</t>
  </si>
  <si>
    <t>2.2-00747</t>
  </si>
  <si>
    <t>2.2-00746</t>
  </si>
  <si>
    <t>2.2-00744</t>
  </si>
  <si>
    <t>2.2-00743</t>
  </si>
  <si>
    <t>2.2-00742</t>
  </si>
  <si>
    <t>2.2-00740</t>
  </si>
  <si>
    <t>2.2-00737</t>
  </si>
  <si>
    <t>Учебники 6,7,8 кл</t>
  </si>
  <si>
    <t>2.2-00642</t>
  </si>
  <si>
    <t>2.2-00641</t>
  </si>
  <si>
    <t>2.2-00638</t>
  </si>
  <si>
    <t>стол ученически 2х местн</t>
  </si>
  <si>
    <t>стрелковый тренажер</t>
  </si>
  <si>
    <t>тренажер уличный лавка пресс т-11 2</t>
  </si>
  <si>
    <t>комплекс физкультурный со-к 08.29.2</t>
  </si>
  <si>
    <t>тренажер уличный жим ногами т-05</t>
  </si>
  <si>
    <t>тренажер уличный лавка пресс т-11 1</t>
  </si>
  <si>
    <t>тренажер уличный жим на брусьях т-10</t>
  </si>
  <si>
    <t>тренажер уличный маятник т-06</t>
  </si>
  <si>
    <t>тренажер уличный тяга верхняя т-02</t>
  </si>
  <si>
    <t>тренажер уличный Гребля т-01</t>
  </si>
  <si>
    <t>скамья сбс-с 09.01</t>
  </si>
  <si>
    <t>спорт комплекс со-к 08.27</t>
  </si>
  <si>
    <t>стенд информац си-1</t>
  </si>
  <si>
    <t>ворота для гандбола и мини -футбола со-вф 06.06</t>
  </si>
  <si>
    <t>лабиринт на 5 стоек со-л 08.04</t>
  </si>
  <si>
    <t>2.2-00602</t>
  </si>
  <si>
    <t>баскетбольный щит тренировочный со-щб 08.07</t>
  </si>
  <si>
    <t>стойки волейбольные со-св 08.09</t>
  </si>
  <si>
    <t>комплекс физкультурный со-к 08.29.1</t>
  </si>
  <si>
    <t>скамья прямая для пресса со-сп08.17</t>
  </si>
  <si>
    <t>рукоход большой со-р 08.30</t>
  </si>
  <si>
    <t>брусья со-бг 08.19</t>
  </si>
  <si>
    <t>турник высокий со-т 08.24 2</t>
  </si>
  <si>
    <t>турник высокий со-т 08.24 1</t>
  </si>
  <si>
    <t>2.2-00593</t>
  </si>
  <si>
    <t>брусья паралельные деревянные</t>
  </si>
  <si>
    <t>электронная интерактивная доска</t>
  </si>
  <si>
    <t>экран настенный рулонный 200*200</t>
  </si>
  <si>
    <t>телевизор диагональ 32 дюйма</t>
  </si>
  <si>
    <t>2.2-00586</t>
  </si>
  <si>
    <t>2.2-00585</t>
  </si>
  <si>
    <t>заточный станок</t>
  </si>
  <si>
    <t>домашний кинотеатр</t>
  </si>
  <si>
    <t>2.2-00581</t>
  </si>
  <si>
    <t xml:space="preserve">брошюратор </t>
  </si>
  <si>
    <t>2.2-00580</t>
  </si>
  <si>
    <t>2.2-00579</t>
  </si>
  <si>
    <t>2.2-00578</t>
  </si>
  <si>
    <t>комплект комп оборудования малокомплектной школы тип 2</t>
  </si>
  <si>
    <t>2.2-00577</t>
  </si>
  <si>
    <t>комплект комп оборудования малокомплектной школы тип 1</t>
  </si>
  <si>
    <t>2.2-00576</t>
  </si>
  <si>
    <t>2.2-00575</t>
  </si>
  <si>
    <t>интерактивное оборудование</t>
  </si>
  <si>
    <t>2.2-00574</t>
  </si>
  <si>
    <t>станок до</t>
  </si>
  <si>
    <t>2.2-00573</t>
  </si>
  <si>
    <t>2.2-00572</t>
  </si>
  <si>
    <t>2.2-00571</t>
  </si>
  <si>
    <t>2.2-00570</t>
  </si>
  <si>
    <t>2.2-00569</t>
  </si>
  <si>
    <t>2.2-00568</t>
  </si>
  <si>
    <t>2.2-00567</t>
  </si>
  <si>
    <t>2.2-00566</t>
  </si>
  <si>
    <t>ИБП ВК 500</t>
  </si>
  <si>
    <t>2.2-00565</t>
  </si>
  <si>
    <t>плита ПЭМ4-10</t>
  </si>
  <si>
    <t>2.2-00564</t>
  </si>
  <si>
    <t>2.2-00563</t>
  </si>
  <si>
    <t>2.2-00562</t>
  </si>
  <si>
    <t>2.2-00561</t>
  </si>
  <si>
    <t>оборудование для столовой</t>
  </si>
  <si>
    <t>2.2-00559</t>
  </si>
  <si>
    <t>2.2-00558</t>
  </si>
  <si>
    <t>2.2-00557</t>
  </si>
  <si>
    <t>2.2-00556</t>
  </si>
  <si>
    <t>2.2-00555</t>
  </si>
  <si>
    <t>3х секционная мойка</t>
  </si>
  <si>
    <t>2.2-00554</t>
  </si>
  <si>
    <t>водяной насос</t>
  </si>
  <si>
    <t>2.2-00553</t>
  </si>
  <si>
    <t>2.2-00552</t>
  </si>
  <si>
    <t>мфу лазерный</t>
  </si>
  <si>
    <t>2.2-00550</t>
  </si>
  <si>
    <t>2.2-00549</t>
  </si>
  <si>
    <t>2.2-00548</t>
  </si>
  <si>
    <t>2.2-00547</t>
  </si>
  <si>
    <t>2.2-00545</t>
  </si>
  <si>
    <t>2.2-00544</t>
  </si>
  <si>
    <t>2.2-00543</t>
  </si>
  <si>
    <t>2.2-00542</t>
  </si>
  <si>
    <t>2.2-00541</t>
  </si>
  <si>
    <t>2.2-00539</t>
  </si>
  <si>
    <t>2.2-00538</t>
  </si>
  <si>
    <t>2.2-00537</t>
  </si>
  <si>
    <t>2.2-00536</t>
  </si>
  <si>
    <t>2.2-00535</t>
  </si>
  <si>
    <t>2.2-00534</t>
  </si>
  <si>
    <t>2.2-00533</t>
  </si>
  <si>
    <t>2.2-00530</t>
  </si>
  <si>
    <t>2.2-00529</t>
  </si>
  <si>
    <t>2.2-00528</t>
  </si>
  <si>
    <t>2.2-00527</t>
  </si>
  <si>
    <t>2.2-00526</t>
  </si>
  <si>
    <t>2.2-00525</t>
  </si>
  <si>
    <t>2.2-00524</t>
  </si>
  <si>
    <t>2.2-00523</t>
  </si>
  <si>
    <t>2.2-00521</t>
  </si>
  <si>
    <t>2.2-00519</t>
  </si>
  <si>
    <t>2.2-00518</t>
  </si>
  <si>
    <t>2.2-00517</t>
  </si>
  <si>
    <t>2.2-00515</t>
  </si>
  <si>
    <t>2.2-00514</t>
  </si>
  <si>
    <t>2.2-00513</t>
  </si>
  <si>
    <t>2.2-00512</t>
  </si>
  <si>
    <t>2.2-00511</t>
  </si>
  <si>
    <t>2.2-00510</t>
  </si>
  <si>
    <t>2.2-00509</t>
  </si>
  <si>
    <t>2.2-00508</t>
  </si>
  <si>
    <t>2.2-00506</t>
  </si>
  <si>
    <t>2.2-00504</t>
  </si>
  <si>
    <t>2.2-00502</t>
  </si>
  <si>
    <t>2.2-00500</t>
  </si>
  <si>
    <t>2.2-00499</t>
  </si>
  <si>
    <t>2.2-00496</t>
  </si>
  <si>
    <t>стол ученически для каб физики биологии</t>
  </si>
  <si>
    <t>стол уч для комп класса</t>
  </si>
  <si>
    <t>стол ученически для каб химии</t>
  </si>
  <si>
    <t>2.2-00428</t>
  </si>
  <si>
    <t>2.2-00427</t>
  </si>
  <si>
    <t>2.2-00425</t>
  </si>
  <si>
    <t>2.2-00423</t>
  </si>
  <si>
    <t>2.2-00422</t>
  </si>
  <si>
    <t>2.2-00421</t>
  </si>
  <si>
    <t>2.2-00420</t>
  </si>
  <si>
    <t>2.2-00419</t>
  </si>
  <si>
    <t>2.2-00418</t>
  </si>
  <si>
    <t>2.2-00417</t>
  </si>
  <si>
    <t>2.2-00416</t>
  </si>
  <si>
    <t>2.2-00415</t>
  </si>
  <si>
    <t>2.2-00414</t>
  </si>
  <si>
    <t>2.2-00413</t>
  </si>
  <si>
    <t>стиральная машина индезит</t>
  </si>
  <si>
    <t xml:space="preserve">компл интер оборуд </t>
  </si>
  <si>
    <t>детская стенка теремок</t>
  </si>
  <si>
    <t>станок ДО</t>
  </si>
  <si>
    <t>2.2-00353</t>
  </si>
  <si>
    <t>2.2-00352</t>
  </si>
  <si>
    <t>мультмедиа-проектор</t>
  </si>
  <si>
    <t>2.2-00351</t>
  </si>
  <si>
    <t>транслятор ветвиль шлейфа Редут ТВШ Россия</t>
  </si>
  <si>
    <t>2.2-00350</t>
  </si>
  <si>
    <t>прибор приемно-контрольный МСА -Редут Россия</t>
  </si>
  <si>
    <t>2.2-00349</t>
  </si>
  <si>
    <t>извещатель пожарный дымовой  оптический точечный ИПД 3,1</t>
  </si>
  <si>
    <t>2.2-00348</t>
  </si>
  <si>
    <t xml:space="preserve">видеорегистратор </t>
  </si>
  <si>
    <t>2.2-00347</t>
  </si>
  <si>
    <t>видеокамера мвк 09 скм</t>
  </si>
  <si>
    <t>2.2-00346</t>
  </si>
  <si>
    <t>блок базовый ББ соуэ блюз 2</t>
  </si>
  <si>
    <t>2.2-00345</t>
  </si>
  <si>
    <t>2.2-00344</t>
  </si>
  <si>
    <t>ТАХОГРАФ</t>
  </si>
  <si>
    <t>2.2-00343</t>
  </si>
  <si>
    <t>2.2-00340</t>
  </si>
  <si>
    <t>2.2-00339</t>
  </si>
  <si>
    <t>2.2-00338</t>
  </si>
  <si>
    <t>2.2-00337</t>
  </si>
  <si>
    <t>2.2-00336</t>
  </si>
  <si>
    <t>Стол 1550*650*750</t>
  </si>
  <si>
    <t>2.2-00334</t>
  </si>
  <si>
    <t>2.2-00333</t>
  </si>
  <si>
    <t>2.2-00332</t>
  </si>
  <si>
    <t>2.2-00331</t>
  </si>
  <si>
    <t>2.2-00330</t>
  </si>
  <si>
    <t>2.2-00329</t>
  </si>
  <si>
    <t>Компьютер Pentium G850</t>
  </si>
  <si>
    <t>Компьютер Acer As M3802</t>
  </si>
  <si>
    <t>2.2-00327</t>
  </si>
  <si>
    <t>Архиватор YUNGER M168</t>
  </si>
  <si>
    <t>2.2-00325</t>
  </si>
  <si>
    <t>2.2-00324</t>
  </si>
  <si>
    <t>Шкаф-комплект</t>
  </si>
  <si>
    <t>2.2-00323</t>
  </si>
  <si>
    <t>2.2-00322</t>
  </si>
  <si>
    <t>Цифровой фотоаппарат</t>
  </si>
  <si>
    <t>2.2-00320</t>
  </si>
  <si>
    <t>Тумба (в библиотеке)</t>
  </si>
  <si>
    <t>Телевизор</t>
  </si>
  <si>
    <t>Стул "Тюльпан" (Избирательная комиссия)</t>
  </si>
  <si>
    <t>2.2-00317</t>
  </si>
  <si>
    <t>2.2-00316</t>
  </si>
  <si>
    <t>2.2-00315</t>
  </si>
  <si>
    <t>2.2-00314</t>
  </si>
  <si>
    <t>2.2-00313</t>
  </si>
  <si>
    <t>2.2-00312</t>
  </si>
  <si>
    <t>2.2-00311</t>
  </si>
  <si>
    <t>Стенд</t>
  </si>
  <si>
    <t>2.2-00310</t>
  </si>
  <si>
    <t>Стеллажи</t>
  </si>
  <si>
    <t>2.2-00308</t>
  </si>
  <si>
    <t>Сигнализация</t>
  </si>
  <si>
    <t xml:space="preserve">Проектор </t>
  </si>
  <si>
    <t>2.2-00300</t>
  </si>
  <si>
    <t>МФУ (принтер, копир, сканер)</t>
  </si>
  <si>
    <t>2.2-00295</t>
  </si>
  <si>
    <t>Монитор</t>
  </si>
  <si>
    <t>2.2-00294</t>
  </si>
  <si>
    <t>2.2-00293</t>
  </si>
  <si>
    <t>Ксерокс</t>
  </si>
  <si>
    <t>2.2-00292</t>
  </si>
  <si>
    <t>2.2-00291</t>
  </si>
  <si>
    <t>2.2-00288</t>
  </si>
  <si>
    <t>2.2-00287</t>
  </si>
  <si>
    <t>Диван</t>
  </si>
  <si>
    <t>2.2-00286</t>
  </si>
  <si>
    <t>Витрина- монолит</t>
  </si>
  <si>
    <t>2.2-00285</t>
  </si>
  <si>
    <t>Визуализатор архива VIAr 40S</t>
  </si>
  <si>
    <t>Архиватор</t>
  </si>
  <si>
    <t>Стул офисный "Пулфорд" черный 370*500*450</t>
  </si>
  <si>
    <t>Ноутбук Lenovo</t>
  </si>
  <si>
    <t>2.2-00277</t>
  </si>
  <si>
    <t>2.2-00276</t>
  </si>
  <si>
    <t>Тепловизор FLIR i3 (МУКС)</t>
  </si>
  <si>
    <t>2.2-00273</t>
  </si>
  <si>
    <t>2.2-00272</t>
  </si>
  <si>
    <t>Стол офисный (МУКС)</t>
  </si>
  <si>
    <t>2.2-00270</t>
  </si>
  <si>
    <t>Системный блок  (МУКС)</t>
  </si>
  <si>
    <t>2.2-00264</t>
  </si>
  <si>
    <t>МФУ (принтер, копир, сканер) CANON  ( МУКС)</t>
  </si>
  <si>
    <t>Мебель (МУКС)</t>
  </si>
  <si>
    <t>Лазер ротационный (МУКС</t>
  </si>
  <si>
    <t>2.2-00260</t>
  </si>
  <si>
    <t>Фотоаппарат цифровой Nicon</t>
  </si>
  <si>
    <t>2.2-00253</t>
  </si>
  <si>
    <t>2.2-00252</t>
  </si>
  <si>
    <t>2.2-00251</t>
  </si>
  <si>
    <t xml:space="preserve">Стол </t>
  </si>
  <si>
    <t>2.2-00249</t>
  </si>
  <si>
    <t>2.2-00248</t>
  </si>
  <si>
    <t>Шторы</t>
  </si>
  <si>
    <t>2.2-00242</t>
  </si>
  <si>
    <t>2.2-00240</t>
  </si>
  <si>
    <t>Стол президиума</t>
  </si>
  <si>
    <t>Стол двухместный</t>
  </si>
  <si>
    <t>2.2-00238</t>
  </si>
  <si>
    <t>Решетки оконные</t>
  </si>
  <si>
    <t>2.2-00233</t>
  </si>
  <si>
    <t>2.2-00231</t>
  </si>
  <si>
    <t>2.2-00230</t>
  </si>
  <si>
    <t>Комплект акустической аппаратуры</t>
  </si>
  <si>
    <t>2.2-00226</t>
  </si>
  <si>
    <t>Щит информационный</t>
  </si>
  <si>
    <t>Шкаф для документов "Цезарь" 600*1970*380</t>
  </si>
  <si>
    <t>2.2-00219</t>
  </si>
  <si>
    <t>Стол руководителя "Цезарь" 1860*780*860</t>
  </si>
  <si>
    <t>Стол руководителя</t>
  </si>
  <si>
    <t>Стол  для переговоров "Альфа" 2400*900*750</t>
  </si>
  <si>
    <t>2.2-00214</t>
  </si>
  <si>
    <t>2.2-00212</t>
  </si>
  <si>
    <t>МФУ (принтер, копир, сканер) HP LJ Pro M 125ra</t>
  </si>
  <si>
    <t>2.2-00211</t>
  </si>
  <si>
    <t>2.2-00210</t>
  </si>
  <si>
    <t>2.2-00208</t>
  </si>
  <si>
    <t>2.2-00207</t>
  </si>
  <si>
    <t>Ноутбук Acer</t>
  </si>
  <si>
    <t>2.2-00201</t>
  </si>
  <si>
    <t>2.2-00199</t>
  </si>
  <si>
    <t>2.2-00198</t>
  </si>
  <si>
    <t>2.2-00197</t>
  </si>
  <si>
    <t>2.2-00196</t>
  </si>
  <si>
    <t>2.2-00195</t>
  </si>
  <si>
    <t>2.2-00193</t>
  </si>
  <si>
    <t>2.2-00191</t>
  </si>
  <si>
    <t>2.2-00189</t>
  </si>
  <si>
    <t>2.2-00188</t>
  </si>
  <si>
    <t>2.2-00184</t>
  </si>
  <si>
    <t>2.2-00183</t>
  </si>
  <si>
    <t>Комплект для стрельбы из лука</t>
  </si>
  <si>
    <t>Винтовка</t>
  </si>
  <si>
    <t>2.2-00166</t>
  </si>
  <si>
    <t>2.2-00165</t>
  </si>
  <si>
    <t>2.2-00164</t>
  </si>
  <si>
    <t>2.2-00163</t>
  </si>
  <si>
    <t>2.2-00162</t>
  </si>
  <si>
    <t>2.2-00161</t>
  </si>
  <si>
    <t>2.2-00159</t>
  </si>
  <si>
    <t>2.2-00154</t>
  </si>
  <si>
    <t>Набор мебели</t>
  </si>
  <si>
    <t>2.2-00150</t>
  </si>
  <si>
    <t>2.2-00149</t>
  </si>
  <si>
    <t>2.2-00142</t>
  </si>
  <si>
    <t>2.2-00137</t>
  </si>
  <si>
    <t>Дальномер лазерный</t>
  </si>
  <si>
    <t>2.2-00132</t>
  </si>
  <si>
    <t>2.2-00131</t>
  </si>
  <si>
    <t>2.2-00130</t>
  </si>
  <si>
    <t>2.2-00125</t>
  </si>
  <si>
    <t>Проектор акт.зал</t>
  </si>
  <si>
    <t>2.2-00122</t>
  </si>
  <si>
    <t>2.2-00119</t>
  </si>
  <si>
    <t>2.2-00116</t>
  </si>
  <si>
    <t>Кресло руководителя "Цезарь" коричневый</t>
  </si>
  <si>
    <t>2.2-00114</t>
  </si>
  <si>
    <t>Компьютер(Кольцова)</t>
  </si>
  <si>
    <t>2.2-00113</t>
  </si>
  <si>
    <t>2.2-00112</t>
  </si>
  <si>
    <t>2.2-00110</t>
  </si>
  <si>
    <t xml:space="preserve">Шкаф </t>
  </si>
  <si>
    <t>Телефон</t>
  </si>
  <si>
    <t>2.2-00108</t>
  </si>
  <si>
    <t>2.2-00107</t>
  </si>
  <si>
    <t>2.2-00104</t>
  </si>
  <si>
    <t>Портфель</t>
  </si>
  <si>
    <t>2.2-00103</t>
  </si>
  <si>
    <t>2.2-00102</t>
  </si>
  <si>
    <t>Кресло руководителя "Metta" LK-13 CH (коричневый)</t>
  </si>
  <si>
    <t>2.2-00101</t>
  </si>
  <si>
    <t>2.2-00100</t>
  </si>
  <si>
    <t>2.2-00099</t>
  </si>
  <si>
    <t>Системный блок FSRock Pentium G3460/4Gb DDR3/HDD500Gb/DVD-RW</t>
  </si>
  <si>
    <t>2.2-00097</t>
  </si>
  <si>
    <t>2.2-00096</t>
  </si>
  <si>
    <t>2.2-00095</t>
  </si>
  <si>
    <t>2.2-00093</t>
  </si>
  <si>
    <t>2.2-00091</t>
  </si>
  <si>
    <t>2.2-00090</t>
  </si>
  <si>
    <t>2.2-00089</t>
  </si>
  <si>
    <t>2.2-00088</t>
  </si>
  <si>
    <t>Муниципальное казенное учреждение по делам ГОЧС и ЕДДС МО "Усть-Коксинский район" РА</t>
  </si>
  <si>
    <t>Электрогенератор GG 75E-6.7 кВт</t>
  </si>
  <si>
    <t>2.2-00087</t>
  </si>
  <si>
    <t>2.2-00086</t>
  </si>
  <si>
    <t>Шкаф офисный</t>
  </si>
  <si>
    <t>Шкаф книжный</t>
  </si>
  <si>
    <t>2.2-00083</t>
  </si>
  <si>
    <t>2.2-00081</t>
  </si>
  <si>
    <t>Усилитель мощности трансляционный</t>
  </si>
  <si>
    <t>Трос</t>
  </si>
  <si>
    <t>2.2-00077</t>
  </si>
  <si>
    <t>Трансивер IcomIC-718? 100 Вт.</t>
  </si>
  <si>
    <t>2.2-00076</t>
  </si>
  <si>
    <t>2.2-00075</t>
  </si>
  <si>
    <t>2.2-00074</t>
  </si>
  <si>
    <t>Телевизор DEXP</t>
  </si>
  <si>
    <t>Спутниковый телефон "Thuraya XT-LITE"</t>
  </si>
  <si>
    <t>2.2-00072</t>
  </si>
  <si>
    <t>2.2-00071</t>
  </si>
  <si>
    <t>Системный блок Dexp</t>
  </si>
  <si>
    <t>Система записи разговоров</t>
  </si>
  <si>
    <t>2.2-00065</t>
  </si>
  <si>
    <t>2.2-00064</t>
  </si>
  <si>
    <t>Ранцевый лесной огнетушитель (РЛО Лесник)</t>
  </si>
  <si>
    <t>2.2-00061</t>
  </si>
  <si>
    <t>Плав. средство Обь-3</t>
  </si>
  <si>
    <t>2.2-00059</t>
  </si>
  <si>
    <t>МФУ (принтер, копир, сканер) Canon GJ MF3228</t>
  </si>
  <si>
    <t>2.2-00057</t>
  </si>
  <si>
    <t>Мотопомпа Caiman JARDV (для чистой и слабозагрязненной воды, 120 л/мин.)</t>
  </si>
  <si>
    <t>Моноблок Lenovo S20-00</t>
  </si>
  <si>
    <t>2.2-00055</t>
  </si>
  <si>
    <t>2.2-00054</t>
  </si>
  <si>
    <t>Метеостанция Оregon Scientfic WMR 300</t>
  </si>
  <si>
    <t>2.2-00052</t>
  </si>
  <si>
    <t>Маршрутизатор Mikrotik RB 2011 UiiAAS</t>
  </si>
  <si>
    <t>2.2-00050</t>
  </si>
  <si>
    <t>2.2-00048</t>
  </si>
  <si>
    <t>2.2-00047</t>
  </si>
  <si>
    <t>Коммутатор DD-Link DES-3200-28</t>
  </si>
  <si>
    <t>2.2-00046</t>
  </si>
  <si>
    <t>Источник бесперебойного питания Povercom Raptor RPT-1000F</t>
  </si>
  <si>
    <t>2.2-00045</t>
  </si>
  <si>
    <t>2.2-00044</t>
  </si>
  <si>
    <t>Защита информации</t>
  </si>
  <si>
    <t>2.2-00042</t>
  </si>
  <si>
    <t>2.2-00039</t>
  </si>
  <si>
    <t>Воздуходувка-опрыскиватель лесопожарная "Ангара"</t>
  </si>
  <si>
    <t>2.2-00038</t>
  </si>
  <si>
    <t>Блок питания Alinco DM-330MV</t>
  </si>
  <si>
    <t>2.2-00037</t>
  </si>
  <si>
    <t>2.2-00036</t>
  </si>
  <si>
    <t>АТС мини Panasonik</t>
  </si>
  <si>
    <t>Антена базовая zyaesu ya-30 диаполь 25 метров 1.5-30 мгц</t>
  </si>
  <si>
    <t>2.2-00034</t>
  </si>
  <si>
    <t>2.2-00033</t>
  </si>
  <si>
    <t>2.2-00030</t>
  </si>
  <si>
    <t>2.2-00026</t>
  </si>
  <si>
    <t>Комплект офисной мебели</t>
  </si>
  <si>
    <t>2.2-00025</t>
  </si>
  <si>
    <t>Шкаф "Маргарита"</t>
  </si>
  <si>
    <t>2.2-00024</t>
  </si>
  <si>
    <t>2.2-00022</t>
  </si>
  <si>
    <t>2.2-00020</t>
  </si>
  <si>
    <t>Стол руководителя " Цезарь" 1660*780*660</t>
  </si>
  <si>
    <t>2.2-00019</t>
  </si>
  <si>
    <t>Стол для переговоров "Альфа" 2400*900*750</t>
  </si>
  <si>
    <t>2.2-00018</t>
  </si>
  <si>
    <t>2.2-00016</t>
  </si>
  <si>
    <t>Кресло руководителя " LK Metta" LK-13CH (коричневый)</t>
  </si>
  <si>
    <t>2.2-00015</t>
  </si>
  <si>
    <t xml:space="preserve">Шкаф книжный </t>
  </si>
  <si>
    <t>2.2-00014</t>
  </si>
  <si>
    <t>2.2-00012</t>
  </si>
  <si>
    <t>2.2-00011</t>
  </si>
  <si>
    <t>2.2-00008</t>
  </si>
  <si>
    <t>2.2-00006</t>
  </si>
  <si>
    <t>2.2-00004</t>
  </si>
  <si>
    <t>Реестровый номер 2.2-00000</t>
  </si>
  <si>
    <t>1411018,26/1411018,26</t>
  </si>
  <si>
    <t>Постановление главы Администрации МО "Усть-Коксиснкий район" РА №367 от 13.10.2005 г.</t>
  </si>
  <si>
    <t>1030400563423 от 25.02.2003 г.</t>
  </si>
  <si>
    <t>649490, Республика Алтай, с.Усть-Кокса, ул.Харитошкина, 3</t>
  </si>
  <si>
    <t>ФИНАНСОВОЕ УПРАВЛЕНИЕ АДМИНИСТРАЦИИ МУНИЦИПАЛЬНОГО ОБРАЗОВАНИЯ "УСТЬ-КОКСИНСКИЙ РАЙОН" РЕСПУБЛИКИ АЛТАЙ</t>
  </si>
  <si>
    <t>3-00039</t>
  </si>
  <si>
    <t>858343/381264,69</t>
  </si>
  <si>
    <t>Постановление главы Администрации МО "Усть-Коксиснкий район" РА №77 от 15.02.2018 г.</t>
  </si>
  <si>
    <t>1030400563380 от 27.02.2018 г.</t>
  </si>
  <si>
    <t>649490, Республика Алтай, с.Усть-Кокса, ул.Харитошкина, 6</t>
  </si>
  <si>
    <t>МУНИЦИПАЛЬНОЕ БЮДЖЕТНОЕ УЧРЕЖДЕНИЕ "РЕДАКЦИЯ ГАЗЕТЫ" "УЙМОНСКИЕ ВЕДОМОСТИ" МУНИЦИПАЛЬНОГО ОБРАЗОВАНИЯ "УСТЬ-КОКСИНСКИЙ РАЙОН" РЕСПУБЛИКИ АЛТАЙ</t>
  </si>
  <si>
    <t>3-00038</t>
  </si>
  <si>
    <t>4986962,36/1232545,76</t>
  </si>
  <si>
    <t>Зарегистрировано УФНС по РА 28.03.2003, ОГРН 1030400563555</t>
  </si>
  <si>
    <t>1030400563555, 28.03.2003</t>
  </si>
  <si>
    <t>с.Усть-Кокса, ул.Харитошкина, 6</t>
  </si>
  <si>
    <t xml:space="preserve">Управление оборазования и молодежной политики Администрации муниципального образования "Усть-Коксинский район" Республики Алтай </t>
  </si>
  <si>
    <t>3-00037</t>
  </si>
  <si>
    <t>4436009,57/1009531,82</t>
  </si>
  <si>
    <t>Зарегистрировано Администрацией Усть-Коксинского района, 18.06.2002, №208</t>
  </si>
  <si>
    <t>1020400563952, 09.12.2002</t>
  </si>
  <si>
    <t>с.Усть-Кокса, ул. Аргучинского, 53</t>
  </si>
  <si>
    <t xml:space="preserve">Муниципальное бюджетное  учреждение дополнительного образования детский социальный оздоровительный лагерь «Беловодье» </t>
  </si>
  <si>
    <t>3-00036</t>
  </si>
  <si>
    <t>2424430,96/195473,15</t>
  </si>
  <si>
    <t>Зарегистрировано Администрацией Усть-Коксинского района, 29.07.1996, №119</t>
  </si>
  <si>
    <t>1020400565020, 29.12.2002</t>
  </si>
  <si>
    <t>с.Усть-Кокса, ул.Советская, 111А</t>
  </si>
  <si>
    <t xml:space="preserve">Муниципальное бюджетное  учреждение дополнительного образования «Усть-Коксинская детско-юношеская спортивная школа» </t>
  </si>
  <si>
    <t>3-00035</t>
  </si>
  <si>
    <t>447970/81134,36</t>
  </si>
  <si>
    <t>Зарегистрировано Администрацией Усть-Коксинского района, 10.10.1996, №154</t>
  </si>
  <si>
    <t>1020400564755, 23.12.2002</t>
  </si>
  <si>
    <t>с.Усть-Кокса, ул.Набережная, 64</t>
  </si>
  <si>
    <t xml:space="preserve">Муниципальное бюджетное  учреждение дополнительного образования «Усть-Коксинский дом детского творчества» </t>
  </si>
  <si>
    <t>3-00034</t>
  </si>
  <si>
    <t>5887462,34/510801,54</t>
  </si>
  <si>
    <t>Зарегистрировано Администрацией Усть-Коксинского района, 30.06.1997, №109</t>
  </si>
  <si>
    <t>1020400564931,  26.12.2002</t>
  </si>
  <si>
    <t>с.Сугаш, ул.Новая, 4</t>
  </si>
  <si>
    <t xml:space="preserve">Муниципальное бюджетное общеобразовательное учреждение «Сугашская средняя общеобразовательная школа» </t>
  </si>
  <si>
    <t>3-00033</t>
  </si>
  <si>
    <t>7491491,74/2060116,92</t>
  </si>
  <si>
    <t>Зарегистрировано Администрацией Усть-Коксинского района, 04.03.1997, №31</t>
  </si>
  <si>
    <t>1020400565030, 30.12.2002</t>
  </si>
  <si>
    <t>с.Теректа, ул.Центральная, 36</t>
  </si>
  <si>
    <t xml:space="preserve">Муниципальное бюджетное общеобразовательное учреждение «Теректинская средняя общеобразовательная школа» </t>
  </si>
  <si>
    <t>3-00032</t>
  </si>
  <si>
    <t>47077525,57/8104479,43</t>
  </si>
  <si>
    <t>Зарегистрировано Администрацией Усть-Коксинского района, 11.07.1997, №113</t>
  </si>
  <si>
    <t>1020400564766, 23.12.2002</t>
  </si>
  <si>
    <t>с.Усть-Кокса, ул.Советская, 97</t>
  </si>
  <si>
    <t>3-00031</t>
  </si>
  <si>
    <t>3257269,68/1287482,59</t>
  </si>
  <si>
    <t>Зарегистрировано Администрацией Усть-Коксинского района, 27.08.1996, №132</t>
  </si>
  <si>
    <t>1020400564447, 20.12.2002</t>
  </si>
  <si>
    <t>с.Юстик, пер.Новый, 8</t>
  </si>
  <si>
    <t xml:space="preserve">Муниципальное бюджетное общеобразовательное учреждение «Юстикская основная общеобразовательная школа» </t>
  </si>
  <si>
    <t>3-00030</t>
  </si>
  <si>
    <t>3664857/306274,62</t>
  </si>
  <si>
    <t>Зарегистрировано Администрацией Усть-Коксинского района, 01.07.1996, №103</t>
  </si>
  <si>
    <t>1020400564623, 20.12.2002</t>
  </si>
  <si>
    <t>с.Талда, ул.Центральная, 38</t>
  </si>
  <si>
    <t xml:space="preserve">Муниципальное бюджетное общеобразовательное учреждение «Талдинская средняя общеобразовательная школа» </t>
  </si>
  <si>
    <t>3-00029</t>
  </si>
  <si>
    <t>3434134,55/183832,41</t>
  </si>
  <si>
    <t>Зарегистрировано Администрацией Усть-Коксинского района, 22.03.1999, №58</t>
  </si>
  <si>
    <t>1020400564799, 23.12.2002</t>
  </si>
  <si>
    <t>с.Банное, ул.Зеленая, 1</t>
  </si>
  <si>
    <t xml:space="preserve">Муниципальное бюджетное общеобразовательное учреждение «Банновская основная общеобразовательная школа» </t>
  </si>
  <si>
    <t>3-00028</t>
  </si>
  <si>
    <t>4491312,93/1093020,64</t>
  </si>
  <si>
    <t>Зарегистрировано Администрацией Усть-Коксинского района, 24.11.2000, №379</t>
  </si>
  <si>
    <t>1020400564568, 20.12.2002</t>
  </si>
  <si>
    <t>с.Тюнгур, ул.Сухова, 45</t>
  </si>
  <si>
    <t xml:space="preserve">Муниципальное бюджетное общеобразовательное учреждение «Тюнгурская основная общеобразовательная школа» </t>
  </si>
  <si>
    <t>3-00027</t>
  </si>
  <si>
    <t>1579792,72/190233,97</t>
  </si>
  <si>
    <t>Зарегистрировано Администрацией Усть-Коксинского района, 22.04.1999, №106</t>
  </si>
  <si>
    <t>1020400564910, 26.12.2002</t>
  </si>
  <si>
    <t>с.Абай, ул.Трактовая, 9</t>
  </si>
  <si>
    <t xml:space="preserve">Муниципальное бюджетное общеобразовательное учреждение «Абайская основная общеобразовательная школа» </t>
  </si>
  <si>
    <t>3-00026</t>
  </si>
  <si>
    <t>1667742,71/122279,71</t>
  </si>
  <si>
    <t>Зарегистрировано Администрацией Усть-Коксинского района, 02.12.1999 №257</t>
  </si>
  <si>
    <t>1020400564612, 20.12.2002</t>
  </si>
  <si>
    <t>с. Тихонькая, ул.Школьная, 11</t>
  </si>
  <si>
    <t xml:space="preserve">Муниципальное бюджетное общеобразовательное учреждение «Тихоньская основная общеобразовательная школа» </t>
  </si>
  <si>
    <t>3-00025</t>
  </si>
  <si>
    <t>3600308,33/232174,24</t>
  </si>
  <si>
    <t>Зарегистрировано Администрацией Усть-Коксинского района</t>
  </si>
  <si>
    <t>1020400564590, 20.12.2002</t>
  </si>
  <si>
    <t>с.Тюгурюк, ул.Школьная, 15</t>
  </si>
  <si>
    <t xml:space="preserve">Муниципальное бюджетное общеобразовательное учреждение «Тюгурюкская основная общеобразовательная школа» </t>
  </si>
  <si>
    <t>3-00024</t>
  </si>
  <si>
    <t>5871574,97/1017488,5</t>
  </si>
  <si>
    <t>Зарегистрировано Администрацией Усть-Коксинского района, 22.06.1999, №147</t>
  </si>
  <si>
    <t>1020400564733, 23.12.2002</t>
  </si>
  <si>
    <t>с.Мульта, ул. Школьная, 24</t>
  </si>
  <si>
    <t xml:space="preserve">Муниципальное бюджетное общеобразовательное учреждение «Мультинская средняя общеобразовательная школа» </t>
  </si>
  <si>
    <t>3-00023</t>
  </si>
  <si>
    <t>36219144/15566282,13</t>
  </si>
  <si>
    <t>Зарегистрировано УФНС  по РА, 21.05.2003, ОГРН 1030400563731</t>
  </si>
  <si>
    <t>1030400563731, 21.05.2003</t>
  </si>
  <si>
    <t>с.Чендек, ул.Центральная, 17</t>
  </si>
  <si>
    <t xml:space="preserve">Муниципальное бюджетное общеобразовательное учреждение «Чендекская средняя общеобразовательная школа» </t>
  </si>
  <si>
    <t>3-00022</t>
  </si>
  <si>
    <t>20224909,76/540618,2</t>
  </si>
  <si>
    <t>Зарегистрировано Администрацией Усть-Коксинского района, 23.10.1998, №207</t>
  </si>
  <si>
    <t>1020400564579, 20.12.2002</t>
  </si>
  <si>
    <t>с. Огневка, ул.Школьная, 8</t>
  </si>
  <si>
    <t xml:space="preserve">Муниципальное бюджетное общеобразовательное учреждение «Огневская средняя общеобразовательная школа» </t>
  </si>
  <si>
    <t>3-00021</t>
  </si>
  <si>
    <t>124748790,53/108574777,15</t>
  </si>
  <si>
    <t>Зарегистрировано Администрацией Усть-Коксинского района, 27.12.1999 №276</t>
  </si>
  <si>
    <t>1020400564832, 24.12.2002</t>
  </si>
  <si>
    <t>с.Верх-Уймон, ул.Набережная, 41</t>
  </si>
  <si>
    <t xml:space="preserve">Муниципальное бюджетное общеобразовательное учреждение «Верх-Уймонская средняя общеобразовательная школа» </t>
  </si>
  <si>
    <t>3-00020</t>
  </si>
  <si>
    <t>68647125,01/43105990,65</t>
  </si>
  <si>
    <t>Зарегистрировано Администрацией Усть-Коксинского района, 14.04.1998, №76</t>
  </si>
  <si>
    <t>1020400564777, 23.12.2002</t>
  </si>
  <si>
    <t>с.Карагай, ул.Школьная, 1</t>
  </si>
  <si>
    <t xml:space="preserve">Муниципальное бюджетное общеобразовательное учреждение «Карагайская основная общеобразовательная школа» </t>
  </si>
  <si>
    <t>3-00019</t>
  </si>
  <si>
    <t>5795933,52/673234,29</t>
  </si>
  <si>
    <t>Зарегистрировано Администрацией Усть-Коксинского района, 21.05.2002, №178</t>
  </si>
  <si>
    <t>1020400564909, 26.12.2002</t>
  </si>
  <si>
    <t>с.Амур, пер.Школьный, 9</t>
  </si>
  <si>
    <t xml:space="preserve">Муниципальное бюджетное общеобразовательное учреждение «Амурская средняя общеобразовательная школа» </t>
  </si>
  <si>
    <t>3-00018</t>
  </si>
  <si>
    <t>23931292,94/9630754,96</t>
  </si>
  <si>
    <t>Зарегистрировано Администрацией Усть-Коксинского района, 04.04.2000, №142</t>
  </si>
  <si>
    <t>1020400564580, 20.12.2002</t>
  </si>
  <si>
    <t>с.Кайтанак, ул. Новая, 2</t>
  </si>
  <si>
    <t xml:space="preserve">Муниципальное бюджетное общеобразовательное учреждение «Кайтанакская основная общеобразовательная школа» </t>
  </si>
  <si>
    <t>3-00017</t>
  </si>
  <si>
    <t>131458633,71/90401276,09</t>
  </si>
  <si>
    <t>Зарегистрировано Администрацией Усть-Коксинского района, 27.05.1999, №121</t>
  </si>
  <si>
    <t>1020400564788, 23.12.2002</t>
  </si>
  <si>
    <t>с.Катанда, ул.Советская, 130А</t>
  </si>
  <si>
    <t xml:space="preserve">Муниципальное бюджетное общеобразовательное учреждение «Катандинская средняя общеобразовательная школа» </t>
  </si>
  <si>
    <t>3-00016</t>
  </si>
  <si>
    <t>2051495,8/1650639,02</t>
  </si>
  <si>
    <t>Зарегистрировано Администрацией Усть-Коксинского района, 25.10.1996, №150</t>
  </si>
  <si>
    <t>1020400564920,  26.12.2002</t>
  </si>
  <si>
    <t>с.Горбуново, ул.Молодежная, 17</t>
  </si>
  <si>
    <t xml:space="preserve">Муниципальное бюджетное общеобразовательное учреждение «Горбуновская основная общеобразовательная школа» </t>
  </si>
  <si>
    <t>3-00015</t>
  </si>
  <si>
    <t>3786961,16/1180300,58</t>
  </si>
  <si>
    <t>Зарегистрировано Администрацией Усть-Коксинского района,19.04.1999, №90</t>
  </si>
  <si>
    <t>1020400565041, 30.12.2002</t>
  </si>
  <si>
    <t>с. Кастахта, ул.Заречная, 2</t>
  </si>
  <si>
    <t xml:space="preserve">Муниципальное бюджетное общеобразовательное учреждение «Кастахтинская основная общеобразовательная школа» </t>
  </si>
  <si>
    <t>3-00014</t>
  </si>
  <si>
    <t>2918278/878479</t>
  </si>
  <si>
    <t>Устав, Приказ №65 от 28.11.2002</t>
  </si>
  <si>
    <t>1020400564260</t>
  </si>
  <si>
    <t>649490, АЛТАЙ, УСТЬ-КОКСИНСКИЙ, УСТЬ-КОКСА, ХАРИТОШКИНА, 5</t>
  </si>
  <si>
    <t>МУНИЦИПАЛЬНОЕ БЮДЖЕТНОЕ УЧРЕЖДЕНИЕ ДОПОЛНИТЕЛЬНОГО ОБРАЗОВАНИЯ "УСТЬ-КОКСИНСКАЯ ДЕТСКАЯ ШКОЛА ИСКУССТВ"</t>
  </si>
  <si>
    <t>3-00013</t>
  </si>
  <si>
    <t>439867/51023</t>
  </si>
  <si>
    <t>1020400564271</t>
  </si>
  <si>
    <t>649470, АЛТАЙ, УСТЬ-КОКСИНСКИЙ, ЧЕНДЕК, САДОВАЯ, 6</t>
  </si>
  <si>
    <t>МУНИЦИПАЛЬНОЕ БЮДЖЕТНОЕ УЧРЕЖДЕНИЕ ДОПОЛНИТЕЛЬНОГО ОБРАЗОВАНИЯ ЧЕНДЕКСКАЯ ДЕТСКАЯ ШКОЛА ИСКУССТВ</t>
  </si>
  <si>
    <t>3-00012</t>
  </si>
  <si>
    <t>483486/232267</t>
  </si>
  <si>
    <t>Устав, Постановление № 668 от 05.06.2008</t>
  </si>
  <si>
    <t>1080404000346</t>
  </si>
  <si>
    <t>649475, АЛТАЙ, УСТЬ-КОКСИНСКИЙ, ВЕРХ-УЙМОН, НАБЕРЕЖНАЯ, 14</t>
  </si>
  <si>
    <t>АВТОНОМНОЕ НЕКОММЕРЧЕСКОЕ УЧРЕЖДЕНИЕ КУЛЬТУРЫ "МУЗЕЙ ИСТОРИИ И КУЛЬТУРЫ УЙМОНСКОЙ ДОЛИНЫ" МУНИЦИПАЛЬНОГО ОБРАЗОВАНИЯ "УСТЬ-КОКСИНСКИЙ РАЙОН" РЕСПУБЛИКИ АЛТАЙ</t>
  </si>
  <si>
    <t>3-00011</t>
  </si>
  <si>
    <t>6971996/590757</t>
  </si>
  <si>
    <t>Устав, Постановление №427 от 16.11.2005</t>
  </si>
  <si>
    <t>1050400564356</t>
  </si>
  <si>
    <t>649490, АЛТАЙ, УСТЬ-КОКСИНСКИЙ, УСТЬ-КОКСА, СОВЕТСКАЯ, 60</t>
  </si>
  <si>
    <t>МУНИЦИПАЛЬНОЕ УЧРЕЖДЕНИЕ АДМИНИСТРАЦИИ МУНИЦИПАЛЬНОГО ОБРАЗОВАНИЯ "УСТЬ-КОКСИНСКИЙ РАЙОН" РЕСПУБЛИКИ АЛТАЙ " МЕЖПОСЕЛЕНЧЕСКАЯ ЦЕНТРАЛИЗОВАННАЯ БИБЛИОТЕЧНАЯ СИСТЕМА"</t>
  </si>
  <si>
    <t>3-00010</t>
  </si>
  <si>
    <t>2365176/718748</t>
  </si>
  <si>
    <t>Устав, Постановление № 565 от 27.12.2016</t>
  </si>
  <si>
    <t>1170400000011</t>
  </si>
  <si>
    <t>649490, АЛТАЙ РЕСПУБЛИКА, РАЙОН УСТЬ-КОКСИНСКИЙ, СЕЛО УСТЬ-КОКСА, УЛИЦА ХАРИТОШКИНА, ДОМ 6</t>
  </si>
  <si>
    <t>МУНИЦИПАЛЬНОЕ КАЗЕННОЕ УЧРЕЖДЕНИЕ "ЦЕНТР ПО ОБСЛУЖИВАНИЮ УЧРЕЖДЕНИЙ КУЛЬТУРЫ" МУНИЦИПАЛЬНОГО ОБРАЗОВАНИЯ "УСТЬ-КОКСИНСКИЙ РАЙОН" РЕСПУБЛИКИ АЛТАЙ</t>
  </si>
  <si>
    <t>3-00009</t>
  </si>
  <si>
    <t>44840777/18138951</t>
  </si>
  <si>
    <t>Устав, Постановление №428 от 16.11.2005</t>
  </si>
  <si>
    <t>649490, АЛТАЙ РЕСПУБЛИКА, РАЙОН УСТЬ-КОКСИНСКИЙ, СЕЛО УСТЬ-КОКСА, УЛИЦА ХАРИТОШКИНА, ДОМ 7</t>
  </si>
  <si>
    <t>МУНИЦИПАЛЬНОЕ УЧРЕЖДЕНИЕ АДМИНИСТРАЦИИ МУНИЦИПАЛЬНОГО ОБРАЗОВАНИЯ "УСТЬ-КОКСИНСКИЙ РАЙОН" РЕСПУБЛИКИ АЛТАЙ "ДОМ ТВОРЧЕСТВА И ДОСУГА"</t>
  </si>
  <si>
    <t>3-00008</t>
  </si>
  <si>
    <t>1600207/0</t>
  </si>
  <si>
    <t>Положение об организации, Постановление № 429 от 16.11.2005</t>
  </si>
  <si>
    <t>649490, АЛТАЙ, УСТЬ-КОКСИНСКИЙ, УСТЬ-КОКСА, ХАРИТОШКИНА, 6</t>
  </si>
  <si>
    <t>3-00007</t>
  </si>
  <si>
    <t>75548,60/0,00</t>
  </si>
  <si>
    <t>Решение Совета депутатов МО "Усть-Коксиснкий район" №4-2 от 28.11.2017 г.</t>
  </si>
  <si>
    <t>649490, Республика Алтай, с.Усть-Кокса, ул.Харитошкина, 1 А</t>
  </si>
  <si>
    <t xml:space="preserve">Контрольно-Счетный Орган муниципального образования «Усть-Коксинский район» Республики Алтай </t>
  </si>
  <si>
    <t>3-00006</t>
  </si>
  <si>
    <t>835588,27/166912,33</t>
  </si>
  <si>
    <t>Решение Совета депутатов МО "Усть-Коксиснкий район" №2-10 от 06.12.2017 г.</t>
  </si>
  <si>
    <t>Совет депутатов муниципального образования "Усть-Коксиснкий район" Республики Алтай</t>
  </si>
  <si>
    <t>3-00005</t>
  </si>
  <si>
    <t>1751384,00/367907,40</t>
  </si>
  <si>
    <t>Постановление главы Администрации МО "Усть-Коксиснкий район" РА № 536от 14.12.2016 г.</t>
  </si>
  <si>
    <t>ОГРН   1160400054737 от 14.12.2016 г. №536</t>
  </si>
  <si>
    <t>649490, Республика Алтай, Усть-Коксинский район, село Усть-Кокса, переулок  Школьный,  дом  6.</t>
  </si>
  <si>
    <t>Муниципальное казенное учреждение по делам гражданской обороны, чрезвычайным ситуациям и единой дежурно-диспетчерской службы муниципального образования «Усть-Коксинский район» Республики Алтай.</t>
  </si>
  <si>
    <t>3-00004</t>
  </si>
  <si>
    <t>5231717,68/3119244,76</t>
  </si>
  <si>
    <t>Постановление главы Администрации МО "Усть-Коксиснкий район" РА № 377 от 16.11.2006 г.</t>
  </si>
  <si>
    <t>ОГРН 1030400563380 от 03.02.2003 г. cв-во серия 04 № 0125110</t>
  </si>
  <si>
    <t>Администрация муниципального образования «Усть-Коксинский район» Республики Алтай</t>
  </si>
  <si>
    <t>3-00003</t>
  </si>
  <si>
    <t>22415279,19/7241018,40</t>
  </si>
  <si>
    <t>Постановление главы Администрации МО "Усть-Коксиснкий район" РА №916 от 14.11.2017 г.</t>
  </si>
  <si>
    <t>Муниципальное казённое учреждение по обеспечению деятельности Администрации МО «Усть-Коксинский район»  Республики Алтай</t>
  </si>
  <si>
    <t>3-00002</t>
  </si>
  <si>
    <t>207642015,05/160173046,98</t>
  </si>
  <si>
    <t>ОГРН 1060404009600Cв. Сер. 04 № 0206726 от 22.11.2006 г.</t>
  </si>
  <si>
    <t>649490 Республика Алтай, с.Усть-Кокса, ул.Нагорная, 23</t>
  </si>
  <si>
    <t>Муниципальное унитарное предприятие «Тепловодстрой Сервис»</t>
  </si>
  <si>
    <t>3-00001</t>
  </si>
  <si>
    <t xml:space="preserve">среднесписочная численность работников (для муниципальных учреждений и муниципальных унитарных предприятий)
</t>
  </si>
  <si>
    <t xml:space="preserve">данные о балансовой и остаточной стоимости основных средств (фондов) (для муниципальных учреждений и муниципальных унитарных предприятий)
</t>
  </si>
  <si>
    <t xml:space="preserve">размер доли, принадлежащей муниципальному образованию в уставном (складочном) капитале, в процентах (для хозяйственных обществ и товариществ)
</t>
  </si>
  <si>
    <t xml:space="preserve">размер уставного фонда (для муниципальных унитарных предприятий)
</t>
  </si>
  <si>
    <t xml:space="preserve"> реквизиты документа - основания создания юридического лица (участия муниципального образования в создании (уставном капитале) юридического лица)
</t>
  </si>
  <si>
    <t xml:space="preserve">основной государственный регистрационный номер и дата государственной регистрации
</t>
  </si>
  <si>
    <t xml:space="preserve">Адрес (местонахождение)
</t>
  </si>
  <si>
    <t xml:space="preserve">Полное наименование и организационно-правовая форма юридического лица
</t>
  </si>
  <si>
    <t xml:space="preserve"> Раздел  3</t>
  </si>
  <si>
    <t>Папка создана</t>
  </si>
  <si>
    <t>Республика Алтай, Усть-Коксинский район,  п. Маральник-1, восточная часть кадастрового квартала 04:08:090804</t>
  </si>
  <si>
    <t>2.1-00048</t>
  </si>
  <si>
    <t>2.1-00051</t>
  </si>
  <si>
    <t>2.1-00050</t>
  </si>
  <si>
    <t>2.1-00052</t>
  </si>
  <si>
    <t>2.1-00053</t>
  </si>
  <si>
    <t>2.1-00055</t>
  </si>
  <si>
    <t>2.1-00056</t>
  </si>
  <si>
    <t>2.1-00058</t>
  </si>
  <si>
    <t>2.1-00059</t>
  </si>
  <si>
    <t>2.1-00060</t>
  </si>
  <si>
    <t>2.1-00061</t>
  </si>
  <si>
    <t>2.1-00062</t>
  </si>
  <si>
    <t>2.1-00063</t>
  </si>
  <si>
    <t>2.1-00065</t>
  </si>
  <si>
    <t>2.1-00066</t>
  </si>
  <si>
    <t>2.1-00067</t>
  </si>
  <si>
    <t>2.1-00068</t>
  </si>
  <si>
    <t>2.1-00069</t>
  </si>
  <si>
    <t>2.1-00070</t>
  </si>
  <si>
    <t>2.1-00071</t>
  </si>
  <si>
    <t>2.1-00072</t>
  </si>
  <si>
    <t>2.1-00073</t>
  </si>
  <si>
    <t>Распоряжение № 75 от 13.02.2018г. ПТС 77 НР 371198</t>
  </si>
  <si>
    <t>2.1-00001</t>
  </si>
  <si>
    <t>2.1-00002</t>
  </si>
  <si>
    <t>2.1-00003</t>
  </si>
  <si>
    <t>2.1-00004</t>
  </si>
  <si>
    <t>2.1-00005</t>
  </si>
  <si>
    <t>2.1-00007</t>
  </si>
  <si>
    <t>2.1-00008</t>
  </si>
  <si>
    <t>договор купли-продажи №2159 от 05.09.2014г, ПТС 63 НЕ 622357</t>
  </si>
  <si>
    <t>Автомобиль MITSUBISHI LANCER SEDAN госномер Т310ТТ 04 идентиф.№ трансп.средства ИМBSNCY2ABU000355</t>
  </si>
  <si>
    <t>2.1-00014</t>
  </si>
  <si>
    <t>2.1-00015</t>
  </si>
  <si>
    <t>2.1-00016</t>
  </si>
  <si>
    <t>2.1-00017</t>
  </si>
  <si>
    <t>2.1-00018</t>
  </si>
  <si>
    <t>2.1-00019</t>
  </si>
  <si>
    <t>2.1-00020</t>
  </si>
  <si>
    <t>2.1-00022</t>
  </si>
  <si>
    <t>2.1-00023</t>
  </si>
  <si>
    <t>2.1-00024</t>
  </si>
  <si>
    <t>2.1-00025</t>
  </si>
  <si>
    <t>2.1-00026</t>
  </si>
  <si>
    <t>2.1-00027</t>
  </si>
  <si>
    <t>2.1-00028</t>
  </si>
  <si>
    <t>2.1-00029</t>
  </si>
  <si>
    <t>2.1-00030</t>
  </si>
  <si>
    <t>2.1-00031</t>
  </si>
  <si>
    <t>2.1-00032</t>
  </si>
  <si>
    <t>2.1-00033</t>
  </si>
  <si>
    <t>2.1-00034</t>
  </si>
  <si>
    <t>2.1-00035</t>
  </si>
  <si>
    <t>2.1-00036</t>
  </si>
  <si>
    <t>2.1-00037</t>
  </si>
  <si>
    <t>2.1-00038</t>
  </si>
  <si>
    <t>2.1-00039</t>
  </si>
  <si>
    <t>2.1-00041</t>
  </si>
  <si>
    <t>2.1-00042</t>
  </si>
  <si>
    <t>2.1-00043</t>
  </si>
  <si>
    <t>2.1-00044</t>
  </si>
  <si>
    <t>2.1-00074</t>
  </si>
  <si>
    <t>2.1-00075</t>
  </si>
  <si>
    <t>Автогрейдер с рыхлителем ДЗ, ГС-14.02</t>
  </si>
  <si>
    <t>Дом творчества</t>
  </si>
  <si>
    <t>Республика Алтай, Усть-Коксинский район, с. Усть-Кокса, ул. Набережная, 70</t>
  </si>
  <si>
    <t>???</t>
  </si>
  <si>
    <t>муниципального образования "Усть-Коксинский район" Республики Алтай</t>
  </si>
  <si>
    <t>Выписка из реестра муниципального имущества</t>
  </si>
  <si>
    <t>"Усть-Коксинский район" Республики Алтай</t>
  </si>
  <si>
    <t xml:space="preserve">В реестре муниципального имущества муниципального образования "Усть-Коксинский район" Республики Алтай в Разделе 1 </t>
  </si>
  <si>
    <t>О разгр-ии МИ м/у МО У-Кок р-н и с/п-ями, вход. в состав МО У-Кок р-н</t>
  </si>
  <si>
    <t>1.3-00001</t>
  </si>
  <si>
    <t>1.3-00003</t>
  </si>
  <si>
    <t>1.3-00002</t>
  </si>
  <si>
    <t>1.3-00004</t>
  </si>
  <si>
    <t>1.3-00005</t>
  </si>
  <si>
    <t>1.3-00006</t>
  </si>
  <si>
    <t>1.3-00007</t>
  </si>
  <si>
    <t>1.3-00008</t>
  </si>
  <si>
    <t>1.3-00009</t>
  </si>
  <si>
    <t>1.3-00010</t>
  </si>
  <si>
    <t>1.3-00011</t>
  </si>
  <si>
    <t>1.3-00012</t>
  </si>
  <si>
    <t>1.3-00013</t>
  </si>
  <si>
    <t>1.3-00014</t>
  </si>
  <si>
    <t>1.3-00015</t>
  </si>
  <si>
    <t>1.3-00016</t>
  </si>
  <si>
    <t>1.3-00017</t>
  </si>
  <si>
    <t>1.3-00018</t>
  </si>
  <si>
    <t>1.3-00019</t>
  </si>
  <si>
    <t>1.3-00020</t>
  </si>
  <si>
    <t>1.3-00021</t>
  </si>
  <si>
    <t>1.3-00022</t>
  </si>
  <si>
    <t>1.3-00023</t>
  </si>
  <si>
    <t>1.3-00024</t>
  </si>
  <si>
    <t>1.3-00025</t>
  </si>
  <si>
    <t>1.3-00026</t>
  </si>
  <si>
    <t>1.3-00027</t>
  </si>
  <si>
    <t>1.3-00028</t>
  </si>
  <si>
    <t>1.3-00029</t>
  </si>
  <si>
    <t>1.3-00030</t>
  </si>
  <si>
    <t>1.3-00031</t>
  </si>
  <si>
    <t>1.3-00032</t>
  </si>
  <si>
    <t>1.3-00033</t>
  </si>
  <si>
    <t>1.3-00034</t>
  </si>
  <si>
    <t>1.3-00035</t>
  </si>
  <si>
    <t>1.3-00036</t>
  </si>
  <si>
    <t>1.3-00037</t>
  </si>
  <si>
    <t>1.3-00038</t>
  </si>
  <si>
    <t>1.3-00039</t>
  </si>
  <si>
    <t>1.3-00040</t>
  </si>
  <si>
    <t>1.3-00041</t>
  </si>
  <si>
    <t xml:space="preserve"> РА Усть-Коксинский район, с. Красноярка</t>
  </si>
  <si>
    <t>Республика Алтай, Усть-Коксинский район, Верх-Уймонское сельское поселение</t>
  </si>
  <si>
    <t>Постановление "О разграничении муниципального имущества между муниципальными образованиями в Республике Алтай "Усть-Коксинский район" и "Верх-Уймонское сельское поселение" № 87 от 29.03.2018 года</t>
  </si>
  <si>
    <t>Республика Алтай, Усть-Коксинский район, с.Усть-Кокса, ул. Солнечная, ул. Мелиораторов и другие</t>
  </si>
  <si>
    <t>Республика Алтай, Усть-Коксинский район, с.Усть-Кокса, ул.Строительная, 13А</t>
  </si>
  <si>
    <t>Республика Алтай, Усть-Коксинский район, с. Усть-Кокса, ул. Набережная, 73</t>
  </si>
  <si>
    <t>Муниципальный контракт № 15 от 25.05.2018 года.</t>
  </si>
  <si>
    <t>Муниципальное образование "Усть-Коксинский район" Республики Алтай</t>
  </si>
  <si>
    <t>Муниципальный контракт № 15 от 25.05.2018 года</t>
  </si>
  <si>
    <t>Республика Алтай, Усть-Коксинский район, с.Усть-Кокса, ул. Октябрьская, д.10</t>
  </si>
  <si>
    <t>Постановление о разграничении муниципального имущества между муниципальным образованиями в Республике Алтай "Усть-Коксинский район" и "Усть-Коксинское сельское поселение" № 245 от 18.08.2015 г.</t>
  </si>
  <si>
    <t>Постановление о разграничении муниципального имущества между муниципальным образованиями в Республике Алтай "Усть-Коксинский район" и "Усть-Коксинское сельское поселение" № 245 от 18.08.2015 года</t>
  </si>
  <si>
    <t>Постановление о разграничении муниципального имущества между муниципальными образованиями в Республике Алтай "Усть-Коксинский район" и "Верх-Уймонское сельское поселение" № 25 от 29.01.2016 года</t>
  </si>
  <si>
    <t>Постановление о разграничении муниципального имущества между муниципальными образованиями в Республике Алтай "Усть-Коксинский район" и "Усть-Коксинское сельское поселение" № 245 от 18.08.2015 года</t>
  </si>
  <si>
    <t>Скважина Г14/86</t>
  </si>
  <si>
    <t>Скважина водозаборная (скважина Г9/2000)</t>
  </si>
  <si>
    <t>Скважина водозаборная (скважина Г16/86)</t>
  </si>
  <si>
    <t>Скважина Г8/86</t>
  </si>
  <si>
    <t>Постановление о разграничении муниципального имущества между муниципальными образованиями в Республике Алтай "Усть-Коксинский район" и "Верх-Уймонское сельское поселение" № 25 от 29.01.2016 года</t>
  </si>
  <si>
    <t>Постановление о разграничении муниципального имущества между муниципальными образованиями в Республике Алтай "Усть-Коксинский район" и "Огнёвское сельское поселение" № 440 от 24.12.2015 года</t>
  </si>
  <si>
    <t>20.11.2015</t>
  </si>
  <si>
    <t>60 м</t>
  </si>
  <si>
    <t>04:08:030705:268</t>
  </si>
  <si>
    <t>Свидетельство о государственной регистрации права собственности от 08.12.2015 года</t>
  </si>
  <si>
    <t>Республика Алтай, Усть-Коксинский район, с. Мульта, ул. Школьная, д. 90</t>
  </si>
  <si>
    <t>Республика Алтай, Усть-Коксинский район, с. Чендек, ул. Садовая, д. 6А</t>
  </si>
  <si>
    <t>Республика Алтай, Усть-Коксинский район, с. Чендек, ул. Заречная, д. 52А</t>
  </si>
  <si>
    <t>Сооружение (назначение - водонапорная башня)</t>
  </si>
  <si>
    <t xml:space="preserve">Водопроводный комплекс (водонапорная скважина) </t>
  </si>
  <si>
    <t>Республика Алтай, Усть-Коксинский район, п. Полеводка, ул. Центральная, д. 2Д</t>
  </si>
  <si>
    <t>Республика Алтай, Усть-Коксинский район, с. Чендек, ул. Садовая</t>
  </si>
  <si>
    <t>Республика Алтай, Усть-Коксинский район, с. Чендек, ул. Садовая,                       ул. Центральная</t>
  </si>
  <si>
    <t>Республика Алтай, Усть-Коксинский район, с. Чендек,                                   ул. Центральная, д. 17</t>
  </si>
  <si>
    <t>Квартира</t>
  </si>
  <si>
    <t>Постановление о разграничении муниципального имущества между муниципальными образованиями в Республике Алтай "Усть-Коксинский район" и "Огневское сельское поселение" № 440 от 24.12.2015 года</t>
  </si>
  <si>
    <t>Здание (Здание жилого дома)</t>
  </si>
  <si>
    <t>Здание (Нежилое здание)</t>
  </si>
  <si>
    <t>Здание (Здание бани)</t>
  </si>
  <si>
    <t>Здание (Столовая)</t>
  </si>
  <si>
    <t>Здание (Летний домик)</t>
  </si>
  <si>
    <t>Республика Алтай, Усть-Коксинский район, с. Усть-Кокса, ул. Строительная, 13</t>
  </si>
  <si>
    <t>04:08:010120:124</t>
  </si>
  <si>
    <t>Здание котельной № 2 (старая)</t>
  </si>
  <si>
    <t>13.06.2018</t>
  </si>
  <si>
    <t>Разрешение на ввод объекта в эксплуатацию от 25.12.2015 года</t>
  </si>
  <si>
    <t>26.06.2018</t>
  </si>
  <si>
    <t>Республика Алтай, Усть-Коксинский район, с.Усть-Кокса, ул.Аргучинского, 2А</t>
  </si>
  <si>
    <t>Республика Алтай, Усть-Коксинский район, с.Усть-Кокса, ул.Нагорная, 23</t>
  </si>
  <si>
    <t>Скважина водозаборная (скважина Г5760)</t>
  </si>
  <si>
    <t>Скважина (Г26/88)</t>
  </si>
  <si>
    <t>Накопитель</t>
  </si>
  <si>
    <t>Республика Алтай, Усть-Коксинский район, с.Усть-Кокса, ул.Северная, 2А</t>
  </si>
  <si>
    <t>Скважина водозаборная (скважина б/н 89)</t>
  </si>
  <si>
    <t>Республика Алтай, Усть-Коксинский район, с.Усть-Кокса, ул.Строительная (ул. Мелиораторов, 15А)</t>
  </si>
  <si>
    <t>Скважина водозаборная (№ 10 б/н)</t>
  </si>
  <si>
    <t>Не используется</t>
  </si>
  <si>
    <t>Скважина (с отдельной ёмкостью)</t>
  </si>
  <si>
    <t>Скважина 5780 (и водонапорная башня)</t>
  </si>
  <si>
    <t>Республика Алтай, Усть-Коксинский район, с.Усть-Кокса, ул.Береговая, 8А</t>
  </si>
  <si>
    <t>Скважина Г3/06 (и накопитель)</t>
  </si>
  <si>
    <t>Республика Алтай, Усть-Коксинский район, с.Усть-Кокса, ул. Парковая, 35А</t>
  </si>
  <si>
    <t>Резервуар накопитель</t>
  </si>
  <si>
    <t>Скважина Г6/02</t>
  </si>
  <si>
    <t>Скважина б/н/90 (и накопитель 5 куб.м)</t>
  </si>
  <si>
    <t>Республика Алтай, Усть-Коксинский район, с.Усть-Кокса, ул.Аргучинского, 53</t>
  </si>
  <si>
    <t>Скважина водозаборная</t>
  </si>
  <si>
    <t>Скважина (и резервуар накопитель, 18,0 куб.м)</t>
  </si>
  <si>
    <t>Скважина (и водонапорная башня)</t>
  </si>
  <si>
    <t>Республика Алтай, Усть-Коксинский район, с.Усть-Кокса, ул. Советская, 153</t>
  </si>
  <si>
    <t>Скважина водозаборная (и насосная станция)</t>
  </si>
  <si>
    <t>Республика Алтай, Усть-Коксинский район, с.Баштала, ул.Солнечная, 17А</t>
  </si>
  <si>
    <t>Республика Алтай, Усть-Коксинский район, с.Власьево, ул. Родниковая, 4А</t>
  </si>
  <si>
    <t>Котельная № 6</t>
  </si>
  <si>
    <t>Котельная № 8</t>
  </si>
  <si>
    <t>Республика Алтай, Усть-Коксинский район, п. Теректа, ул. Центральная, 45</t>
  </si>
  <si>
    <t>Муниципальный контракт № 1 от 15.12.2017 года</t>
  </si>
  <si>
    <t>Договор мены равноценных квартир от 15.02.2017 года</t>
  </si>
  <si>
    <t>Республика Алтай, Усть-Коксинский район, с.Амур, ул. С.Капешева, д.19, кв.1</t>
  </si>
  <si>
    <t>27.02.2017</t>
  </si>
  <si>
    <t>Здание (ЦРБ)</t>
  </si>
  <si>
    <t>Респ. Алтай, Усть-Коксинский район, с. Усть-Кокса, ул. Советская, 60</t>
  </si>
  <si>
    <t>Респ. Алтай, Усть-Коксинский район, с. Карагай, ул. Центральная, 8</t>
  </si>
  <si>
    <t>Объект незавершённого строительства</t>
  </si>
  <si>
    <t>Республика Алтай, Усть-Коксинский район, с. Усть-Кокса, ул. Харитошкина, 6Б</t>
  </si>
  <si>
    <t>03.03.2017</t>
  </si>
  <si>
    <t>Договор купли-продажи от 18.03.2003 года</t>
  </si>
  <si>
    <t>Договор купли-продажи от 18.03.2003 года</t>
  </si>
  <si>
    <t>Здание (гараж)</t>
  </si>
  <si>
    <t>Комплект оборудования для видео стены Комбета 49 АС, 2017 г.в.</t>
  </si>
  <si>
    <t>Камера Logitech Conference Cam Group (960001057), 2018 г.в</t>
  </si>
  <si>
    <t>Договор купли-продажи от 20.10.2010 года</t>
  </si>
  <si>
    <t>Распоряжение Главы администрации муниципального образования "Усть-Коксинский район" Республики Алтай от 26.02.2013 года № 63</t>
  </si>
  <si>
    <t>Сооружение (назначение - Водозаборная скважина) (Скважина № Г56/74)</t>
  </si>
  <si>
    <t>Сооружение (назначение - водонапорная башня) (Скважина и ВНБ № Г1/90)</t>
  </si>
  <si>
    <t>Сооружение (назначение -  водонапорная башня) (Скважина и ВНБ № Г5568)</t>
  </si>
  <si>
    <t>Сооружение (назначение - водонапорная башня) (Скважина и накопитель 1 куб.м, б/н/84)</t>
  </si>
  <si>
    <t>Республика Алтай, Усть-Коксинский район, с. Ак-Коба, ул. Новая,  д. 8А</t>
  </si>
  <si>
    <t>Водопроводный комплекс (Скважина и ВНБ № б/н/93)</t>
  </si>
  <si>
    <t>Водопроводный комплекс (Скважина № Г5/86)</t>
  </si>
  <si>
    <t xml:space="preserve">Водопроводный комплекс (Скважина и ВНБ № Г25/91) </t>
  </si>
  <si>
    <t>Разведочно-эксплуатационная скважина для водоснабжения села (Скважина и ВНБ № Г15/09)</t>
  </si>
  <si>
    <t>Скважина № Г18/84 (вместе с ВНБ)</t>
  </si>
  <si>
    <t>Скважина № 41/73 (вместе с ВНБ)</t>
  </si>
  <si>
    <t>Скважина № б/н/13</t>
  </si>
  <si>
    <t>Скважина № Г8/93 (вместе с ёмкостью 10 куб.м)</t>
  </si>
  <si>
    <t>Скважина № б/н/11 (вместе с ёмкостью 10 куб.м)</t>
  </si>
  <si>
    <t>Трубчатый колодец № Г7/05</t>
  </si>
  <si>
    <t>Республика Алтай, Усть-Коксинский район, с. Верх-Уймон, ул. Молодежная, 28</t>
  </si>
  <si>
    <t>Республика Алтай, Усть-Коксинский район, п. Замульта, ул. Зеленая, 8А</t>
  </si>
  <si>
    <t>Водозаборная скважина № б/н/02 (вместе с ВНБ)</t>
  </si>
  <si>
    <t>Республика Алтай, Усть-Коксинский район, п. Замульта, ул. Майская, 14А</t>
  </si>
  <si>
    <t>Водозаборная скважина (Пожарный гидрант с ёмкостью)</t>
  </si>
  <si>
    <t>Водозаборная скважина № Г18/92</t>
  </si>
  <si>
    <t>Водозаборная скважина (вместе с гидробаком 0,5 куб.м)</t>
  </si>
  <si>
    <t>Республика Алтай, Усть-Коксинский район, п. Теректа, ул. Новая, 2А</t>
  </si>
  <si>
    <t>Водопроводный комплекс (Скважина и ВНБ)</t>
  </si>
  <si>
    <t>Водопроводный комплекс (Скважина и ВНБ 10 куб.м)</t>
  </si>
  <si>
    <t>Республика Алтай, Усть-Коксинский район, с. Кастахта, ул. Центральная, 9Б</t>
  </si>
  <si>
    <t>Республика Алтай, Усть-Коксинский район, с. Талда, ул. Центральная, 68А</t>
  </si>
  <si>
    <t>Республика Алтай, Усть-Коксинский район,  с. Талда, ул. Центральная, 36А</t>
  </si>
  <si>
    <t>Водопроводный комплекс (Скважина и ёмкость № Г9/83)</t>
  </si>
  <si>
    <t>Республика Алтай, Усть-Коксинский район, с. Талда, ул. Заречная, 9Б</t>
  </si>
  <si>
    <t>Республика Алтай, Усть-Коксинский район, с. Талда, ул. Каратык, 2А</t>
  </si>
  <si>
    <t>Водопроводный комплекс (Скважина № Г21/90)</t>
  </si>
  <si>
    <t>Скважина водозаборная с резервуаром № Г13/07</t>
  </si>
  <si>
    <t>Республика Алтай, Усть-Коксинский район, с. Сугаш, ул. Лесная, 22</t>
  </si>
  <si>
    <t>36 м</t>
  </si>
  <si>
    <t>Скважина (вместе с павильоном)</t>
  </si>
  <si>
    <t>Республика Алтай, Усть-Коксинский район, с. Карагай, ул. Амбулаторная, 7</t>
  </si>
  <si>
    <t>Трубчатый колодец № 66/74</t>
  </si>
  <si>
    <t>Республика Алтай, Усть-Коксинский район, с. Курдюм, ул. Мараловодов, 4А</t>
  </si>
  <si>
    <t>Республика Алтай, Усть-Коксинский район, п. Маргала, ул. Лесная, 9А</t>
  </si>
  <si>
    <t>Республика Алтай, Усть-Коксинсчкий район, п. Мараловодка, ул. Скосарева, 14А</t>
  </si>
  <si>
    <t>Скважина (вместе с ВНБ)</t>
  </si>
  <si>
    <t>Скважина № Г24/05 (вместе с ВНБ)</t>
  </si>
  <si>
    <t>Республика Алтай, Усть-Коксинский район, с. Карагай, ул. Советская, 25</t>
  </si>
  <si>
    <t>Республика Алтай, Усть-Коксинский район, с.Усть-Кокса, ул.Заводская, 23А</t>
  </si>
  <si>
    <t>Республика Алтай, Усть-Коксинский район, с.Усть-Кокса, ул. Строительная, 29А</t>
  </si>
  <si>
    <t>04:08:030707:371</t>
  </si>
  <si>
    <t>Скважина и ВНБ</t>
  </si>
  <si>
    <t>Республика Алтай, Усть-Коксинский район, с. Мульта, ул. Лесная, 4А</t>
  </si>
  <si>
    <t>Республика Алтай, Усть-Коксинский район, с. Чендек, ул. Садовая, 6А</t>
  </si>
  <si>
    <t xml:space="preserve">Республика Алтай, Усть-Коксинский район, с. Мульта,ул. Школьная, 90 </t>
  </si>
  <si>
    <t>Республика Алтай, Усть-Коксинский район, с. Катанда, ул. Партизанская, 17 А</t>
  </si>
  <si>
    <t>Республика Алтай, Усть-Коксинский район, с. Тюнгур, ул. Катунская, 1А</t>
  </si>
  <si>
    <t>Республика Алтай, Усть-Коксинский район, п. Кучерла, ул. Ленина, 46А</t>
  </si>
  <si>
    <t>Республика Алтай, Усть-Коксинский район, с. Усть-Кокса, ул. Нагорная, ул. Паршуткина, ул. Новая и другие</t>
  </si>
  <si>
    <t>Республика Алтай, Усть-Коксинский район, с. Катанда, ул. Советская, ул. Наговицина, пер. Молодёжный, пер. Спортивный</t>
  </si>
  <si>
    <t>Республика Алтай, Усть-Коксинский район, с. Катанда, ул. Партизанская, ул. Полевая</t>
  </si>
  <si>
    <t>Республика Алтай, Усть-Коксинский район, с. Чендек, ул. Заречная, ул. Подгорная, пер. Совхозный, пер. Школьный</t>
  </si>
  <si>
    <t>Муниципальное казённое учреждение по обеспечению деятельности Администрации муниципального образования "Усть-Коксинский район" Республики Алтай</t>
  </si>
  <si>
    <t>Республика Алтай, Усть-Коксинский район, с. Усть-Кокса, ул. Советская, 65</t>
  </si>
  <si>
    <t>02.08.2018</t>
  </si>
  <si>
    <t xml:space="preserve">Акт приёма-передачи имущества, находящегося в федеральной собственности и закреплённого на праве оперативного управления за Управлением Федеральной налоговой службы по Републике Алтай, передаваемого в собственность муниципального образования "Усть-Коксинский район", выдан 18.07.2018 года; Распоряжение о безвозмездной передаче имущества, находящегося в федеральной собственности и закреплённого на праве оперативного управления за Управлением Федеральной налоговой службы по Республике А,лтай, передаваемого в собственность муниципального образования "Усть-Коксинский район", № 350, Выдан 14.06.2018 года Межрегиональное территориальное управление Федерального агенства по управлению государственным имуществом в Алтайском крае и Республике Алтай </t>
  </si>
  <si>
    <t>Муниципальное казённое учреждение по делам гражданской обороны, чрезвычайным ситуациям и единой дежурно-диспетчерской службы муниципального образования "Усть-Коксинский район" Републики Алтай</t>
  </si>
  <si>
    <t>Республика Алтай, Усть-Коксинский район, с. Усть-Кокса, пер. Школьный, 6</t>
  </si>
  <si>
    <t>Модульная котельная № 2</t>
  </si>
  <si>
    <t xml:space="preserve">Пешеходный мост  </t>
  </si>
  <si>
    <t>Республика Алтай, Усть-Коксинский район, с. Усть-Кокса, ул. Набережная (Совхоз)</t>
  </si>
  <si>
    <t>Республика Алтай, Усть-Коксинский район, с. Усть-Кокса, ул. Набережная (Центр)</t>
  </si>
  <si>
    <t>Республика Алтай, Усть-Коксинский район, с. Кастахта</t>
  </si>
  <si>
    <t>Республика Алтай, Усть-Коксинский район, п. Тюгурюк, ул. Молодёжная</t>
  </si>
  <si>
    <t>Республика Алтай, Усть-Коксинский район, Горбуновское сельское поселение</t>
  </si>
  <si>
    <t>Договор купли-продажи земельного участка сельскохозяйственного назначения, находящегося в собственности юридического лица от 25.06.2018 год № 2</t>
  </si>
  <si>
    <t>Республика Алтай, Усть-Коксинский район, п. Маральник-1, ул. Кедровая</t>
  </si>
  <si>
    <t>Республика Алтай, Усть-Коксинский район, с. Мульта, ул. Школьная</t>
  </si>
  <si>
    <t>Республика Алтай, Усть-Коксинский район, с. Мульта, от Трассы 84К-39 до "Озера"</t>
  </si>
  <si>
    <t>Республика Алтай, Усть-Коксинский район, п. Замульта, от границы посёлка до кладбища</t>
  </si>
  <si>
    <t>Республика Алтай, Усть-Коксинский район, п. Замульта, ул. Раздольная</t>
  </si>
  <si>
    <t>Республика Алтай, Усть-Коксинский район, п. Замульта, ул. Хвойная</t>
  </si>
  <si>
    <t>Республика Алтай, Усть-Коксинский район, с. Тихонькая, ул. Школьная</t>
  </si>
  <si>
    <t>Республика Алтай, Усть-Коксинский район, с. Тихонькая, ул. Полевая</t>
  </si>
  <si>
    <t>Республика Алтай, Усть-Коксинский район, с. Тихонькая, от Трассы 84К-39 до скотомогильника</t>
  </si>
  <si>
    <t>Республика Алтай, Усть-Коксинский район, с. Тихонькая, от границы села до кладбища</t>
  </si>
  <si>
    <t>Республика Алтай, Усть-Коксинский район, с. Верх-Уймон, от границы села до скотомогильника</t>
  </si>
  <si>
    <t>Республика Алтай, Усть-Коксинский район, с. Верх-Уймон, от границы села до кладбища</t>
  </si>
  <si>
    <t>Республика Алтай, Усть-Коксинский район, с. Верх-Уймон, ул. Горная</t>
  </si>
  <si>
    <t>Республика Алтай, Усть-Коксинский район, с. Верх-Уймон, ул. Подгорная</t>
  </si>
  <si>
    <t>Республика Алтай, Усть-Коксинский район, п. Гагарка, ул. Центральная</t>
  </si>
  <si>
    <t>Республика Алтай, Усть-Коксинский район, п. Гагарка, от границы посёлка до кладбища</t>
  </si>
  <si>
    <t>Республика Алтай, Усть-Коксинский район, с. Усть-Кокса, ул. Нагорная, ул. Мелиораторов, ул. 1-ая Парковая и другие</t>
  </si>
  <si>
    <t>Республика Алтай, Усть-Коксинский район, с. Усть-Кокса, ул. Береговая, ул. Заводская, ул. Полевая, ул. Восточная</t>
  </si>
  <si>
    <t>Республика Алтай, Усть-Коксинский район, с. Усть-Кокса, ул. Светлая, ул. Аргучинского, ул. Заречная, ул. Пасечная</t>
  </si>
  <si>
    <t>Республика Алтай, Усть-Коксинский район, с. Усть-Кокса, ул. Нагорная, ул. Спортивная, ул. Строительная, ул. Мелиораторов, ул. Садовая, ул. Ключевая, ул. Солнечная</t>
  </si>
  <si>
    <t xml:space="preserve">                     В реестре муниципального имущества муниципального образования "Усть-Коксинский район" Республики Алтай в Разделе 2 </t>
  </si>
  <si>
    <t xml:space="preserve">                     "Сведения о муниципальном движимом имуществе" содержатся следующие записи:</t>
  </si>
  <si>
    <t>1.2-0003</t>
  </si>
  <si>
    <t>1.2-0004</t>
  </si>
  <si>
    <t>1.2-0005</t>
  </si>
  <si>
    <t>1.2-0006</t>
  </si>
  <si>
    <t>1.2-0008</t>
  </si>
  <si>
    <t>1.2-0009</t>
  </si>
  <si>
    <t>1.2-0010</t>
  </si>
  <si>
    <t>1.2-0400</t>
  </si>
  <si>
    <t>1.2-0462</t>
  </si>
  <si>
    <t>Автомобиль уаз 22069</t>
  </si>
  <si>
    <t>Балансовая стоимость движимого имущества, руб.</t>
  </si>
  <si>
    <t>Начисленная амортизация (износ), руб.</t>
  </si>
  <si>
    <t>Системный блок</t>
  </si>
  <si>
    <t>Распоряжение Министерства природных ресурсов, экологии и имущественных отношений Республики Алтай от 09.07.2018 года № 412</t>
  </si>
  <si>
    <t>09.07.2018</t>
  </si>
  <si>
    <t>22.06.2018</t>
  </si>
  <si>
    <t>Распоряжение Министерства природных ресурсов, экологии и имущественных отношений Республики Алтай от 22.06.2018 года № 351</t>
  </si>
  <si>
    <t>Букварь «Бичиктöс» (Букварь). 1 класс. Авт. Н.Б. Тайборина (314 штук)</t>
  </si>
  <si>
    <t>Рабочие тетради к учебнику «Алтайский язык как государственный язык». 2 класс. (70 штук)</t>
  </si>
  <si>
    <t>Рабочие тетради к учебнику «Алтайский язык как государственный язык». 3 класс. (68 штук)</t>
  </si>
  <si>
    <t>10.10.2018</t>
  </si>
  <si>
    <t>Распоряжение Министерства природных ресурсов, экологии и имущественных отношений Республики Алтай от 10.10.2018 года № 650</t>
  </si>
  <si>
    <t>Республика Алтай, Усть-Коксинский район, с. Усть-Кокса, пер. Лесной, 3</t>
  </si>
  <si>
    <t>Муниципальный контракт № 31 от 31.10.2018 года</t>
  </si>
  <si>
    <t>Автомобиль КО-440-3 (мусоровоз)</t>
  </si>
  <si>
    <t>Распоряжение о безвозмездной передаче государственной собственности Республики Алтай в собственность муниципального образования "Усть-Коксинский район" от 13.08.2018 года № 483</t>
  </si>
  <si>
    <t>Республика Алтай, Усть-Коксинский район, с. Кайтанак, ул. Проточная, 7</t>
  </si>
  <si>
    <t>Республика Алтай, Усть-Коксинский район, с. Карагай, ул. Западная</t>
  </si>
  <si>
    <t>Республика Алтай, Усть-Коксинский район, с. Карагай, пер. Кустарный</t>
  </si>
  <si>
    <t>Республика Алтай, Усть-Коксинский район, с. Банное, от Трассы 84К-97 до кладбища</t>
  </si>
  <si>
    <t>Республика Алтай, Усть-Коксинский район, с. Банное, от Трассы 84К-97 до скотомогильника</t>
  </si>
  <si>
    <t>Республика Алтай, Усть-Коксинский район, с. Карагай, от Трассы 84К-121 до скотомогильника</t>
  </si>
  <si>
    <t>Республика Алтай, Усть-Коксинский район, с. Карагай, от Трассы 84К-121 до кладбища</t>
  </si>
  <si>
    <t>Республика Алтай, Усть-Коксинский район, п. Октябрьское, ул. Нагорная, д. 2А</t>
  </si>
  <si>
    <t>Сооружение мостового перехода (с. Талда, ул. Центральная и ул. Черёмушки)</t>
  </si>
  <si>
    <t>Автомобильный мост через реку Ак-Кол</t>
  </si>
  <si>
    <t>Автомобильный мост через реку Банночка</t>
  </si>
  <si>
    <t>Автомобильный мост через реку Мульта</t>
  </si>
  <si>
    <t>Автомобильный мост через реку Протока</t>
  </si>
  <si>
    <t>Автомобильный мост через реку Чендек</t>
  </si>
  <si>
    <t>Автомобильный мост через реку Кам-Тыт</t>
  </si>
  <si>
    <t>Автомобильный мост через ручей Аилушка</t>
  </si>
  <si>
    <t>Автомобильный мост через ручей Коорчок</t>
  </si>
  <si>
    <t>Временный автомобильный переезд через реку Кучерла, на 3 км. Автодороги "п. Кучерла - пастбища"</t>
  </si>
  <si>
    <t>Временный автомобильный переезд через реку Кучерла (нижний)</t>
  </si>
  <si>
    <t>Автодорога (вдоль реки Ак-Чан)</t>
  </si>
  <si>
    <t>Автодорога (до скотомогильника)</t>
  </si>
  <si>
    <t>Автодорога (с. Маральник-2 - п. Полеводка)</t>
  </si>
  <si>
    <t>Автодорога (с. Нижний Уймон - с. Мульта)</t>
  </si>
  <si>
    <t>Автодорога (подъезд к кладбищу)</t>
  </si>
  <si>
    <t>Автодорога (проезд Зерноток)</t>
  </si>
  <si>
    <t>Автодорога (с. Чендек - п. Маргала)</t>
  </si>
  <si>
    <t>Трубчатые переезды  2 шт. (подъезд к кладбищу)</t>
  </si>
  <si>
    <t>Сооружение мост (с. Красноярка)</t>
  </si>
  <si>
    <t>Сооружение мост (с. Амур)</t>
  </si>
  <si>
    <t xml:space="preserve">Сооружение берегозащитная дамба (с. Усть-Кокса, ул. Аргучинского под горой Солодка) </t>
  </si>
  <si>
    <t>Сооружение (инженерная защита с. Усть-Кокса, ул. Набережная)</t>
  </si>
  <si>
    <t>Пешеходный мост через реку Кокса (с. Усть-Кокса, ул. Набережная, Совхоз)</t>
  </si>
  <si>
    <t>Пешеходный мост через реку Кокса (с. Усть-Кокса, ул. Набережная, Центр)</t>
  </si>
  <si>
    <t>Пешеходный мост (с. Кастахта)</t>
  </si>
  <si>
    <t>Автодорога (с. Мульта, от Трассы 84К-39 до "Озера")</t>
  </si>
  <si>
    <t>Автодорога (п. Замульта, от границ посёлка до кладбища)</t>
  </si>
  <si>
    <t>Автодорога (с. Тихонькая, от Трассы 84К-39 до скотомогильника)</t>
  </si>
  <si>
    <t>Автодорога (с. Тихонькая, от границы села до кладбища)</t>
  </si>
  <si>
    <t>Автодорога (с. Верх-Уймон, от Трассы 84К-39 до скотомогильника)</t>
  </si>
  <si>
    <t>Автодорога (с. Верх-Уймон, от границы села до кладбища)</t>
  </si>
  <si>
    <t>Автодорога (п. Гагарка, от границы посёлка до кладбища)</t>
  </si>
  <si>
    <t>Автодорога (с. Банное, от Трассы 84К-97 до кладбища)</t>
  </si>
  <si>
    <t>Автодорога (с. Банное, от Трассы 84К-97 до скотомогильника)</t>
  </si>
  <si>
    <t>Автодорога (с. Карагай, от Трассы 84К-121 до кладбища)</t>
  </si>
  <si>
    <t>Автодорога (с. Карагай, от Трассы 84К-121 до скотомогильника)</t>
  </si>
  <si>
    <t>РА Усть-Коксинский район   с. Мульта, ул.Солнечная</t>
  </si>
  <si>
    <t>РА Усть-Коксинский район с.Кучерла ул.Лесная</t>
  </si>
  <si>
    <t>РА Усть-Коксинский район  с. Кастахта, ул.Набережная</t>
  </si>
  <si>
    <t>РА Усть-Коксинский район  с. Нижний уймон  ул. Луговая</t>
  </si>
  <si>
    <t>РА Усть-Коксинский район   с. Маргала ул.Центральная</t>
  </si>
  <si>
    <t>Межпоселковая автодорога (с. Нижний Уймон, от границы села до кладбища)</t>
  </si>
  <si>
    <t>Республика Алтай, Усть-Коксинский район, с. Нижний Уймон, от границы села до кладбища</t>
  </si>
  <si>
    <t>Межпоселковая автодорога (с. Ак-Коба, от границы села до кладбища)</t>
  </si>
  <si>
    <t>Республика Алтай, Усть-Коксинский район, с. Ак-Коба, от границы села до кладбища</t>
  </si>
  <si>
    <t>Межпоселковая автодорога (п. Маральник-2, от границы посёлка до кладбища)</t>
  </si>
  <si>
    <t>Республика Алтай, Усть-Коксинский район, п. Маральник-2, от границы посёлка до кладбища</t>
  </si>
  <si>
    <t>Межпоселковая автодорога (п. Маргала, от границы посёлка до кладбища)</t>
  </si>
  <si>
    <t>Межпоселковая автодорога (с. Чендек, от границы села до кладбища)</t>
  </si>
  <si>
    <t>Республика Алтай, Усть-Коксинский район, п. Маргала, от границы посёлка до кладбища</t>
  </si>
  <si>
    <t>Республика Алтай, Усть-Коксинский район, с. Чендек, от границы посёлка до кладбища</t>
  </si>
  <si>
    <t>Автобуз спец. для перевозки детей ГАЗ 322171</t>
  </si>
  <si>
    <t xml:space="preserve">шкаф для одежды </t>
  </si>
  <si>
    <t>стол дет 2мест</t>
  </si>
  <si>
    <t xml:space="preserve">парта ученич </t>
  </si>
  <si>
    <t xml:space="preserve">стул уч регул </t>
  </si>
  <si>
    <t xml:space="preserve">кровать детская </t>
  </si>
  <si>
    <t>учебники 2018</t>
  </si>
  <si>
    <t>Республика Алтай, Усть-Коксинский район, с. Усть-Кокса, ул. Харитошкина, 7</t>
  </si>
  <si>
    <t>Здание Русская горница</t>
  </si>
  <si>
    <t>Пирс Родники Алтая</t>
  </si>
  <si>
    <t>Терраса для Русская горница</t>
  </si>
  <si>
    <t>524-стеллаж двух сторонний</t>
  </si>
  <si>
    <t>Книжный фонд</t>
  </si>
  <si>
    <t>Видеодвойка</t>
  </si>
  <si>
    <t>Копировальный аппарат CAC336</t>
  </si>
  <si>
    <t>Книга М. Мызаева</t>
  </si>
  <si>
    <t>Теоевизор ЖК BBK LT-3223 SU</t>
  </si>
  <si>
    <t>Системный блок компьютера</t>
  </si>
  <si>
    <t>Монитор 19 LCD Philips 19SISS</t>
  </si>
  <si>
    <t>Системный блок компьютера с лицензией</t>
  </si>
  <si>
    <t>Компьютер (в комплекте без монитора) мцбс2011</t>
  </si>
  <si>
    <t>Туалет В-У 2011</t>
  </si>
  <si>
    <t>Мульт проектор epson eb-s02</t>
  </si>
  <si>
    <t>Компьютер (в комплекте без монитора) мцбс2012</t>
  </si>
  <si>
    <t>Стеллаж библиотечный выставочный 900*380*1800 Бук</t>
  </si>
  <si>
    <t>Стеллаж библиотечный двусторонний 900*640*1800 Бук</t>
  </si>
  <si>
    <t>Стеллаж библиотечный для тонких книг 900*500*1000 Бук</t>
  </si>
  <si>
    <t>Компьютер (в комплекте монитор VA2245A-LED)</t>
  </si>
  <si>
    <t>Компьютер (в комплекте монитор AOC 19")</t>
  </si>
  <si>
    <t>Ноутбук DELL INSPIRON 3542</t>
  </si>
  <si>
    <t>Проектор MX661 DLP</t>
  </si>
  <si>
    <t>Проектор ASER X113</t>
  </si>
  <si>
    <t>Проектор Philips PPx2340</t>
  </si>
  <si>
    <t>МФУ BROTHER DCP1512R</t>
  </si>
  <si>
    <t>Принтер BROTHER HL 1112R</t>
  </si>
  <si>
    <t>Стеллаж библиотечный выставочный 900*380*1800 Ольха</t>
  </si>
  <si>
    <t>Стеллаж библиотечный выставочный 900*400*1800 Ольха</t>
  </si>
  <si>
    <t>Кресло Варна</t>
  </si>
  <si>
    <t>Кресло Престиж</t>
  </si>
  <si>
    <t>Стол школьника №1</t>
  </si>
  <si>
    <t>Проектор View Sonic PJD5153</t>
  </si>
  <si>
    <t>Пианино</t>
  </si>
  <si>
    <t>Спутниковая</t>
  </si>
  <si>
    <t>Ноутбук Asus K501P</t>
  </si>
  <si>
    <t>Компьютер (в комплекте)</t>
  </si>
  <si>
    <t>Летнее кафе (тент, каркас)</t>
  </si>
  <si>
    <t>Республика Алтай, Усть-Коксинский район, с. Усть-Кокса, ул. Советская, 117А</t>
  </si>
  <si>
    <t>Гармонь</t>
  </si>
  <si>
    <t>Костюм</t>
  </si>
  <si>
    <t>Костюм детский</t>
  </si>
  <si>
    <t>Чегедек амаду</t>
  </si>
  <si>
    <t>Платье амаду</t>
  </si>
  <si>
    <t>Сапоги танцевальные сценические</t>
  </si>
  <si>
    <t>Кресло</t>
  </si>
  <si>
    <t>Накидка Березонька</t>
  </si>
  <si>
    <t>Костюм вокальный женский Надежда Амур</t>
  </si>
  <si>
    <t>Костюм вокальный женский Попова 60х годов</t>
  </si>
  <si>
    <t>Традиционная русская женская рубаха</t>
  </si>
  <si>
    <t>Микшерский пульт Behringer</t>
  </si>
  <si>
    <t>Екатерина</t>
  </si>
  <si>
    <t>Туалет</t>
  </si>
  <si>
    <t>Скамейка</t>
  </si>
  <si>
    <t>Бильярдный стол "Домашний" 8ф</t>
  </si>
  <si>
    <t>Костюм танцевальный дев. ЯРМАРКА</t>
  </si>
  <si>
    <t>Костюм сольный жен. Синий Бунькова, Ердакова</t>
  </si>
  <si>
    <t>Стенка Гармония</t>
  </si>
  <si>
    <t>Стеллаж шкаф купе ИДЕАЛ</t>
  </si>
  <si>
    <t>Бильярдный стол "Домашний 2" 8ф</t>
  </si>
  <si>
    <t>Ноутбук Samsung NP300E5A</t>
  </si>
  <si>
    <t>Принтер струйный Epson L800 color</t>
  </si>
  <si>
    <t>Платье Надежда + рубаха</t>
  </si>
  <si>
    <t>Цифровая видеокамера Sony YDR-CX200EB</t>
  </si>
  <si>
    <t>Костюм танцевальный дев. Веселуха</t>
  </si>
  <si>
    <t>Костюм танцевальный дев. xxx</t>
  </si>
  <si>
    <t>Костюм танцевальный мал. Веселуха</t>
  </si>
  <si>
    <t>Сарафан</t>
  </si>
  <si>
    <t>Системный блок компьютера ЮН</t>
  </si>
  <si>
    <t xml:space="preserve">Ноутбук Samsung </t>
  </si>
  <si>
    <t>Видеокамера JVC GZ-HM446BEU</t>
  </si>
  <si>
    <t>Ноутбук TOSHIBA C660D-1EJ</t>
  </si>
  <si>
    <t>Компьютер блок</t>
  </si>
  <si>
    <t>Аккустическая система ASS Beyma</t>
  </si>
  <si>
    <t>Синтезатор "Ямаха"</t>
  </si>
  <si>
    <t>Panasonic NV-GS230EE-S видеокамера</t>
  </si>
  <si>
    <t>Котел</t>
  </si>
  <si>
    <t>Сцена для праздника Проводы Зимы</t>
  </si>
  <si>
    <t>Бильярдный стол "Классик" 10ф</t>
  </si>
  <si>
    <t>JBS PRX625 аккуст. система 2 полосы</t>
  </si>
  <si>
    <t>Сцена для праздника Родники Алтая В-Уймон</t>
  </si>
  <si>
    <t>14.03.18</t>
  </si>
  <si>
    <t>19.03.18</t>
  </si>
  <si>
    <t>23.03.18</t>
  </si>
  <si>
    <t>25.04.18</t>
  </si>
  <si>
    <t>13.08.18</t>
  </si>
  <si>
    <t>12.09.18</t>
  </si>
  <si>
    <t>12.10.18</t>
  </si>
  <si>
    <t>21.11.18</t>
  </si>
  <si>
    <t>12.11.18</t>
  </si>
  <si>
    <t>25.07.18</t>
  </si>
  <si>
    <t>31.08.18</t>
  </si>
  <si>
    <t>10.09.18</t>
  </si>
  <si>
    <t>26.11.18</t>
  </si>
  <si>
    <t xml:space="preserve">развивающий набор </t>
  </si>
  <si>
    <t>07.02.18</t>
  </si>
  <si>
    <t>магнит конструктор</t>
  </si>
  <si>
    <t>фиброоптич душ</t>
  </si>
  <si>
    <t>световая кодирующая трубка</t>
  </si>
  <si>
    <t>световой проектор</t>
  </si>
  <si>
    <t>сенсорный уголок</t>
  </si>
  <si>
    <t>сухой бассейн</t>
  </si>
  <si>
    <t xml:space="preserve">диагностический коплекс </t>
  </si>
  <si>
    <t>прогаммно-дидактич комплекс</t>
  </si>
  <si>
    <t>программный комлекс</t>
  </si>
  <si>
    <t xml:space="preserve">методика развития </t>
  </si>
  <si>
    <t>набор логопеда</t>
  </si>
  <si>
    <t>ортопедич функц,стул</t>
  </si>
  <si>
    <t>21.03.18</t>
  </si>
  <si>
    <t>набор для конструирования</t>
  </si>
  <si>
    <t>23.07.18</t>
  </si>
  <si>
    <t>набор мягкой мебели</t>
  </si>
  <si>
    <t>насос консольный</t>
  </si>
  <si>
    <t>03.10.18</t>
  </si>
  <si>
    <t>телевизо Орион</t>
  </si>
  <si>
    <t>18.10.18</t>
  </si>
  <si>
    <t>180м2Котел   КОВ-20КБ</t>
  </si>
  <si>
    <t>22.08.18</t>
  </si>
  <si>
    <t>МФУ НРМ 132</t>
  </si>
  <si>
    <t>аудиосистема</t>
  </si>
  <si>
    <t xml:space="preserve">электроплита </t>
  </si>
  <si>
    <t>10.07.18</t>
  </si>
  <si>
    <t>28.02.18</t>
  </si>
  <si>
    <t>ноутбук 15,6</t>
  </si>
  <si>
    <t>монитор 21,5</t>
  </si>
  <si>
    <t>11.09.18</t>
  </si>
  <si>
    <t>13.03.18</t>
  </si>
  <si>
    <t>принтер 2</t>
  </si>
  <si>
    <t>20.09.18</t>
  </si>
  <si>
    <t>01.11.18</t>
  </si>
  <si>
    <t xml:space="preserve">стол </t>
  </si>
  <si>
    <t>22.11.18</t>
  </si>
  <si>
    <t>13.09.18</t>
  </si>
  <si>
    <t>02.07.18</t>
  </si>
  <si>
    <t>01.04.16</t>
  </si>
  <si>
    <t>25.10.18</t>
  </si>
  <si>
    <t>17.09.18</t>
  </si>
  <si>
    <t>14.09.18</t>
  </si>
  <si>
    <t>стул дет</t>
  </si>
  <si>
    <t>05.10.18</t>
  </si>
  <si>
    <t>29.05.18</t>
  </si>
  <si>
    <t>14.02.18</t>
  </si>
  <si>
    <t>23.04.18</t>
  </si>
  <si>
    <t>доска магн</t>
  </si>
  <si>
    <t>16.07.18</t>
  </si>
  <si>
    <t>материнская плата</t>
  </si>
  <si>
    <t>30.03.18</t>
  </si>
  <si>
    <t>30.04.18</t>
  </si>
  <si>
    <t>10.08.18</t>
  </si>
  <si>
    <t>24.05.18</t>
  </si>
  <si>
    <t>оборудование для уголка релакс</t>
  </si>
  <si>
    <t>06.08.18</t>
  </si>
  <si>
    <t>30.11.18</t>
  </si>
  <si>
    <t>31.05.18</t>
  </si>
  <si>
    <t>14.06.18</t>
  </si>
  <si>
    <t xml:space="preserve">ал лит-ра </t>
  </si>
  <si>
    <t>гиа лаборатории по физике</t>
  </si>
  <si>
    <t>стэнд</t>
  </si>
  <si>
    <t>стул компьютерный</t>
  </si>
  <si>
    <t>09.04.18</t>
  </si>
  <si>
    <t>25.05.18</t>
  </si>
  <si>
    <t>10.04.18</t>
  </si>
  <si>
    <t>20.11.18</t>
  </si>
  <si>
    <t>24.09.18</t>
  </si>
  <si>
    <t>вешалка настенная</t>
  </si>
  <si>
    <t>горка с качелей</t>
  </si>
  <si>
    <t>мат спортивный</t>
  </si>
  <si>
    <t>парта ученич</t>
  </si>
  <si>
    <t>производственная элплита</t>
  </si>
  <si>
    <t xml:space="preserve">системный блок </t>
  </si>
  <si>
    <t>05.03.18</t>
  </si>
  <si>
    <t>25.09.18</t>
  </si>
  <si>
    <t>цветной принтер</t>
  </si>
  <si>
    <t>19.07.17</t>
  </si>
  <si>
    <t>развивающий набор</t>
  </si>
  <si>
    <t>магнитный конструктор</t>
  </si>
  <si>
    <t xml:space="preserve">моноблок </t>
  </si>
  <si>
    <t>фиброоптический душ</t>
  </si>
  <si>
    <t>световая каскадирующая трубка</t>
  </si>
  <si>
    <t xml:space="preserve">сенсорный уголок </t>
  </si>
  <si>
    <t xml:space="preserve">сухой бассейн </t>
  </si>
  <si>
    <t>диагностический комплекс</t>
  </si>
  <si>
    <t>программно-дидактический комплекс</t>
  </si>
  <si>
    <t>программный комплекс</t>
  </si>
  <si>
    <t>методика развитии и коррекция речи</t>
  </si>
  <si>
    <t>ортопед функц стул</t>
  </si>
  <si>
    <t>стенка детс для игрушек</t>
  </si>
  <si>
    <t>набор мебели</t>
  </si>
  <si>
    <t xml:space="preserve">фонтанчик 5 шт </t>
  </si>
  <si>
    <t>кровать 3х уровневая</t>
  </si>
  <si>
    <t>стол для рис</t>
  </si>
  <si>
    <t>18.09.18</t>
  </si>
  <si>
    <t>02.10.18</t>
  </si>
  <si>
    <t xml:space="preserve">морозильная камера </t>
  </si>
  <si>
    <t>30.10.18</t>
  </si>
  <si>
    <t>скамейка</t>
  </si>
  <si>
    <t>стол детс</t>
  </si>
  <si>
    <t>29.03.18</t>
  </si>
  <si>
    <t>насосная станция</t>
  </si>
  <si>
    <t>13.04.18</t>
  </si>
  <si>
    <t>31.07.18</t>
  </si>
  <si>
    <t>20.08.18</t>
  </si>
  <si>
    <t>26.09.18</t>
  </si>
  <si>
    <t>06.11.18</t>
  </si>
  <si>
    <t>27.11.18</t>
  </si>
  <si>
    <t>ванна моечная 2х секц</t>
  </si>
  <si>
    <t>установочный к-т</t>
  </si>
  <si>
    <t>шкаф Бирюса</t>
  </si>
  <si>
    <t>шкаф Бирюса 2</t>
  </si>
  <si>
    <t>шкаф для хлеба</t>
  </si>
  <si>
    <t>элктроплита</t>
  </si>
  <si>
    <t>пластиковая перегородка</t>
  </si>
  <si>
    <t>11.04.18</t>
  </si>
  <si>
    <t>корпусный шкаф</t>
  </si>
  <si>
    <t>Система  для 3 D кинопоказа</t>
  </si>
  <si>
    <t>Пьедестал</t>
  </si>
  <si>
    <t>ИБП (бесперебойник)</t>
  </si>
  <si>
    <t>Звуковой кинопроцессор</t>
  </si>
  <si>
    <t>Усилитель мощности</t>
  </si>
  <si>
    <t>Заэкранная система</t>
  </si>
  <si>
    <t>Сабвуфер</t>
  </si>
  <si>
    <t>Комплект коммутации</t>
  </si>
  <si>
    <t>Система автоматизации билетных касс</t>
  </si>
  <si>
    <t>Киноэкран</t>
  </si>
  <si>
    <t>Цифровой контроллер</t>
  </si>
  <si>
    <t>Экранная рама</t>
  </si>
  <si>
    <t>Усилитель звука</t>
  </si>
  <si>
    <t>Микшерный пульт</t>
  </si>
  <si>
    <t>Линейка светодиодная</t>
  </si>
  <si>
    <t>Микрофон Shure   кардиоидный вокальный</t>
  </si>
  <si>
    <t>Акустическая система</t>
  </si>
  <si>
    <t>Акустическая система MACKIE Thump15A</t>
  </si>
  <si>
    <t>Микшерный пульт YAMAHA MG 10 XU</t>
  </si>
  <si>
    <t>Микрофон SHURE SM 58 S</t>
  </si>
  <si>
    <t>Профессиональная радиосистема SHURE SLX24E/SM58</t>
  </si>
  <si>
    <t>Миниатюрн.театр.-хоровой микрофон SHURE MX202W/S</t>
  </si>
  <si>
    <t>Радиосистема головная с гарнитурой SHURE BLX14E/P31</t>
  </si>
  <si>
    <t>Наушники мониторные SHURE SRH840</t>
  </si>
  <si>
    <t>Акустическая система JBL PRX425D</t>
  </si>
  <si>
    <t>Сабвуфер JBL PRX418S</t>
  </si>
  <si>
    <t>Акустическая система XLine  BAF-1595BT</t>
  </si>
  <si>
    <t>Микрофонная стойка ROCKDALE 3617</t>
  </si>
  <si>
    <t>Микрофон инструментальный AKG C516ML</t>
  </si>
  <si>
    <t>Прожектор INVOLIGHT PAINTAR HEX12</t>
  </si>
  <si>
    <t>Прожектор светодиодный BIG DIPPER LPC006</t>
  </si>
  <si>
    <t>Прожектор светодиодный XLine Light LED PAR 1806</t>
  </si>
  <si>
    <t>Световая "голова" Big Dipper LB230N</t>
  </si>
  <si>
    <t>Сценический монитор DAS AUDIO ALTEA-412A</t>
  </si>
  <si>
    <t>Вокальный микрофон YAMAHA DM-105 black</t>
  </si>
  <si>
    <t>Студийный монитор JBL LSR305</t>
  </si>
  <si>
    <t>Рекордер</t>
  </si>
  <si>
    <t>Микрофон конденсаторный</t>
  </si>
  <si>
    <t>Светодиодный прожектор</t>
  </si>
  <si>
    <t>Костюм танцевальный женский</t>
  </si>
  <si>
    <t>Рубашка мужская</t>
  </si>
  <si>
    <t>Костюм муж.алт</t>
  </si>
  <si>
    <t>Стабилизатор напряжения</t>
  </si>
  <si>
    <t>Холодильник ларь "Бирюса 200"</t>
  </si>
  <si>
    <t>Моторизованная панель</t>
  </si>
  <si>
    <t>Светодиодный прибор</t>
  </si>
  <si>
    <t>Сценическое оборудование</t>
  </si>
  <si>
    <t>Костюм женский театральный</t>
  </si>
  <si>
    <t>Костюм мужской театральный</t>
  </si>
  <si>
    <t>Мультикор</t>
  </si>
  <si>
    <t>Вокальная радиосистема</t>
  </si>
  <si>
    <t>Костюм фольклорный для мальчика</t>
  </si>
  <si>
    <t>Костюм девичий "Акварель"</t>
  </si>
  <si>
    <t>Костюм "Цветок"</t>
  </si>
  <si>
    <t>Пуф-куб</t>
  </si>
  <si>
    <t>Костюм танц.</t>
  </si>
  <si>
    <t>Ботинки женские</t>
  </si>
  <si>
    <t>Сапоги мужские</t>
  </si>
  <si>
    <t>Республика Алтай, Усть-Коксинский район, с. Мульта, от улицы Центральная до кладбища</t>
  </si>
  <si>
    <t>Автодорога (с. Мульта, от улицы Центральная до кладбища)</t>
  </si>
  <si>
    <t>Республика Алтай, Усть-Коксинский район, с. Баштала, ул. Мостовая</t>
  </si>
  <si>
    <t>Республика Алтай, Усть-Коксинский район, с. Баштала, ул. Родниковая</t>
  </si>
  <si>
    <t>Республика Алтай, Усть-Коксинский район, с. Усть-Кокса, ул. Аргучинского</t>
  </si>
  <si>
    <t>2.1-00006</t>
  </si>
  <si>
    <t>2.1-00010</t>
  </si>
  <si>
    <t>2.1-00011</t>
  </si>
  <si>
    <t>2.1-00012</t>
  </si>
  <si>
    <t>2.1-00013</t>
  </si>
  <si>
    <t>Полигон твёрдых бытовых отходов</t>
  </si>
  <si>
    <t>04:08:011313:1457</t>
  </si>
  <si>
    <t>Договор аренды земельного участка, находящегося в государственной неразграниченной собственности, № 294 от 25.07.2018 года</t>
  </si>
  <si>
    <t>70000 м²</t>
  </si>
  <si>
    <t>Здание (столярный цех)</t>
  </si>
  <si>
    <t>Здание (матерсклад)</t>
  </si>
  <si>
    <t>Здание (контора)</t>
  </si>
  <si>
    <t>Здание (гостиница)</t>
  </si>
  <si>
    <t>Здание (баня)</t>
  </si>
  <si>
    <t>Часть здания (гаража) конно-спортшкола</t>
  </si>
  <si>
    <t>Здание (сторожка)</t>
  </si>
  <si>
    <t>Здание Тюнгурского детского сада Аленушка</t>
  </si>
  <si>
    <t>Мастерская Тюнгурской школы</t>
  </si>
  <si>
    <t>Здание Детского сада Тандалай Кучерла</t>
  </si>
  <si>
    <t>Здание столовой, прачечной Детского сада Тандалай Кучерла</t>
  </si>
  <si>
    <t>Здание Теректинского Детского сада Белочка</t>
  </si>
  <si>
    <t>Здание Тюгурюкского Детского сада "Веснянка"</t>
  </si>
  <si>
    <t xml:space="preserve">Здание мастерской Тюгурюкской школы </t>
  </si>
  <si>
    <t>Здание Карагайского Детского сада "Дюймовочка"</t>
  </si>
  <si>
    <t>Здание столовой Карагайского Детского сада "Дюймовочка"</t>
  </si>
  <si>
    <t>Здание Огневского Детского сада "Колобок"</t>
  </si>
  <si>
    <t>Здание Березовского Детского сада "Рябинушка"</t>
  </si>
  <si>
    <t>Здание Верх-Уймонского Детского сада "Колокольчик"</t>
  </si>
  <si>
    <t>Здание Октябрьского Детского сада "Орешек"</t>
  </si>
  <si>
    <t>Здание Верх-Уймонской школы</t>
  </si>
  <si>
    <t>Помещение в здании участковой больницы с. Верх-Уймон</t>
  </si>
  <si>
    <t>Здание Верх-Уймонской СОШ</t>
  </si>
  <si>
    <t>Здание  Чендекского Детского сада "Мараленок"</t>
  </si>
  <si>
    <t>Здание Чендекского детского интерната</t>
  </si>
  <si>
    <t>Здание Чендекского Детского сада "Мараленок"</t>
  </si>
  <si>
    <t>Здание Нижне-Уймонской школы</t>
  </si>
  <si>
    <t>Здание Юстикского Детского сада "Мурзилка"</t>
  </si>
  <si>
    <t>Здание Мультинского Детского сада "Огоньки"</t>
  </si>
  <si>
    <t>Здание  Талдинского Детского сада "Солнышко"</t>
  </si>
  <si>
    <t>Здание Талдинского Детского сада "Солнышко", котельная</t>
  </si>
  <si>
    <t>Здание Абайского Детского сада "Теремок"</t>
  </si>
  <si>
    <t>Здание столовой Абайского Детского сада "Теремок"</t>
  </si>
  <si>
    <t>Здание Амурского Детского сада "Улыбка"</t>
  </si>
  <si>
    <t xml:space="preserve">Здание котельной амурского Детского сада "Улыбка" </t>
  </si>
  <si>
    <t>Здание Банновской школы 2</t>
  </si>
  <si>
    <t>Здание Банновской школы 1</t>
  </si>
  <si>
    <t>Здание столовой  Банновской школы</t>
  </si>
  <si>
    <t>Здание Горбуновского Детского сада "Колосок"</t>
  </si>
  <si>
    <t>Здание Кайтанакского Детского сада "Березка"</t>
  </si>
  <si>
    <t>Здание Мараловодского Детского сада "Черемушка"</t>
  </si>
  <si>
    <t>Здание мастерской Кайтанакской школы</t>
  </si>
  <si>
    <t>Здание, трибуна, навес, ДЮКФП</t>
  </si>
  <si>
    <t>Здание Кастахтинской школы, столовая</t>
  </si>
  <si>
    <t>Здание Катандинского Детского сада "Медвежонок"</t>
  </si>
  <si>
    <t>Здание столовой  Катандинского Детского сада "Медвежонок"</t>
  </si>
  <si>
    <t>Здание Катандинской школы, новое</t>
  </si>
  <si>
    <t xml:space="preserve">Здание котельной Катандинской школы </t>
  </si>
  <si>
    <t>Котельная № 7</t>
  </si>
  <si>
    <t>Республика Алтай, Усть-Коксинский район, с. Усть-Кокса, ул. Харитошкина, 3</t>
  </si>
  <si>
    <t>Республика Алтай, Усть-Коксинский район, с. Усть-Кокса, ул. Харитошкина, 1 А</t>
  </si>
  <si>
    <t>Республика Алтай, Усть-Коксинский район, с. Усть-Кокса, ул. Харитошкина, 6</t>
  </si>
  <si>
    <t>Республика Алтай, Усть-Коксинский район, с. Усть-Кокса, ул. Совхозная, 25</t>
  </si>
  <si>
    <t>Республика Алтай, Усть-Коксиснкий район, с. Талда</t>
  </si>
  <si>
    <t>Республика Алтай, Усть-Коксинский район, п. Тюгурюк</t>
  </si>
  <si>
    <t>Республика Алтай, Усть-Коксинский район, с. Верх-Уймон</t>
  </si>
  <si>
    <t>Республика Алтай, Усть-Коксинский район, с. Амур</t>
  </si>
  <si>
    <t>Республика Алтай, Усть-Коксиснкий район, с. Кайтанак</t>
  </si>
  <si>
    <t>Республика Алтай, Усть-Коксинский район, с.Тюнгур</t>
  </si>
  <si>
    <t>Республика Алтай, Усть-Коксинский район, с. Усть-Кокса, ул. Строительная, 15В</t>
  </si>
  <si>
    <t>Республика Алтай, Усть-Коксинский район, с. Юстик, ул. Молодежная, 9 кв 1</t>
  </si>
  <si>
    <t xml:space="preserve"> Республика Алтай, Усть-Коксинский район, с. Юстик, ул. Молодежная, 9 кв 2</t>
  </si>
  <si>
    <t>Республика Алтай, Усть-Коксинский район, с. Тюнгур, ул. Сухова, 43</t>
  </si>
  <si>
    <t>Республика Алтай, Усть-Коксинский район, с. Тюнгур, ул. Сухова, 45</t>
  </si>
  <si>
    <t>Республика Алтай, Усть-Коксинский район, с. Тюнгур, ул. Сухова, 63</t>
  </si>
  <si>
    <t xml:space="preserve">Республика Алтай, Усть-Коксинский район, п. Кучерла, ул. Ленина, 48 </t>
  </si>
  <si>
    <t>Республика Алтай, Усть-Коксинский район, п. Кучерла, ул. Ленина, 20</t>
  </si>
  <si>
    <t xml:space="preserve">Республика Алтай, Усть-Коксинский район, с. Сугаш, ул. Новая, 4 </t>
  </si>
  <si>
    <t xml:space="preserve">Республика Алтай, Усть-Коксинский район, с. Сугаш, ул. Новая, 2 </t>
  </si>
  <si>
    <t>Республика Алтай, Усть-Коксинский район, п. Теректа, ул. Центральная, 9</t>
  </si>
  <si>
    <t>Республика Алтай, Усть-Коксинский район, п. Теректа, ул. Центральная, 36</t>
  </si>
  <si>
    <t>Республика Алтай, Усть-Коксинский район, п. Тюгурюк, ул. Центральная, 5</t>
  </si>
  <si>
    <t>Республика Алтай, Усть-Коксинский район, п. Тюгурюк, ул. Школьная, 15</t>
  </si>
  <si>
    <t>Республика Алтай, Усть-Коксинский район, с. Карагай, ул. Амбулаторная, 11</t>
  </si>
  <si>
    <t>Республика Алтай, Усть-Коксинский район, с. Карагай, ул. Школьная, 1</t>
  </si>
  <si>
    <t>Республика Алтай, Усть-Коксинский район, с. Огневка, ул. Советская, 13</t>
  </si>
  <si>
    <t>Республика Алтай, Усть-Коксинский район, п. Березовка, ул. Садовая, 26</t>
  </si>
  <si>
    <t>Республика Алтай, Усть-Коксинский район, с. Огневка, ул. Школьная, 8</t>
  </si>
  <si>
    <t>Республика Алтай, Усть-Коксинский район, с. Верх-Уймон, ул. Набережная, 23</t>
  </si>
  <si>
    <t>Республика Алтай, Усть-Коксинский район, п. Октябрьское, ул. Центральная, 10</t>
  </si>
  <si>
    <t>Республика Алтай, Усть-Коксинский район, с. Верх-Уймон, ул. Зеленая, 4 кв. 1</t>
  </si>
  <si>
    <t>Республика Алтай, Усть-Коксинский район, с. Верх-Уймон, ул. Центральная, 10 кв. 1</t>
  </si>
  <si>
    <t>Республика Алтай, Усть-Коксинский район, п. Гагарка, ул. Центральная, 7</t>
  </si>
  <si>
    <t>Республика Алтай, Усть-Коксинский район, с. Чендек, ул. Центральная, 17</t>
  </si>
  <si>
    <t>Республика Алтай, Усть-Коксинский район, с. Чендек, ул. Центральная, 17А</t>
  </si>
  <si>
    <t>Республика Алтай, Усть-Коксинский район, с. Чендек, ул. Центральная, 16</t>
  </si>
  <si>
    <t>Республика Алтай, Усть-Коксинский район, с. Чендек, ул. Садовая, 21</t>
  </si>
  <si>
    <t>Республика Алтай, Усть-Коксинский район, с. Нижний Уймон, ул. Центральная, 48</t>
  </si>
  <si>
    <t>Республика Алтай, Усть-Коксинский район, с. Юстик, пер. Новый, 6</t>
  </si>
  <si>
    <t>Республика Алтай, Усть-Коксинский район, с. Юстик, пер. Новый, 8</t>
  </si>
  <si>
    <t>Акустическая система (2 микрофона, кабель, микшерный пульт, акуст. система) Сахаров НИ</t>
  </si>
  <si>
    <t>Копир/принтер/сканер лазер. А4 Canon i-Sensys MF416dw (0291C046) Duplex WiFi серый (Мол.пол. Кольцова АИ)</t>
  </si>
  <si>
    <t>Лук для стрельбы (черный) в комп(Крага 4, кликер 1, плунжер (черн, серебр) 5/16 -2шт, стрела 12 шт, прицел 1шт, рукоятка-1шт, тетива -2, нагрудник (левый) 3шт, полка серибрист -2шт, плечи -1шт, колчан (зеленый прав) 4шт, мишень-10шт   (Мол.пол. Сахаров НИ</t>
  </si>
  <si>
    <t>Лук для стрельбы в компл. KINETIC BASHA (68"-28)  (Мол.пол. Сахаров НИ)</t>
  </si>
  <si>
    <t>Принтер лазерный Canon LBP-6030B (Мол.пол. Попова НТ)</t>
  </si>
  <si>
    <t>Принтер стуйный Epson L805 черный (C11CE86403) COLOR (A4 Wi-Fi 6.0kg USB) (Мол.пол. Дерман А.)</t>
  </si>
  <si>
    <t>Уголок почета</t>
  </si>
  <si>
    <t>Шкаф канцелярский</t>
  </si>
  <si>
    <t>Винтовка пневматическая МР-512 (2 шт.)</t>
  </si>
  <si>
    <t>Линии электропередачи "ВЛ-0,4 кВ" и ВЛ-10 кВ", микрорайон "Башталинка"</t>
  </si>
  <si>
    <t>Республика Алтай, Усть-Коксинский район, с. Усть-Кокса, микрорайон "Башталинка"</t>
  </si>
  <si>
    <t>Ноутбук Sony</t>
  </si>
  <si>
    <t>2.1-00077</t>
  </si>
  <si>
    <t>2.1-00078</t>
  </si>
  <si>
    <t>Автомобиль Хёндай, 2010</t>
  </si>
  <si>
    <t>Автомобиль Хёндай, 2006</t>
  </si>
  <si>
    <t>Планшет (4 штуки)</t>
  </si>
  <si>
    <t>Стул офисный "Пулфорд" черный 370*500*450 (6 штук)</t>
  </si>
  <si>
    <t>Бортовое навигационно-связное оборудование № прибора 24350000313 (sim+79835420588)Нива с/х</t>
  </si>
  <si>
    <t>Компьютер в сборе (сист. блок, монитор, клавиатура, мышь) (Руководитель)</t>
  </si>
  <si>
    <t>Усилитель сотовой связи (коэф-т усиления  8дБ)</t>
  </si>
  <si>
    <t>шкаф коммутационный Lanmaster (опер.зал)</t>
  </si>
  <si>
    <t>Компьютер в комплекте (+ИПБ)</t>
  </si>
  <si>
    <t>копир/принтер/сканер Kyocera Ecosys M2040DN</t>
  </si>
  <si>
    <t>станок для подшивания документов (КСО)</t>
  </si>
  <si>
    <t>Автомойка HD 5/15 С</t>
  </si>
  <si>
    <t>Бортовое навигационно-связное оборудование № прибора 24350000295 (sim+79835420581) Нива Шевроле 2014</t>
  </si>
  <si>
    <t>Бортовое навигационно-связное оборудование № прибора 24350000304 (sim+79835420580)</t>
  </si>
  <si>
    <t>Бортовое навигационно-связное оборудование № прибора 24350000305 (sim+79835420596)</t>
  </si>
  <si>
    <t>Бортовое навигационно-связное оборудование № прибора 24350000384 (sim+79835420584)</t>
  </si>
  <si>
    <t>Бортовое навигационно-связное оборудование № прибора 24350000385 (sim+79835420591)</t>
  </si>
  <si>
    <t>Бортовое навигационно-связное оборудование № прибора 24350000386 (sim+79835420586) Нива</t>
  </si>
  <si>
    <t>Бортовое навигационно-связное оборудование № прибора 24350000387 (sim+79835420594)</t>
  </si>
  <si>
    <t>Диван (Коридор 2 эт)</t>
  </si>
  <si>
    <t>Компьютер Acer As M3802 (с/х орг-и Алекова Л)</t>
  </si>
  <si>
    <t>Компьютер Acer As M3802 (с/х орг-и Егорова О)</t>
  </si>
  <si>
    <t>Компьютер Pentium G850 (с/х КФХ Муранова Ю)</t>
  </si>
  <si>
    <t>Компьютер в комп.(Монитор 23.6 Asus, Сист. блок п,роцессор Intel Core i3-8100, ИБП) (МОБ работа)</t>
  </si>
  <si>
    <t>Компьютер в компл (СЕРВЕР Бухгалтерии в Администрации) (Сист. блок, монит, ИБП, клав-ра, мышь)</t>
  </si>
  <si>
    <t>Компьютер в компл. (Сист.блок, Мышь, клавиатура Oklick, монитор Philips 237E7QDSB, ИБП Ippon Back Officce 600) (приемная)</t>
  </si>
  <si>
    <t>Компьютер в комплекте (Бухгалтерия Шныпко НВ)</t>
  </si>
  <si>
    <t>Компьютер в комплекте (Сист. блок, монит, ИБП, клав-ра, мышь) (Экономика Ерлина Я)</t>
  </si>
  <si>
    <t>МФУ (копир/принтер/сканер) Canon i-Sensys MF 411dw. Duplex WiFi серый (Экономика Ерлина Я)</t>
  </si>
  <si>
    <t>МФУ (копир/принтер/сканер) Canon Laser MFP I-SENSYS MF 237w (Зам по ЖКХ Щербаков ИИ)</t>
  </si>
  <si>
    <t>МФУ Canon i-Sensys MF 416dw (Имущество Морозов Д)</t>
  </si>
  <si>
    <t>МФУ Canon i-Sensys MF 416dw (с/х орг-и Егорова О)</t>
  </si>
  <si>
    <t>МФУ Canon i-Sensys MF 416dw нов (приемная)</t>
  </si>
  <si>
    <t>Стол 1550*650*750 (С/х Микрюков ВА)</t>
  </si>
  <si>
    <t>Стол компьютерный угловой (лев) (Бухгалтерия Феофелактова СМ)</t>
  </si>
  <si>
    <t>Стол компьютерный угловой (лев) (Бухгалтерия Шуклина АП)</t>
  </si>
  <si>
    <t>Стол компьютерный угловой (прав) (Бухгалтерия Архипова ОО)</t>
  </si>
  <si>
    <t>Стол компьютерный угловой (прав) (Бухгалтерия Шныпко НВ)</t>
  </si>
  <si>
    <t>Стол руководителя "Цезарь" 1860*780*860 нов (Зам. по соц. вопр. Шадрина ТС)</t>
  </si>
  <si>
    <t>Телевизор LED LG 32 черный (Глава адм.)</t>
  </si>
  <si>
    <t>Шкаф для документов "Цезарь" 600*1970*380 нов (Зам. по соц. вопр. Шадрина ТС)</t>
  </si>
  <si>
    <t>Компьютер в комплекте (H110/G4400/4Gb DDR4/500 Gb HDD/400W/21.5"/ИБП 600ВА/клав-ра+мышь) (Консультант)</t>
  </si>
  <si>
    <t>Копир/принтер/сканер лазер. А4 Canon i- Sensys MF421 dw Duplex WiFi белый/черный (Консультант)</t>
  </si>
  <si>
    <t>Шкаф (Шадр)</t>
  </si>
  <si>
    <t>Сведения о зарегистрированных правах отсутствуют</t>
  </si>
  <si>
    <t>МКУ ЦОДОСО</t>
  </si>
  <si>
    <t>с. Чендек, ул. Советская</t>
  </si>
  <si>
    <t>04:08:010134:208</t>
  </si>
  <si>
    <t>04:08:000000:294</t>
  </si>
  <si>
    <t>Здание Кайтанакского Детского сада "Березка" (ясли)</t>
  </si>
  <si>
    <t>с.Кастахта ул.Заречная д.2</t>
  </si>
  <si>
    <t>Республика Алтай, Усть-Коксинский район, с. Усть-Кокса, ул. Строительная, 15Г</t>
  </si>
  <si>
    <t>Здание столовой Теректинского Детского сада Белочка</t>
  </si>
  <si>
    <t>Здание библиотеки (спортзал)</t>
  </si>
  <si>
    <t>Решение Сельского Совета депутатов Верх-Уймонского сельского поселения от 07.02.2019 года № 4-4</t>
  </si>
  <si>
    <t>Договор пожертвования земельных участков от 19 марта 2019 года</t>
  </si>
  <si>
    <t>1036 м</t>
  </si>
  <si>
    <t>2.1-00079</t>
  </si>
  <si>
    <t>2.1-00080</t>
  </si>
  <si>
    <t>Распоряжение Минприроды РА от 06.02.2019 года № 71</t>
  </si>
  <si>
    <t>Постановление Главы администрации муниципального образования "Усть-Коксинский район" Республики Алтай от 06.12.2018 года № 1302</t>
  </si>
  <si>
    <t>04:08:050101:354</t>
  </si>
  <si>
    <t>АНУК "Музей истории и культуры Уймонской долины"</t>
  </si>
  <si>
    <t>04:08:090101:808</t>
  </si>
  <si>
    <t>04:08:070501:73</t>
  </si>
  <si>
    <t>Республика Алтай, Усть-Коксинский район,                   с. Чендек,                                   ул. Центральная, д. 23А</t>
  </si>
  <si>
    <t>Собственник МО "Талдинское сельское поселение" от 08.12.2015 года</t>
  </si>
  <si>
    <t>Республика Алтай, Усть-Коксинский район, с. Чендек, ул. Садовая, д. 21</t>
  </si>
  <si>
    <t xml:space="preserve">Ст. 3.1 Федерального закона "О введении в действие Земельного кодекса Российской Федерации" № 137 от 25.10.2001 г.; Постановление № 15-41 от 12.11.2003 г. Орган выдачи: Государственное собрание - Эл Курултай Республики Алтай Приложение № 1 к решению Совета депутатов № 4-13 от 22.04.2003 г </t>
  </si>
  <si>
    <t xml:space="preserve"> РА Усть-Коксинский район, с.Усть-Кокса,ул. Набережная</t>
  </si>
  <si>
    <t>2.1-00081</t>
  </si>
  <si>
    <t>Распоряжение Минимущества РА от 28.11.2018 года № 761</t>
  </si>
  <si>
    <t>Муниципальный контракт № Ф.2019.193753 от 22.04.2019 года</t>
  </si>
  <si>
    <t>Универсальный фронтальный мини-погрузчик с бортовым поворотом мод. ANT750</t>
  </si>
  <si>
    <t>Камера участника видеосовещаний, 2013 года</t>
  </si>
  <si>
    <t>Распоряжение Министерства экономического развития и имущественных отношений Республики Алтай от 19.04.2019 года № 23</t>
  </si>
  <si>
    <t>Доска почётная, с. Усть-Кокса</t>
  </si>
  <si>
    <t>Республика Алтай, Усть-Коксинский район, с. Мульта</t>
  </si>
  <si>
    <t>Россия, Республика Алтай, Усть-Коксинский район, с. Усть-Кокса, ул. Мичурина, д.24</t>
  </si>
  <si>
    <t>Хозяйственное ведение</t>
  </si>
  <si>
    <t>04:08:010201:23</t>
  </si>
  <si>
    <t>Республика Алтай, Усть-Коксинский район, с. Усть-Кокса, ул. Нагорная, 82А кв. 1</t>
  </si>
  <si>
    <t>Республика Алтай, Усть-Коксинский район, с. Усть-Кокса, ул. Нагорная, 82А кв. 2</t>
  </si>
  <si>
    <t>04:08:011308:475</t>
  </si>
  <si>
    <t>Аренда</t>
  </si>
  <si>
    <t>04:08:040101:799</t>
  </si>
  <si>
    <t>Администрация муниципального образования "Усть-Коксинский район" Республики Алтай</t>
  </si>
  <si>
    <t>Оперативное управление. Безвозмездное пользование.</t>
  </si>
  <si>
    <t>Оперативное управление.</t>
  </si>
  <si>
    <t>Хозяйственное ведение.</t>
  </si>
  <si>
    <t>МБОУ "Тюнгурская ООШ"</t>
  </si>
  <si>
    <t>МБОУ "Сугашская СОШ"</t>
  </si>
  <si>
    <t>МБОУ "Теректинская СОШ"</t>
  </si>
  <si>
    <t>МБОУ "Тюгурюкская ООШ"</t>
  </si>
  <si>
    <t>МБОУ "Карагайская ООШ"</t>
  </si>
  <si>
    <t>МБОУ "Огнёвская СОШ"</t>
  </si>
  <si>
    <t>МБОУ "Верх-Уймонская СОШ"</t>
  </si>
  <si>
    <t>МБОУ "Чендекская СОШ"</t>
  </si>
  <si>
    <t>МБОУ "Юстикская ООШ"</t>
  </si>
  <si>
    <t>МБОУ "Мультинская СОШ"</t>
  </si>
  <si>
    <t>МБОУ "Талдинская СОШ"</t>
  </si>
  <si>
    <t>МБОУ "Абайская ООШ"</t>
  </si>
  <si>
    <t>МБОУ "Амурская СОШ"</t>
  </si>
  <si>
    <t>МБОУ "Банновская ООШ"</t>
  </si>
  <si>
    <t>МБОУ "Горбуновская ООШ"</t>
  </si>
  <si>
    <t>МБОУ "Кайтанакская ООШ"</t>
  </si>
  <si>
    <t>МБУ ДО "Усть-Коксинская ДЮСШ"</t>
  </si>
  <si>
    <t>МБУ ДО "Усть-Коксинский ДДТ"</t>
  </si>
  <si>
    <t>МБОУ "Кастахтинская ООШ"</t>
  </si>
  <si>
    <t>МБОУ "Тихоньская ООШ"</t>
  </si>
  <si>
    <t>МБОУ "Усть-Коксинская СОШ"</t>
  </si>
  <si>
    <t>Управление культуры</t>
  </si>
  <si>
    <t>МУ АМО "Д.Т.И Д."</t>
  </si>
  <si>
    <t>Постоянное (бессрочное) пользование</t>
  </si>
  <si>
    <t>Постановление Правительства Республики Алтай от 18.08.2015 года № 245 "О разграничении муниципального имущества между муниципальными образованиями в Республике Алтай "Усть-Коксинский район" и "Усть-Коксинское сельское поселение"</t>
  </si>
  <si>
    <t>Балансовая стоимость недвижимого имущества, руб.</t>
  </si>
  <si>
    <t>МБОУ "Огневская ООШ"</t>
  </si>
  <si>
    <t xml:space="preserve">МУП "Тепловодстрой Сервис" </t>
  </si>
  <si>
    <t>МУ АМО "Д. Т. и Д."</t>
  </si>
  <si>
    <t>Совет Депутатаов муниципального образования "Усть-Коксинский район" Республики Алтай</t>
  </si>
  <si>
    <t>Контрольно-Счетный орган Муниципального Образования "Усть-Коксинский район" Республики Алтай</t>
  </si>
  <si>
    <t xml:space="preserve">МБУ "Редакция газеты "Уймонские ведомости" </t>
  </si>
  <si>
    <t>МОУ ДО «Чендекская детская школа искусств»</t>
  </si>
  <si>
    <t>МОУ ДО "Чендекская детская школа искусств"</t>
  </si>
  <si>
    <t>Управление культуры Администрации муниципального образования "Усть-Коксинский район" Республики Алтай</t>
  </si>
  <si>
    <t>Финансовое управление Администрации муниципального образования "Усть-Коксинский район" Республики Алтай</t>
  </si>
  <si>
    <t>Управление образования Администрации муниципального образования "Усть-Коксинский район" Республики Алтай</t>
  </si>
  <si>
    <t>Оперативное управление</t>
  </si>
  <si>
    <t>Сельская администрация Верх-Уймонского сельского поселения</t>
  </si>
  <si>
    <t xml:space="preserve">Муниципальное образование "Усть-Коксинский район" Республики Алтай </t>
  </si>
  <si>
    <t>Республика Алтай, Усть-Коксинский район, с. Огнёвка, ул. Школьная, 8</t>
  </si>
  <si>
    <t>МУ АМО "Д. Т. И Д."</t>
  </si>
  <si>
    <t>Безвозмездное пользование</t>
  </si>
  <si>
    <t>МОУ ДО "ДЮСШ"</t>
  </si>
  <si>
    <t>Сельская администрация Огнёвского сельского поселения</t>
  </si>
  <si>
    <t>Муниципальное образование "Катандинское сельское поселение"</t>
  </si>
  <si>
    <t>АНУК "Музей истории и культуры Уймонской Долины"</t>
  </si>
  <si>
    <t>В пользовании МУП "Тепловодстрой Сервис"</t>
  </si>
  <si>
    <t>В пользовании АНУК "Музей истории и культуры Уймонской Долины"</t>
  </si>
  <si>
    <t>Временно отсутствуют права. Участок на реорганизации.</t>
  </si>
  <si>
    <t>Постановление Правительства Республики Алтай "О разграничении муниципального имущества между муниципальными образованиями в Республике Алтай "Усть-Коксинский район" и "Чендекское сельское поселение" от 12.11.2015 года № 374</t>
  </si>
  <si>
    <t>Сеть водоснабжения</t>
  </si>
  <si>
    <t>Пешеходный мост</t>
  </si>
  <si>
    <t>Скважина 1Д</t>
  </si>
  <si>
    <t>Постановление о разграничении муниципального имущества между муниципальными образованиями в Республике Алтай "Усть-Коксинский район" и "Талдинское сельское поселение"</t>
  </si>
  <si>
    <t>58 м</t>
  </si>
  <si>
    <t>Республика Алтай, Усть-Коксинский район, с. Усть-Кокса, ул. Советская, 153</t>
  </si>
  <si>
    <t>Начисленная амортизации (износ), руб.</t>
  </si>
  <si>
    <t>Балансовая стоимости недвижимого имущества, руб.</t>
  </si>
  <si>
    <t>Решение Усть-Коксинского районного суда № 2-159/2017 от 22.06.2017 года</t>
  </si>
  <si>
    <t>Постановление Государственного собрания -Эл Курултай Республики Алтай №15-41 от 12.11.2003 года</t>
  </si>
  <si>
    <t>2.1-00082</t>
  </si>
  <si>
    <t>Автобус ПАЗ-32053</t>
  </si>
  <si>
    <t>Республика Алтай, Усть-Коксинский район, с. Талда, ул. Центральная, 38</t>
  </si>
  <si>
    <t>Постановление Государственного Собрания - Эл Курултай Республики Алтай № 15-41 от 12.11.2003 года</t>
  </si>
  <si>
    <t>Республика Алтай, Усть-Коксинский район, с. Сугаш, ул. Новая, 4</t>
  </si>
  <si>
    <t>Республика Алтай, Усть-Коксинский район, с. Катанда, ул. Советская, 81</t>
  </si>
  <si>
    <t>Постановление Администрации муниципального образования "Усть-Коксинский район" Республики Алтай "О предоставлении земельного участка на праве постоянного (бессрочного) пользования МБОУ "Катандинская СОШ" № 982 от 12.09.2018 года</t>
  </si>
  <si>
    <t>Республика Алтай, Усть-Коксинский район, с. Катанда, ул. Советская, 130А</t>
  </si>
  <si>
    <t>Республика Алтай, Усть-Коксинский район, с. Усть-Кокса, ул. Аргучинского, 53</t>
  </si>
  <si>
    <t>МДСОЛ "Беловодье"</t>
  </si>
  <si>
    <t>Республика Алтай, Усть-Коксинский район, с. Банное, ул. Зелёная, 1</t>
  </si>
  <si>
    <t>Республика Алтай, Усть-Коксинский район, с. Абай, ул. Трактовая, 9</t>
  </si>
  <si>
    <t>Республика Алтай, Усть-Коксинский район, с. Кайтанак, ул. Новая, 2</t>
  </si>
  <si>
    <t>Республика Алтай, Усть-Коксинский район, с. Мульта, ул. Школьная, 24</t>
  </si>
  <si>
    <t xml:space="preserve"> Постановление Администрации муниципального образования "Усть-Коксинский район" Республики Алтай "О предоставлении земельного участка на праве постоянного (бессрочного) пользования" № 632 от 19.09.2013 года</t>
  </si>
  <si>
    <t>Договор купли-продажи объекта незавершенного строительства от 02.03.2015 года</t>
  </si>
  <si>
    <t>Решение Усть-Коксинского районного суда Республики Алтай № 2-159/2017 от 22.06.2017 года</t>
  </si>
  <si>
    <t>Пункт 3 статьи 3.1. Федерального закона "О введении в действие Земельного кодекса Российской Федерации" № 137-ФЗ от 25.10.2001 года.</t>
  </si>
  <si>
    <t>Договор пожертвования земельного участка от 1 июля 2019 года</t>
  </si>
  <si>
    <t>Договор аренды земельного участка, находящегося в государственной неразграниченной собственности, от 01.01.1970 года № 294</t>
  </si>
  <si>
    <t>Республика Алтай, Усть-Коксинский район, пос. Гагарка</t>
  </si>
  <si>
    <t>Республика Алтай, Усть-Коксинский район, с. Тихонькая</t>
  </si>
  <si>
    <t>Республика Алтай, Усть-Коксинский район, пос. Октябрьское</t>
  </si>
  <si>
    <t>Республика Алтай, Усть-Коксинский район, с. Чендек, ул. Садовая, 13 кв. 1</t>
  </si>
  <si>
    <t>Договор купли-продажи квартиры в жилом доме от 11.09.2019 года</t>
  </si>
  <si>
    <t>Договор купли-продажи земельного участка от 11.09.2019 года</t>
  </si>
  <si>
    <t>3-00040</t>
  </si>
  <si>
    <t>Муниципальное казённое учреждение Администрации муниципального образования "Усть-Коксинский район" Республики Алтай "Управление капитального строительства"</t>
  </si>
  <si>
    <t>Постановление главы Администрации МО "Усть-Коксиснкий район" РА № 480 от 21.06.2019 г.</t>
  </si>
  <si>
    <t>1190400002165 от 09.07.2019 г.</t>
  </si>
  <si>
    <t>2.1-00009</t>
  </si>
  <si>
    <t>Муниципальный контракт № Ф.2018.165452</t>
  </si>
  <si>
    <t>2.1-00083</t>
  </si>
  <si>
    <t>Решение Сельского Совета депутатов Усть-Коксинского сельского поселения от 18.06.2018 года № 34-5</t>
  </si>
  <si>
    <t>Республика Алтай, Усть-Коксинский район, с. Амур, пер. Школьный, 5</t>
  </si>
  <si>
    <t>Республика Алтай, Усть-Коксинский район, пос. Теректа, ул. Центральная, 36</t>
  </si>
  <si>
    <t>250 м³</t>
  </si>
  <si>
    <t>17 м³</t>
  </si>
  <si>
    <t>50 м³</t>
  </si>
  <si>
    <t>216 м²</t>
  </si>
  <si>
    <t>3500 м²</t>
  </si>
  <si>
    <t>25,96 м²</t>
  </si>
  <si>
    <t>МУП "Тепло Ресурс</t>
  </si>
  <si>
    <t>МУП "Тепло Ресурс"</t>
  </si>
  <si>
    <t>Котёл водогрейный, КВр-0,63</t>
  </si>
  <si>
    <t>Котёл водогрейный, КВр-0,5</t>
  </si>
  <si>
    <t>Система водоподготовки «Термит»</t>
  </si>
  <si>
    <t>0,63 мВт, 2011 г.</t>
  </si>
  <si>
    <t>0,5 мВт, 2008 г.</t>
  </si>
  <si>
    <t>0,5 мВт, 2016 г.</t>
  </si>
  <si>
    <t>264 000,00</t>
  </si>
  <si>
    <t>110 000,00</t>
  </si>
  <si>
    <t>240 000,00</t>
  </si>
  <si>
    <t>68 000,00</t>
  </si>
  <si>
    <t>88 913,02</t>
  </si>
  <si>
    <t>Дизель-генератор АДЗОП-Т400</t>
  </si>
  <si>
    <t>450 000,00</t>
  </si>
  <si>
    <t>37 500,00</t>
  </si>
  <si>
    <t>800 000,00</t>
  </si>
  <si>
    <t>171 428,54</t>
  </si>
  <si>
    <t>88 914,00</t>
  </si>
  <si>
    <t>499 500,00</t>
  </si>
  <si>
    <t>41 625,00</t>
  </si>
  <si>
    <t>0,5 мВт, 2015 г.</t>
  </si>
  <si>
    <t>Оборудование котельной № 8 (Труба + циклон)</t>
  </si>
  <si>
    <t>4 895 000,00</t>
  </si>
  <si>
    <t>1 325 728,99</t>
  </si>
  <si>
    <t>Адрес местонахождения движимого имущества</t>
  </si>
  <si>
    <t>Характеристика движимого имущества</t>
  </si>
  <si>
    <t>с. Кайтанак, ул. Новая, 2</t>
  </si>
  <si>
    <t>с. Верх-Уймон, ул. Набережная, 41</t>
  </si>
  <si>
    <t>с. Мульта, ул. Школьная, 24</t>
  </si>
  <si>
    <t>с. Усть-Кокса, ул. Аргучинского, 53</t>
  </si>
  <si>
    <t>с. Карагай, ул. Школьная, 1</t>
  </si>
  <si>
    <t>Дымосос, 4 кВт</t>
  </si>
  <si>
    <t>Водосчётчики, 50 мм, 2019 года</t>
  </si>
  <si>
    <t>с. Усть-Кокса, ул. Нагорная, 23</t>
  </si>
  <si>
    <t>с. Усть-Кокса, ул. Советская, 97</t>
  </si>
  <si>
    <t>с. Усть-Кокса, ул. Харитошкина, 3</t>
  </si>
  <si>
    <t>с. Чендек, ул. Центральная, 17</t>
  </si>
  <si>
    <t>с. Усть-Кокса, ул. Харитошкина, 6</t>
  </si>
  <si>
    <t>с. Абай, ул. Трактовая, 9</t>
  </si>
  <si>
    <t>1.2-0509</t>
  </si>
  <si>
    <t>Решение Чендекского Сельского Совета депутатов Чендекского сельского поселения № 18-2 от 19.07.2019 года</t>
  </si>
  <si>
    <t>Решение Катандинского Сельского Совета депутатов Катандинского сельского поселения № 10/4-4 от 26.07.2019 года</t>
  </si>
  <si>
    <t>Хозяйственное ведение. Распоряжение Главы администрации от 20.08.2019 года № 306/1</t>
  </si>
  <si>
    <t>Здание котельной</t>
  </si>
  <si>
    <t>Хозяйственное ведение, Распоряжение Главы администрации от 20.08.2019 года № 306/1</t>
  </si>
  <si>
    <t>с.Амур, пер. Школный, 9</t>
  </si>
  <si>
    <t>Здание Котельной</t>
  </si>
  <si>
    <t>Здание прачечной-котельной-склада</t>
  </si>
  <si>
    <t xml:space="preserve">Хозяйственное ведение. Распоряжение Главы администрации от 20.08.2019 года № 306 </t>
  </si>
  <si>
    <t>Хозяйственное ведение, Распоряжение Главы администрации от 07.11.2019 года № 391</t>
  </si>
  <si>
    <t>Трактор МТЗ 82</t>
  </si>
  <si>
    <t>2.1-00084</t>
  </si>
  <si>
    <t>микроавтобус ГАЗ-32213</t>
  </si>
  <si>
    <t>Республика Алтай, Усть-Коксинский район, юго-западная часть кадастрового квартала 04:08:030501</t>
  </si>
  <si>
    <t>Постановление Правительства Республики Алтай от 31.12.2015 года № 467 "О разграничении муниципального имущества между муниципальными образованиями в Республике Алтай "Усть-Коксинский район" и "Талдинское сельское поселение"</t>
  </si>
  <si>
    <t>2.1-00085</t>
  </si>
  <si>
    <t xml:space="preserve">Прицеп  </t>
  </si>
  <si>
    <t>Республика Алтай, Усть-Коксинский район, с. Соузар, ул. Трактовая, 15А</t>
  </si>
  <si>
    <t>2.1-00086</t>
  </si>
  <si>
    <t xml:space="preserve">KIA BD (CERATO, FORTE), 2019  </t>
  </si>
  <si>
    <t>Договор купли-продажи автомобиля № 8 432 от 05.12.2019 года</t>
  </si>
  <si>
    <t>Оперативное управление, Распоряжение Главы Администрации от 19.12.2019 года № 477/1</t>
  </si>
  <si>
    <t>2.1-00087</t>
  </si>
  <si>
    <t>2.1-00088</t>
  </si>
  <si>
    <t>ГАЗ-322171 Автобус специальный для перевозки детей</t>
  </si>
  <si>
    <t>FORD TRANSIT Автобус для перевозки детей</t>
  </si>
  <si>
    <t>Распоряжение Министерства экономического развития и имущественных отношений Республики Алтай от 16.07.2019 года № 158</t>
  </si>
  <si>
    <t>Распоряжение Министерства экономического развития и имущественных отношений Республики Алтай от 25.12.2019 года № 451</t>
  </si>
  <si>
    <t>Оперативное управление, Распоряжение Главы Администрации от 28.12.2019 года № 508</t>
  </si>
  <si>
    <t>Муниципальный контракт № 18 от 24.12.2019 года</t>
  </si>
  <si>
    <t>Республика Алтай, Усть-Коксинский район, с. Усть-Кокса, ул. Советская, 76 кв. 9</t>
  </si>
  <si>
    <t>Республика Алтай, Усть-Коксинский район, с. Усть-Кокса, ул. Ключевая, 8А</t>
  </si>
  <si>
    <t>Разрешение на ввод объекта в эксплуатацию от 27.12.2019 года № 02-RU02507000-27-2019</t>
  </si>
  <si>
    <t>Оперативное управление. Распоряжение Главы администрации от 09.01.2020 года № 3</t>
  </si>
  <si>
    <t>Республика Алтай, Усть-Коксинский район, с. Чендек, ул. Садовая, 21Б</t>
  </si>
  <si>
    <t>Помещение № 5</t>
  </si>
  <si>
    <t>Республика Алтай, Усть-Коксинский район, с. Усть-Кокса, ул. Нагорная, 23 пом. 5</t>
  </si>
  <si>
    <t>04:08:010117:361</t>
  </si>
  <si>
    <t>Распоряжение МТУ Росимущества в Алтайском крае и Республике Алтай</t>
  </si>
  <si>
    <t>Хозяйственное ведение. Распоряжение от 30.01.2020 года № 28.</t>
  </si>
  <si>
    <t>Помещение № 6</t>
  </si>
  <si>
    <t>Республика Алтай, Усть-Коксинский район, с. Усть-Кокса, ул. Нагорная, 23 пом. 6</t>
  </si>
  <si>
    <t>04:08:010117:362</t>
  </si>
  <si>
    <t>Помещение № 7</t>
  </si>
  <si>
    <t>Республика Алтай, Усть-Коксинский район, с. Усть-Кокса, ул. Нагорная, 23 пом. 7</t>
  </si>
  <si>
    <t>04:08:010117:363</t>
  </si>
  <si>
    <t>Помещение № 8</t>
  </si>
  <si>
    <t>Республика Алтай, Усть-Коксинский район, с. Усть-Кокса, ул. Нагорная, 23 пом. 8</t>
  </si>
  <si>
    <t>04:08:010117:364</t>
  </si>
  <si>
    <t>Решение Совета депутатов Усть-Коксинского сельского поселения от 24.12.2019 года № 10-9</t>
  </si>
  <si>
    <t>Решение Сельского Совета депутатов Верх-Уймонского сельского поселения от 23.12.2019 года № 10-4</t>
  </si>
  <si>
    <t>Республика Алтай, Усть-Коксинский район, участок находится примерно в 2 км по направлению на восток от с. Верх-Уймон</t>
  </si>
  <si>
    <t>36 240,35</t>
  </si>
  <si>
    <t>87 182,25</t>
  </si>
  <si>
    <t>26 720,88</t>
  </si>
  <si>
    <t>89 168,96</t>
  </si>
  <si>
    <t>101 110,61</t>
  </si>
  <si>
    <t>36 376,85</t>
  </si>
  <si>
    <t>23 413,32</t>
  </si>
  <si>
    <t>39 340,38</t>
  </si>
  <si>
    <t>24 413,32</t>
  </si>
  <si>
    <t>25 904,20</t>
  </si>
  <si>
    <t>18 110,38</t>
  </si>
  <si>
    <t>28 073,90</t>
  </si>
  <si>
    <t>125 110,60</t>
  </si>
  <si>
    <t>656 993,68</t>
  </si>
  <si>
    <t>554 006,25</t>
  </si>
  <si>
    <t>Распоряжение Министерства экономического развития и имущественных отношений Республики Алтай от 23.12.2019 года № 433</t>
  </si>
  <si>
    <t>Муниципальное бюджетное учреждение дополнительного образования "Усть-Коксинская ДЮСШ"</t>
  </si>
  <si>
    <t>Оперативное управление. Распоряжение Главы Администрации от 28.12.2019 года № 507</t>
  </si>
  <si>
    <t>с. Усть-Кокса, ул. Советская, 111А</t>
  </si>
  <si>
    <t>315 м²</t>
  </si>
  <si>
    <t>Сооружение (назначение - водонапорная башня) (Скважина и ВНБ № Г22/12)</t>
  </si>
  <si>
    <t>Сооружение (назначение - водонапорная башня) (Скважина и ВНБ № Г16-2/93)</t>
  </si>
  <si>
    <t>Оперативное управление. Распоряжение Главы администрации от 19.02.2020 года № 71</t>
  </si>
  <si>
    <t>Горизонтальная гимнастическая скамья для выполнения испытания «Сгибание – разгибание рук в упоре о гимнастическую скамью в упоре о стул», FOREMAN®, Россия, инв. номер 00000000000000000049</t>
  </si>
  <si>
    <t>Горизонтальная гимнастическая скамья для выполнения испытания «Сгибание – разгибание рук в упоре о гимнастическую скамью в упоре о стул», FOREMAN®, Россия, инв. номер 00000000000000000050</t>
  </si>
  <si>
    <t>Горизонтальная гимнастическая скамья для выполнения испытания «Сгибание – разгибание рук в упоре о гимнастическую скамью в упоре о стул», FOREMAN®, Россия, инв. номер 00000000000000000051</t>
  </si>
  <si>
    <t xml:space="preserve">Горизонтальная гимнастическая скамья, к которой прикреплены измерительные линейки («+» и «–») для выполнения испытаний «Наклон вперед из положения стоя с прямыми ногами на гимнастической скамье», FOREMAN®, Россия, инв. номер 00000000000000000052 </t>
  </si>
  <si>
    <t>Горизонтальная гимнастическая скамья, к которой прикреплены измерительные линейки («+» и «–») для выполнения испытаний «Наклон вперед из положения стоя с прямыми ногами на гимнастической скамье», FOREMAN®, Россия, инв. номер 00000000000000000053</t>
  </si>
  <si>
    <t>Горизонтальная гимнастическая скамья с фиксацией ступеней для выполнения испытания «Поднимание туловища из положения лежа на спине», FOREMAN®, Россия, инв. номер 00000000000000000054</t>
  </si>
  <si>
    <t>Помост для выполнения испытания «Сгибание – разгибание рук в упоре лежа на полу» с платформой фиксации результатов выполнения, габариты 200 см х 100 см х 70 см, FOREMAN®, Россия, инв. номер 00000000000000000055</t>
  </si>
  <si>
    <t>Мишень на стойках круглая для выполнения испытания «Метание теннисного мяча в цель (дистанция 6м)», диаметр отверстия 90 см, FOREMAN®, Россия, инв. номер 00000000000000000056</t>
  </si>
  <si>
    <t>Мишень на стойках квадратная для тестирования инвалидов, габариты 1,5 м х 1,5 м, FOREMAN®, Россия, инв. номер 0000000000000000000057</t>
  </si>
  <si>
    <t>Уличный тренажер «Гиперэкстензия», FOREMAN®, Россия, инв. Номер 00000000000000000058</t>
  </si>
  <si>
    <t>Уличный тренажер «Гиперэкстензия», FOREMAN®, Россия, инв. Номер 00000000000000000059</t>
  </si>
  <si>
    <t>Уличный тренажер «Гребная тяга», FOREMAN®, Россия, инв. номер 00000000000000000060</t>
  </si>
  <si>
    <t>Уличный тренажер «Жим лежа», FOREMAN®, Россия, инв. номер 00000000000000000061</t>
  </si>
  <si>
    <t>Уличный тренажер «Жим от плеч», FOREMAN®, Россия, инв. номер 00000000000000000062</t>
  </si>
  <si>
    <t>Уличный тренажер «Брусья», FOREMAN®, Россия, инв. номер 00000000000000000064</t>
  </si>
  <si>
    <t>Уличный тренажер «Брусья», FOREMAN®, Россия, инв. номер 00000000000000000063</t>
  </si>
  <si>
    <t>Уличный тренажер «Скамья для пресса», FOREMAN®, Россия, инв. номер 00000000000000000065</t>
  </si>
  <si>
    <t>Уличный тренажер «Скамья для пресса», FOREMAN®, Россия, инв. номер 00000000000000000066</t>
  </si>
  <si>
    <t>Уличный тренажер «Скамья для пресса», FOREMAN®, Россия, инв. номер 00000000000000000067</t>
  </si>
  <si>
    <t>Рукоход с возможностью использования дополнительных аксессуаров, FOREMAN®, Россия, инв. номер 00000000000000000071</t>
  </si>
  <si>
    <t>Большие брусья воркаут с упорами для отжиманий, FOREMAN®, Россия, инв. номер 00000000000000000070</t>
  </si>
  <si>
    <t>Уличный тренажер «Приседания/Шаги», FOREMAN®, Россия, инв. номер 00000000000000000069</t>
  </si>
  <si>
    <t>Уличный тренажер «Приседания/Шаги», FOREMAN®, Россия, инв. номер 00000000000000000068</t>
  </si>
  <si>
    <t>Рукоход с изменением высоты, FOREMAN®, Россия, инв. номер 00000000000000000072</t>
  </si>
  <si>
    <t>П-образный рукоход, FOREMAN®, Россия, инв. номер 00000000000000000073</t>
  </si>
  <si>
    <t>Шведская стенка, FOREMAN®, Россия, инв. номер 00000000000000000074</t>
  </si>
  <si>
    <t>Шведская стенка, FOREMAN®, Россия, инв. номер 00000000000000000075</t>
  </si>
  <si>
    <t>Шведская стенка низкая, трансформируемая, FOREMAN®, Россия, инв. номер 00000000000000000076</t>
  </si>
  <si>
    <t>Вспомогательные рукоятки для людей с ограниченными возможностями, FOREMAN®, Россия, инв. номер 00000000000000000077</t>
  </si>
  <si>
    <t>Вспомогательные рукоятки для людей с ограниченными возможностями, FOREMAN®, Россия, инв. номер 00000000000000000078</t>
  </si>
  <si>
    <t>Вспомогательные рукоятки для людей с ограниченными возможностями, FOREMAN®, Россия, инв. номер 00000000000000000079</t>
  </si>
  <si>
    <t>Рукоятки для тренировки мышц верхнего плечевого пояса, FOREMAN®, Россия, инв. номер 00000000000000000080</t>
  </si>
  <si>
    <t>Рукоятки для тренировки мышц верхнего плечевого пояса, FOREMAN®, Россия, инв. номер 00000000000000000081</t>
  </si>
  <si>
    <t>Разнохватовый турник, FOREMAN®, Россия, инв. номер 00000000000000000082</t>
  </si>
  <si>
    <t>Разнохватовый турник, FOREMAN®, Россия, инв. номер 00000000000000000083</t>
  </si>
  <si>
    <t>Турник-перекладина с регулируемой высотой от 90 см до 260 см для выполнения испытания «Подтягивание из виса на высокой/низкой перекладине» и для тестирования инвалидов, FOREMAN®, Россия, инв. номер 00000000000000000084</t>
  </si>
  <si>
    <t>Турник-перекладина с регулируемой высотой от 90 см до 260 см для выполнения испытания «Подтягивание из виса на высокой/низкой перекладине» и для тестирования инвалидов, FOREMAN®, Россия, инв. номер 00000000000000000085</t>
  </si>
  <si>
    <t>Турник-перекладина с регулируемой высотой от 90 см до 260 см для выполнения испытания «Подтягивание из виса на высокой/низкой перекладине» и для тестирования инвалидов, FOREMAN®, Россия, инв. номер 00000000000000000086</t>
  </si>
  <si>
    <t>Турник-перекладина с регулируемой высотой от 90 см до 260 см для выполнения испытания «Подтягивание из виса на высокой/низкой перекладине» и для тестирования инвалидов, FOREMAN®, Россия, инв. номер 00000000000000000087</t>
  </si>
  <si>
    <t>Камни для подтягивания, FOREMAN®, Россия, инв. номер 00000000000000000088</t>
  </si>
  <si>
    <t>Эллиптический тренажер, FOREMAN®, Россия, инв. номер 00000000000000000089</t>
  </si>
  <si>
    <t>Эллиптический тренажер, FOREMAN®, Россия, инв. номер 00000000000000000090</t>
  </si>
  <si>
    <t>Уличный тренажер «Степпер», FOREMAN®, Россия, инв. номер 00000000000000000091</t>
  </si>
  <si>
    <t>Уличный тренажер «Степпер», FOREMAN®, Россия, инв. номер 00000000000000000092</t>
  </si>
  <si>
    <t>Велотренажер, FOREMAN®, Россия, инв. номер 00000000000000000093</t>
  </si>
  <si>
    <t>Велотренажер, FOREMAN®, Россия, инв. номер 00000000000000000094</t>
  </si>
  <si>
    <t>Баскетбольный щит с кольцом, FOREMAN®, Россия, инв. номер 00000000000000000095</t>
  </si>
  <si>
    <t>Уличный антивандальный стол для настольного тенниса, CORNILLEAU, Франция, инв. номер 00000000000000000096</t>
  </si>
  <si>
    <t>Информационная стойка, FOREMAN®, Россия, инв. номер 00000000000000000097</t>
  </si>
  <si>
    <t>Информационная стойка, FOREMAN®, Россия, инв. номер 00000000000000000098</t>
  </si>
  <si>
    <t>Травмобезопасная резиновая плитка с встроенным скрытным крепежным замком типа «ласточкин хвост», размер одной плитки 1м х 1м. Регумонд, Россия, 1 комплект, инв. номер 00000000000000000099</t>
  </si>
  <si>
    <t>Полимерный дренажный модуль. Товарный знак не зарегистрирован, Россия (в комплекте с нетканым материалом – Teraspek 130, Германия), инв. Номер 00000000000000000100</t>
  </si>
  <si>
    <t>не зарегистрировано</t>
  </si>
  <si>
    <t>на кадастровом учёте не состоит</t>
  </si>
  <si>
    <t>Договор пожертвования земельного участка от 19.12.2019 года</t>
  </si>
  <si>
    <t>Решение Усть-Коксинского районного суда № 2-31/2020 от 13.01.2020 года</t>
  </si>
  <si>
    <t>Оперативное управление. Распоряжение Главы администрации от 03.03.2020 года № 88</t>
  </si>
  <si>
    <t>Автодорога, с. Сугаш, ул. Владимира Самаева</t>
  </si>
  <si>
    <t>Республика Алтай, Усть-Коксинский район, с. Сугаш, ул. Владимира Самаева</t>
  </si>
  <si>
    <t>Автодорога, с. Талда, пер. Гаражный</t>
  </si>
  <si>
    <t>Республика Алтай, Усть-Коксинский район, с. Талда, пер. Гаражный</t>
  </si>
  <si>
    <t>Автодорога, с. Талда, пер. Ферменский</t>
  </si>
  <si>
    <t>Республика Алтай, Усть-Коксинский район, с. Талда, пер. Ферменский</t>
  </si>
  <si>
    <t>Автодорога, с. Талда, пер. Столовый</t>
  </si>
  <si>
    <t>Республика Алтай, Усть-Коксинский район, с. Талда, пер. Столовый</t>
  </si>
  <si>
    <t>Автодорога, с. Талда, пер. Конторский</t>
  </si>
  <si>
    <t>Республика Алтай, Усть-Коксинский район, с. Талда, пер. Конторский</t>
  </si>
  <si>
    <t>Автодорога, с. Талда, пер. Верхний</t>
  </si>
  <si>
    <t>Республика Алтай, Усть-Коксинский район, с. Талда, пер. Верхний</t>
  </si>
  <si>
    <t>Автодорога, с. Талда, от Автодороги "с. Талда, ул. Каратык" до скотомогильника</t>
  </si>
  <si>
    <t>Автодорога, с. Сугаш, от Автодороги 84К-121 до кладбища</t>
  </si>
  <si>
    <t>Автодорога, с. Тюнгур, пер. Горный</t>
  </si>
  <si>
    <t>Автодорога, с. Тюнгур, пер. Светлый</t>
  </si>
  <si>
    <t>Автодорога, с. Тюнгур, пер. Лучистый</t>
  </si>
  <si>
    <t>Автодорога, пос. Кучерла, ул. Береговая</t>
  </si>
  <si>
    <t>Автодорога, пос. Кучерла, ул. Подгорная</t>
  </si>
  <si>
    <t>Автодорога, пос. Кучерла, пер. Еловый</t>
  </si>
  <si>
    <t>Автодорога, с. Усть-Кокса, пер. Бородиной</t>
  </si>
  <si>
    <t>Республика Алтай, Усть-Коксинский район, с. Талда, от Автодороги "с. Талда, ул. Каратык" до скотомогильника</t>
  </si>
  <si>
    <t>Республика Алтай, Усть-Коксинский район, с. Сугаш, от Автодороги 84К-121 до кладбища</t>
  </si>
  <si>
    <t>Республика Алтай, Усть-Коксинский район, с. Тюнгур, пер. Горный</t>
  </si>
  <si>
    <t>Республика Алтай, Усть-Коксинский район, с. Тюнгур, пер. Светлый</t>
  </si>
  <si>
    <t>Республика Алтай, Усть-Коксинский район, с. Тюнгур, пер. Лучистый</t>
  </si>
  <si>
    <t>Республика Алтай, Усть-Коксинский район, пос. Кучерла, ул. Береговая</t>
  </si>
  <si>
    <t>Республика Алтай, Усть-Коксинский район, пос. Кучерла, ул. Подгорная</t>
  </si>
  <si>
    <t>Республика Алтай, Усть-Коксинский район, пос. Кучерла, пер. Еловый</t>
  </si>
  <si>
    <t>Республика Алтай, Усть-Коксинский район, с. Усть-Кокса, пер. Бородиной</t>
  </si>
  <si>
    <t>Автодорога, с. Усть-Кокса, ул. Нагибина</t>
  </si>
  <si>
    <t>Автодорога, с. Усть-Кокса, ул. Промышленная</t>
  </si>
  <si>
    <t>Автодорога, с. Усть-Кокса, ул. Северная</t>
  </si>
  <si>
    <t>Республика Алтай, Усть-Коксинский район, с. Усть-Кокса, ул. Нагибина</t>
  </si>
  <si>
    <t>Республика Алтай, Усть-Коксинский район, с. Усть-Кокса, ул. Промышленная</t>
  </si>
  <si>
    <t>Республика Алтай, Усть-Коксинский район, с. Усть-Кокса, ул. Северная</t>
  </si>
  <si>
    <t>Автодорога, с. Баштала, ул. Садовая</t>
  </si>
  <si>
    <t>Автодорога, с. Усть-Кокса, ул. Рассветная</t>
  </si>
  <si>
    <t>Автодорога, пос. Красноярка, ул. Красный Яр</t>
  </si>
  <si>
    <t>Автодорога, пос. Красноярка, ул. Полевая</t>
  </si>
  <si>
    <t>Автодорога, с. Усть-Кокса, от Автодороги 84К-7 "Баштала-Курунда" до кладбища "Новое"</t>
  </si>
  <si>
    <t>Автодорога, с. Усть-Кокса, от Автодороги 84К-111 "Усть-Кокса-Мараловодка" до кладбища на ул. Аргучинского</t>
  </si>
  <si>
    <t>Автодорога, с. Усть-Кокса, ул. Заповедная</t>
  </si>
  <si>
    <t>Автодорога, с. Усть-Кокса, от Автодороги "с. Усть-Кокса, ул. Совхозная" до пешеходного моста (Совхоз)</t>
  </si>
  <si>
    <t>Автодорога, с. Усть-Кокса, от Автодороги "с. Усть-Кокса, ул. Аргучинского" до пешеходного моста (Центр)</t>
  </si>
  <si>
    <t>Автодорога, пос. Курунда, от Автодороги "пос. Курунда, ул. Центральная" до стадиона</t>
  </si>
  <si>
    <t>Автодорога, с. Кастахта, от Автодороги 84К-7 "Баштала-Курунда" до школы</t>
  </si>
  <si>
    <t>Автодорога, с. Кастахта, от Автодороги 84К-7 "Баштала-Курунда" до скотомогильника</t>
  </si>
  <si>
    <t>Автодорога, с. Баштала, от Автодороги "с. Баштала, ул. Мостовая" до кладбища</t>
  </si>
  <si>
    <t>Автодорога, пос. Тюгурюк, от Автодороги 84К-81 "Подъезд к п. Тюгурюк" до стадиона</t>
  </si>
  <si>
    <t>Автодорога, пос. Тюгурюк, от Автодороги 84К-81 "Подъезд к п. Тюгурюк" до кладбища</t>
  </si>
  <si>
    <t>Автодорога, пос. Тюгурюк, от Автодороги 84К-134 "Подъезд к Талда-Тюнгур (Природный парк "Белуха")" до скотомогильника</t>
  </si>
  <si>
    <t>Автодорога, с. Усть-Кокса, от Автодороги "с. Усть-Кокса, пер. Почтовый" до дома № 83А по ул. Советская</t>
  </si>
  <si>
    <t>Автодорога, с. Карагай, ул. Почтовая</t>
  </si>
  <si>
    <t>Республика Алтай, Усть-Коксинский район, с. Баштала, ул. Садовая</t>
  </si>
  <si>
    <t>Республика Алтай, Усть-Коксинский район, с. Усть-Кокса, ул. Рассветная</t>
  </si>
  <si>
    <t>Республика Алтай, Усть-Коксинский район, пос. Красноярка, ул. Красный Яр</t>
  </si>
  <si>
    <t>Республика Алтай, Усть-Коксинский район, пос. Красноярка, ул. Полевая</t>
  </si>
  <si>
    <t>Республика Алтай, Усть-Коксинский район, с. Усть-Кокса, от Автодороги 84К-7 "Баштала-Курунда" до кладбища "Новое"</t>
  </si>
  <si>
    <t>Республика Алтай, Усть-Коксинский район, с. Усть-Кокса, от Автодороги 84К-111 "Усть-Кокса-Мараловодка" до кладбища на ул. Аргучинского</t>
  </si>
  <si>
    <t>Республика Алтай, Усть-Коксинский район, с. Усть-Кокса, ул. Заповедная</t>
  </si>
  <si>
    <t>Республика Алтай, Усть-Коксинский район, с. Усть-Кокса, от Автодороги "с. Усть-Кокса, ул. Совхозная" до пешеходного моста (Совхоз)</t>
  </si>
  <si>
    <t>Республика Алтай, Усть-Коксинский район, с. Усть-Кокса, от Автодороги "с. Усть-Кокса, ул. Аргучинского" до пешеходного моста (Центр)</t>
  </si>
  <si>
    <t>Республика Алтай, Усть-Коксинский район, пос. Курунда, от Автодороги "пос. Курунда, ул. Центральная" до стадиона</t>
  </si>
  <si>
    <t>Республика Алтай, Усть-Коксинский район, с. Кастахта, от Автодороги 84К-7 "Баштала-Курунда" до школы</t>
  </si>
  <si>
    <t>Республика Алтай, Усть-Коксинский район, с. Кастахта, от Автодороги 84К-7 "Баштала-Курунда" до скотомогильника</t>
  </si>
  <si>
    <t>Республика Алтай, Усть-Коксинский район, с. Баштала, от Автодороги "с. Баштала, ул. Мостовая" до кладбища</t>
  </si>
  <si>
    <t>Республика Алтай, Усть-Коксинский район, пос. Тюгурюк, от Автодороги 84К-81 "Подъезд к п. Тюгурюк" до стадиона</t>
  </si>
  <si>
    <t>Республика Алтай, Усть-Коксинский район, пос. Тюгурюк, от Автодороги 84К-81 "Подъезд к п. Тюгурюк" до кладбища</t>
  </si>
  <si>
    <t>Республика Алтай, Усть-Коксинский район, пос. Тюгурюк, от Автодороги 84К-134 "Подъезд к Талда-Тюнгур (Природный парк "Белуха")" до скотомогильника</t>
  </si>
  <si>
    <t>Республика Алтай, Усть-Коксинский район, с. Усть-Кокса, от Автодороги "с. Усть-Кокса, пер. Почтовый" до дома № 83А по ул. Советская</t>
  </si>
  <si>
    <t>Республика Алтай, Усть-Коксинский район, с. Карагай, ул. Почтовая</t>
  </si>
  <si>
    <t>Автодорога (от границы села до скотомогильника)</t>
  </si>
  <si>
    <t>Республика Алтай, Усть-Коксинский район, с. Мульта, от границы села до скотомогильника</t>
  </si>
  <si>
    <t>Автодорога (п. Гагарка, от границы посёлка до скотомогильника)</t>
  </si>
  <si>
    <t>Республика Алтай, Усть-Коксинский район, п. Гагарка, от границы посёлка до скотомогильника</t>
  </si>
  <si>
    <t>Мост</t>
  </si>
  <si>
    <t>Водозаборное сооружение</t>
  </si>
  <si>
    <t>Водонапорная башня, резервуар, ёмкость</t>
  </si>
  <si>
    <t>Гидротехническое сооружение, дамба</t>
  </si>
  <si>
    <t>Объект ТКО</t>
  </si>
  <si>
    <t>Трубопереезд</t>
  </si>
  <si>
    <t>Земли населённых пунктов; для размещения и обслуживания водозаборной скважины</t>
  </si>
  <si>
    <t>Категория земли; вид разрешённого использования</t>
  </si>
  <si>
    <t>Земли населённых пунктов; для размещения водозаборной скважины и водяного накопителя</t>
  </si>
  <si>
    <t>Земли населённых пунктов; для питьевого и хозяйственно-бытового водоснабжения</t>
  </si>
  <si>
    <t>Земли населённых пунктов; для размещения объектов жилищно-коммунального хозяйства</t>
  </si>
  <si>
    <t>Постановление Главы администрации муниципального образования "Усть-Коксинский район" Республики Алтай от 14.02.2020 года № 104</t>
  </si>
  <si>
    <t>Земли населённых пунктов; для коммунального обслуживания</t>
  </si>
  <si>
    <t>Экскаватор E200W</t>
  </si>
  <si>
    <t>10 740 219.56</t>
  </si>
  <si>
    <t>Акт об окнончании лищинга от 9 января 2020 года</t>
  </si>
  <si>
    <t>Хозяйственное ведение, Распоряжение Главы администрации от 18.03.2020 года № 119</t>
  </si>
  <si>
    <t>Акт об инвенатризации от 20.03.2020 года</t>
  </si>
  <si>
    <t>Республика Алтай, Усть-Коксинский район, Вверх-Уймонское сельское поселение</t>
  </si>
  <si>
    <t>МБОУ Теректинская СОШ</t>
  </si>
  <si>
    <t>Принтер Epson L120</t>
  </si>
  <si>
    <t>Тепловая пушка Kerona PRT-60K</t>
  </si>
  <si>
    <t>Принтер Canon Laser MFP MF237w</t>
  </si>
  <si>
    <t>фотоаппарат цифровой</t>
  </si>
  <si>
    <t xml:space="preserve">Компьютер в компл (сист бл, клав, монитор, мышь, ИБП) (Кононов ИА)нояб 2019г    
Компьютер в компл (сист бл, клав, монитор, мышь, ИБП) (Кононов ИА)нояб 2019г    
</t>
  </si>
  <si>
    <t>Компьютер в компл (сист бл, клав, монитор, мышь, ИПБ) (B360/G5400/8Gb) (Бирюков СС) дек2019г</t>
  </si>
  <si>
    <t>Компьютер в компл (сист бл, клав, монитор, мышь, ИПБ) (B360/G5400/8Gb) (Мирошниченко К)дек 2019г</t>
  </si>
  <si>
    <t>МФУ Canon i-Sensys MF421dw (принтер, сканер, копир, 2хстор) (Кононов ИА)нояб 2019г</t>
  </si>
  <si>
    <t>МКУ "УКС"</t>
  </si>
  <si>
    <t>Земли специального назначения; под иными объектами специального назначения</t>
  </si>
  <si>
    <t>Жилое помещение</t>
  </si>
  <si>
    <t>Производственный цех</t>
  </si>
  <si>
    <t>Скотомогильник</t>
  </si>
  <si>
    <t>Котельная</t>
  </si>
  <si>
    <t>Сторожка</t>
  </si>
  <si>
    <t>Школа</t>
  </si>
  <si>
    <t>Мастерская</t>
  </si>
  <si>
    <t>Столовая</t>
  </si>
  <si>
    <t>Здравоохранение</t>
  </si>
  <si>
    <t>Интернат</t>
  </si>
  <si>
    <t>Спорт</t>
  </si>
  <si>
    <t>Жилой корпус</t>
  </si>
  <si>
    <t>Баня</t>
  </si>
  <si>
    <t>Библиотека</t>
  </si>
  <si>
    <t>Музей</t>
  </si>
  <si>
    <t>Ограждение</t>
  </si>
  <si>
    <t>Сцена</t>
  </si>
  <si>
    <t>Водопровод</t>
  </si>
  <si>
    <t>Гостиница</t>
  </si>
  <si>
    <t>Родники Алтая</t>
  </si>
  <si>
    <t>Земли населённых пунктов; для размещения здания школы</t>
  </si>
  <si>
    <t>Земли населённых пунктов; коммунальное обслуживание</t>
  </si>
  <si>
    <t>МКУ "ЦОУК"</t>
  </si>
  <si>
    <t>Оперативное управление, Распоряжение от 30.04.2020 года № 213</t>
  </si>
  <si>
    <t>Брюки "Юнармия" (25 штук)</t>
  </si>
  <si>
    <t>Кепка "Юнармия" красная (25 штук)</t>
  </si>
  <si>
    <t>Берет "Юнармия" (25 штук)</t>
  </si>
  <si>
    <t>Оперативное управление, Распоряжение от 14 мая 2020 года № 217</t>
  </si>
  <si>
    <t>Металлическая конструкция со списком участников ВОВ</t>
  </si>
  <si>
    <t>Гранитные плиты размером 300х600х20 (11 штук)</t>
  </si>
  <si>
    <t>Изба (МО "Усть-Канский район" на фестивальной поляне "Родники Алтая")</t>
  </si>
  <si>
    <t>Оперативное управление, Распоряжение от 14 мая 2020 года № 220</t>
  </si>
  <si>
    <t>ГидромолотSteel Hand SHD 125i с быстросъёмным механическим соединением для экскаватора E200W</t>
  </si>
  <si>
    <t>Хозяйственное ведение, Распоряжение от 30.04.2020 года № 213/2</t>
  </si>
  <si>
    <t>Автомобильная дорога "Подъезд к с. Сахсабай" (84К-75)</t>
  </si>
  <si>
    <t>Республика Алтай, Усть-Коксинский район, Огнёвское сельское поселение</t>
  </si>
  <si>
    <t>Распоряжение Минэкономразвития РА от 14.05.2020 года № 349</t>
  </si>
  <si>
    <t>Республика Алтай, Усть-Коксинский район, п. Кучерла, ул. Лесная</t>
  </si>
  <si>
    <t>Земли населённых пунктов; образование и просвещение</t>
  </si>
  <si>
    <t>Квартира передана из поселения. Договора нет. Необходимо как-то передать квартиру в собственность гражданина.</t>
  </si>
  <si>
    <t>Молебный дом. Договора нет. Необходимо как-то оформить отношения.</t>
  </si>
  <si>
    <t>Муниципальный контракт № 6</t>
  </si>
  <si>
    <t>Оперативное управление, Распоряжение Главы Администрации от 05.06.2020 года № 258</t>
  </si>
  <si>
    <t>Toyota Lаnd Cruiser 200</t>
  </si>
  <si>
    <t>Республика Алтай, Усть-Коксинский район, пос. Мараловодка, ул. Скосарева, 15 кв. 2</t>
  </si>
  <si>
    <t>Договор купли-продажи квартиры в жилом доме от 22.05.2020 года</t>
  </si>
  <si>
    <t>Земли населённых пунктов; для ведения личного подсобного хозяйства</t>
  </si>
  <si>
    <t>Договор купли-продажи земельного участка от 22.05.2020 года</t>
  </si>
  <si>
    <t>Республика Алтай, Усть-Коксинский район, с. Чендек, ул. Строителей, 1 кв. 1</t>
  </si>
  <si>
    <t>2.1-00076</t>
  </si>
  <si>
    <t>УПРАВЛЕНИЕ КУЛЬТУРЫ АДМИНИСТРАЦИИ МУНИЦИПАЛЬНОГО ОБРАЗОВАНИЯ "УСТЬ-КОКСИНСКИЙ РАЙОН"</t>
  </si>
  <si>
    <t>Склад угля</t>
  </si>
  <si>
    <t>233,2 м²</t>
  </si>
  <si>
    <t>Распоряжение о безвозмездной передаче государственной собственности Республики Алтай в собственность муниципального образования "Усть-Коксинский район" от 10.07.2020 года №  562</t>
  </si>
  <si>
    <t>Земли населённых пунктов; для размещения объектов здравоохранения</t>
  </si>
  <si>
    <t>Хозяйственное ведение. Распоряжение от 30.07.2020 года № 317.</t>
  </si>
  <si>
    <t>В пользовании МУП "Тепло Ресурс". Распоряжение от 30.07.2020 года № 317.</t>
  </si>
  <si>
    <t>Распоряжение о безвозмездной передаче государственной собственности Республики Алтай в собственность муниципального образования "Усть-Коксинский район" от 16.07.2020 года №  584</t>
  </si>
  <si>
    <t>04:08:090301:327</t>
  </si>
  <si>
    <t xml:space="preserve">Помещение </t>
  </si>
  <si>
    <t>Земли населенных пунктов; земли запаса (неиспользуемые)</t>
  </si>
  <si>
    <t>Республика Алтай, Усть-Коксинский район, с. Тихонькая, ул. Школьная, д. 7, пом. 1</t>
  </si>
  <si>
    <t>Земли сельскохозяйственного назначения; для сельскохозяйственного производства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</si>
  <si>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назначения; для размещения объектов специального назначения</t>
  </si>
  <si>
    <t>Земли сельскохозяйственного назначения; для производства сельскохозяйственной продукции</t>
  </si>
  <si>
    <t xml:space="preserve">Земли населённых пунктов; для размещения водозаборной скважины  </t>
  </si>
  <si>
    <t>Земли населённых пунктов; для размещения скважины</t>
  </si>
  <si>
    <t>Земли населённых пунктов; для размещения школы и спортивной площадки</t>
  </si>
  <si>
    <t>Земли населённых пунктов; дошкольное, начальное и среднее общее образование</t>
  </si>
  <si>
    <t>Земли сельскохозяйственного назначения; коммунальное обслуживание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</si>
  <si>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назначения; для иного специального назначения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</si>
  <si>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назначения; специальная деятельность</t>
  </si>
  <si>
    <t>Земли населённых пунктов; для размещения здания водоколонки</t>
  </si>
  <si>
    <t>Земли населённых пунктов; под объекты общего пользования</t>
  </si>
  <si>
    <t>Земли населённых пунктов; для размещения и обслуживания здания школы</t>
  </si>
  <si>
    <t>Земли населённых пунктов; для размещения общеобразовательных объектов</t>
  </si>
  <si>
    <t>Земли особо охраняемых территорий и объектов; для социально-оздоровительной деятельности</t>
  </si>
  <si>
    <t>Земли населённых пунктов</t>
  </si>
  <si>
    <t>Земли населённых пунктов; для размещения объектов дошкольного, начального, общего и среднего (полного) общего образования</t>
  </si>
  <si>
    <t>Земли населённых пунктов; для размещения и обслуживания объектов образования</t>
  </si>
  <si>
    <t>Земли промышленности…; для специальной деятельности</t>
  </si>
  <si>
    <t>Земли населённых пунктов; для размещения здания детской школы искусств</t>
  </si>
  <si>
    <t>Земли населённых пунктов; под коммунально-складские объекты</t>
  </si>
  <si>
    <t>Земли населённых пунктов; для размещения водонапорной скважины</t>
  </si>
  <si>
    <t>Для размещения питьевого и хозяйственно-бытового водоснабжения</t>
  </si>
  <si>
    <t>Земли населённых пунктов; для строительства и размещения водозаборной скважины</t>
  </si>
  <si>
    <t>Для размещения каменно-набросной дамбы</t>
  </si>
  <si>
    <t>Земли населённых пунктов; для размещения дамбы</t>
  </si>
  <si>
    <t>Земли промышленности…; для размещения скотомогильника</t>
  </si>
  <si>
    <t>Земли промышленности…; для специального назначения</t>
  </si>
  <si>
    <t>Земли населённых пунктов; под объекты энергетики</t>
  </si>
  <si>
    <t>Земли населённых пунктов; для размещения горницы</t>
  </si>
  <si>
    <t>Земли населённых пунктов; для жилищного строительства</t>
  </si>
  <si>
    <t>Земли населённых пунктов; для строительства детского сада</t>
  </si>
  <si>
    <t>Земли населённых пунктов; для строительства музея истории и культуры</t>
  </si>
  <si>
    <t>Земли сельскохозяйственного назнечения; для сельскохозяйственного производства</t>
  </si>
  <si>
    <t>Земли населённых пунктов; для иных видов использования, характерных для населённых пунктов</t>
  </si>
  <si>
    <t>Земли населённых пунктов; для размещения здания дома детского творчества</t>
  </si>
  <si>
    <t>Земли населённых пунктов; для размещения здания детского юношеского клуба физической подготовки</t>
  </si>
  <si>
    <t>Земли населённых пунктов; для размещения дома культуры</t>
  </si>
  <si>
    <t>Земли населённых пунктов; для размещения государственного музея-заповедника</t>
  </si>
  <si>
    <t>Земли населённых пунктов; для размещения школы</t>
  </si>
  <si>
    <t>Земли населённых пунктов; для размещения инженерной защиты с. Усть-Кокса (укрепления левого берега р. Катунь)</t>
  </si>
  <si>
    <t>Земли населённых пунктов; под размещение административного здания и его технического обслуживания</t>
  </si>
  <si>
    <t>Земли населённых пунктов; для размещения гаражей</t>
  </si>
  <si>
    <t>Земли населённых пунктов; для размещения здания ЗАГСа</t>
  </si>
  <si>
    <t>Земли населённых пунктов; под размещение конно-спортивной школы</t>
  </si>
  <si>
    <t>Земли населённых пунктов; для размещения водозаборной скважины</t>
  </si>
  <si>
    <t>Земли населённых пунктов; для строительства водозаборного комплекса</t>
  </si>
  <si>
    <t>Республика Алтай, Усть-Коксинский район, с. Верх-Уймон, ул. Набережная, 27 пом. 1</t>
  </si>
  <si>
    <t>Пианино модели номер 2 (Марка "Михаил Глинка"), 2019 год</t>
  </si>
  <si>
    <t>Оперативное управление, Распоряжение от 25 июня 2020 года № 282</t>
  </si>
  <si>
    <t>Оперативное управление, Распоряжение от 25 июня 2020 года № 281</t>
  </si>
  <si>
    <t>Альбом "Менин Алтайым" (Мой Алтай) Авт.-сост. Б.М. Киндиков, Н.М. Киндикова (25 шт)</t>
  </si>
  <si>
    <t>Шкаф для хранения оборудования (2 шт)</t>
  </si>
  <si>
    <t>Набор по робототехнике «ЛЕГО» (3 шт)</t>
  </si>
  <si>
    <t>Стойка для волейбола Романа 204.17.00 с сеткой (4 шт)</t>
  </si>
  <si>
    <t>Ворота для мини футбола Романа 203.08.00 (8 шт)</t>
  </si>
  <si>
    <t>Спортивный комплекс Романа 201.05.00 (4 шт)</t>
  </si>
  <si>
    <t>Брусья Романа 204.21.00 (4 шт)</t>
  </si>
  <si>
    <t>Скамья (фанера) Романа 302.05.00-02 (4 шт)</t>
  </si>
  <si>
    <t>Тренажер Верхняя тяга СО 3.1.62.01 (4 шт)</t>
  </si>
  <si>
    <t>Скамья для пресса Романа 207.02.03 (4 шт)</t>
  </si>
  <si>
    <t>Спортивный комплект Романа 201.03.00 (4 шт)</t>
  </si>
  <si>
    <t>Гранитная плита размером 300х600 (12 шт)</t>
  </si>
  <si>
    <t>Гранитная плита размером 300х600 (7 шт)</t>
  </si>
  <si>
    <t>Оперативное управление, Распоряжение от 28 мая 2020 года № 251</t>
  </si>
  <si>
    <t>Оперативное управление, Распоряжение от 28 декабря 2019 года № 509</t>
  </si>
  <si>
    <t>МФУ (принтер, сканер, копир) НР ( 2шт)</t>
  </si>
  <si>
    <t>Ноутбук учителя НР (2 шт)</t>
  </si>
  <si>
    <t>Интерактивный комплекс Newline (2 шт)</t>
  </si>
  <si>
    <t>Мобильное крепление для интерактивного комплекса (2 шт)</t>
  </si>
  <si>
    <t>Ноутбук мобильного класса НР (20 шт)</t>
  </si>
  <si>
    <t>Вычислительный блок интерактивного комплекса Newline (2 шт)</t>
  </si>
  <si>
    <t>3D принтер Gentrit (2 шт)</t>
  </si>
  <si>
    <t>Пластик для 3D принтера (30 шт)</t>
  </si>
  <si>
    <t>Шлем виртуальной реальности НТС (2 шт)</t>
  </si>
  <si>
    <t>Штативы для базовых станций (2 шт)</t>
  </si>
  <si>
    <t>Ноутбук Asus для VR шлема (2 шт)</t>
  </si>
  <si>
    <t>Планшетный компьютер Apple (2 шт)</t>
  </si>
  <si>
    <t>Стул (40 шт)</t>
  </si>
  <si>
    <t>Кресло мешок «Груша» (8 шт)</t>
  </si>
  <si>
    <t>Шахматный стол (6 шт)</t>
  </si>
  <si>
    <t>Стол одноместный (бежевый) (14 шт)</t>
  </si>
  <si>
    <t>Стул составной (6 модулей) (2 шт)</t>
  </si>
  <si>
    <t>Стеллаж (2 шт)</t>
  </si>
  <si>
    <t>Квадрокоптер Тип 1 DJI (2 шт)</t>
  </si>
  <si>
    <t>Квадрокоптер Тип 2 DJI (6 шт)</t>
  </si>
  <si>
    <t>Цифровой фотоаппарат Canon (2 шт)</t>
  </si>
  <si>
    <t>Программное обеспечение фотограмметрической обработки данных Aqisoft (2 шт)</t>
  </si>
  <si>
    <t>Дрель аккумуляторная AEG (4 шт)</t>
  </si>
  <si>
    <t>Мини- дрель Dremel (6 шт)</t>
  </si>
  <si>
    <t>Клеевой пистолет Elitech (6 шт)</t>
  </si>
  <si>
    <t>Лобзик Ryobi (4 шт)</t>
  </si>
  <si>
    <t>Набор для обучения игре в шахматы (6 шт)</t>
  </si>
  <si>
    <t>Тренажер - манекен сердечно-легочной и мозговой реанимации пружинно-механический торс (2 шт)</t>
  </si>
  <si>
    <t>Тренажер-манекен для обработки приемов восстановления проходимости верхних дыхательных путей в положении лежа и стоя (2 шт)</t>
  </si>
  <si>
    <t>Имитаторы ранений и поражений (2 шт)</t>
  </si>
  <si>
    <t>Конструкторская среда Lego (6 шт)</t>
  </si>
  <si>
    <t>Учебное пособие "Литературалык кычырыш"(для изучающих алтайский язык как государственный язык Республики Алтай).Авт.Е.Д.Чандыева. (100 шт)</t>
  </si>
  <si>
    <t>Книга "Азия чорчоктори",т.4.Сост.С.С.Торбоков (50 шт)</t>
  </si>
  <si>
    <t>Книга "Азия чорчоктори",т.5.Сост.С.С.Торбоков (50 шт)</t>
  </si>
  <si>
    <t>Мультимедийное пособие "Золотые голоса"(СD-диск с записями голосов писателей Горного Алтая" (15 шт)</t>
  </si>
  <si>
    <t>Демонстративные таблицы по алтайскому языку и литературе. Составители У.Н. Текенова, Н.Г. Сулукова (26 шт)</t>
  </si>
  <si>
    <t>Учебник "Алтай тил" 11 класс. Составители А.Т. Тыбыкова, А.С. Шокшиланова, Н.Г. Сулукова, Л.Н. Тыбыкова (70 шт)</t>
  </si>
  <si>
    <t>Учебник"Алтай тил"10 класс. Составители А.Т. Тыбыкова, Н.Г. Сулукова, Л.Н.Т ыбыкова, А.С. Шокшиланова (70 шт)</t>
  </si>
  <si>
    <t>Сборник отечественных мультипликационных фильмов на алтайском языке (CD-диск) (15 шт)</t>
  </si>
  <si>
    <t>Компьютер в комплекте.</t>
  </si>
  <si>
    <t>Компьютерное оборудование Asus (ноутбук).</t>
  </si>
  <si>
    <t>МФУ цветной A4 Epson.</t>
  </si>
  <si>
    <t>МФУ ч/б Epson.</t>
  </si>
  <si>
    <t>МФУ XEROX Versalink B405. (2 шт)</t>
  </si>
  <si>
    <t>Алтай тил (Алтайский язык) 5 класс. Авт-сост: Амырова Ж.И., Сулукова Н.Г. (35 шт)</t>
  </si>
  <si>
    <t>Алтай литература (Алтайская литература) 6 класс. Авт-сост: Чочкина М.П., Чандыева Е.Д. (36 шт)</t>
  </si>
  <si>
    <t>Детская книжка с музыкальным модулем «Кожончы койонок». (29 шт)</t>
  </si>
  <si>
    <t>Сборник детских песен и видеоклипов (DVD-диск). (20 шт)</t>
  </si>
  <si>
    <t>Оперативное управление, Распоряжение от 9 сентября 2020 года № 368</t>
  </si>
  <si>
    <t>В пользовании МУП "Тепловодстрой Сервис". Распоряжение от 10.09.2020 года № 369.</t>
  </si>
  <si>
    <t>Статья 3.1. Федерального закона " О введении в действие Земельного кодекса РФ" № 137-ФЗ от 25.10.2001 г.</t>
  </si>
  <si>
    <t>Оперативное управление, Распоряжение Главы Администрации от 07.09.2020 года № 366</t>
  </si>
  <si>
    <t>В безвозмездном пользовании Администрации Талдинского сельского поселения. Распоряжение Главы администрации от 29.09.2020 года № 401</t>
  </si>
  <si>
    <t>Оперативное управление. Распоряжение от 07.09.2020 года № 365.</t>
  </si>
  <si>
    <t>Муниципальное бюджетное общеобразовательное учреждение «Усть-Коксинская средняя общеобразовательная школа»</t>
  </si>
  <si>
    <t>МКУ ЦОУК</t>
  </si>
  <si>
    <t>Оперативное управление. Распоряжение от 07.12.2020 года № 507.</t>
  </si>
  <si>
    <t>Аренда, № 04:08:070805:168-04/018/2020-2 от 18.05.2020</t>
  </si>
  <si>
    <t>Аренда, № 04:08:070806:438-04/023/2019-2 от 07.08.2019</t>
  </si>
  <si>
    <t xml:space="preserve"> Республика Алтай, Усть-Коксинский район, с. Юстик (пер. Новый, 5А)</t>
  </si>
  <si>
    <t>В пользовании МУП "Тепловодстрой Сервис". Распоряжение от 17.12.2020 года № 526.</t>
  </si>
  <si>
    <t xml:space="preserve"> Республика Алтай, Усть-Коксинский район, с. Кайтанак, ул. Новая (под школьной котельной)</t>
  </si>
  <si>
    <t>3D принтер Centrit (4 шт)</t>
  </si>
  <si>
    <t>Пластик для 3D принтера BestfIlament (40 шт)</t>
  </si>
  <si>
    <t>Многофункциональное устройство (МФУ) Хегох (4 шт)</t>
  </si>
  <si>
    <t>Ноутбук мобильного класса (40 шт)</t>
  </si>
  <si>
    <t>Шлем виртуальной реальности НТС (4 шт)</t>
  </si>
  <si>
    <t>Ноутбук для VR шлема (4 шт)</t>
  </si>
  <si>
    <t>Смартфон Хіаоmі (4 шт)</t>
  </si>
  <si>
    <t>Карта памяти Samsung (8 шт)</t>
  </si>
  <si>
    <t>Фотограмметрическое ПО (4 шт)</t>
  </si>
  <si>
    <t>Квадрокоптер Тип 1 (4 шт)</t>
  </si>
  <si>
    <t>Квадрокоптер Тип 2 (12 шт)</t>
  </si>
  <si>
    <t>Фотоаппарат с объективом (4 шт)</t>
  </si>
  <si>
    <t>Стул (80 шт)</t>
  </si>
  <si>
    <t>Кресло мешок "Груша" (24 шт)</t>
  </si>
  <si>
    <t>Шахматный cтол (12 шт)</t>
  </si>
  <si>
    <t>Стол одноместный (бежевый) (28 шт)</t>
  </si>
  <si>
    <t>Стол составной (6 модулей) (4 шт)</t>
  </si>
  <si>
    <t>Практическое пособие для изучения основ механики (12 шт)</t>
  </si>
  <si>
    <t>Комплект для обучения шахматам (12 шт)</t>
  </si>
  <si>
    <t>Тренажёр-манекен для обработки сердечно лёгочной реанимации (4 шт)</t>
  </si>
  <si>
    <t>Тренажёр-манекен для отработки приемов удаления инородного тела из верхних дыхательных путей (4 шт)</t>
  </si>
  <si>
    <t>Набор имитаторов травм и поражений (4 шт)</t>
  </si>
  <si>
    <t>Табельные средства для оказания первой медицинской помощи (4 шт)</t>
  </si>
  <si>
    <t>Аккумуляторная дрель- винтоверт (8 шт)</t>
  </si>
  <si>
    <t>Многофункциональный инструмент (мультитул) (8 шт)</t>
  </si>
  <si>
    <t>Цифровой штангенциркуль (12 шт)</t>
  </si>
  <si>
    <t>Электролобзик (8 шт)</t>
  </si>
  <si>
    <t>Набор по робототехнике «ЛЕГО» (8 шт)</t>
  </si>
  <si>
    <t>Учебная станция 3D - печати (1 шт)</t>
  </si>
  <si>
    <t>Персональный компьютер (2 шт)</t>
  </si>
  <si>
    <t>Бактерицидный облучатель – рециркулятор «СТЭН»-230 (171 шт)</t>
  </si>
  <si>
    <t>Учебное пособие "Литературалык кычырыш" (литературное чтение) 3 класс. Авт. Е.Д. Чандыева, С.В. Абысова (112 шт)</t>
  </si>
  <si>
    <t>Учебник «Алтай литература» 11 кл. Авт. Н.М. Киндикова. (90 шт)</t>
  </si>
  <si>
    <t>3 517 010,00</t>
  </si>
  <si>
    <t>1 426 698,00</t>
  </si>
  <si>
    <t>5 143 680,00</t>
  </si>
  <si>
    <t>8 770 640,00</t>
  </si>
  <si>
    <t>Многофункциональное устройство (МФУ) МФУ HP LaserJet Pro MFP M227fdw G3Q75A (12 шт)</t>
  </si>
  <si>
    <t>Ноутбук (для управленческого персонала) Ноутбук HP ProBook 440 G7 14"(1920*1080)/Intel Core i5 10210u/8Gb/1Tb/W10Pro (70 шт)</t>
  </si>
  <si>
    <t>Ноутбук педагога. Ноутбук HP ProBook x360 440 G1 UMA i5-8250U/14 FHD UWYA 220 HD Touch/8Gb DDR4 2400/256 GB Pcle (26 шт)</t>
  </si>
  <si>
    <t>Интерактивный комплекс с вычислительным блоком и мобильным креплением. Интерактивная панель SMART MX275 в комплекте с вычислительным блоком OPS062 и Мобильным креплением Digis 1060 (24 шт)</t>
  </si>
  <si>
    <t>Ноутбук мобильного класса. Ноутбук HP ProBook x360 11 G5 11.6"/Touch/ Intel Celeron N4120/4Gb/128GbSSD/W10Pro Academic (340 шт)</t>
  </si>
  <si>
    <t>Термометр бесконтактный инфракрасный F01 (25 шт)</t>
  </si>
  <si>
    <t>Оперативное управление, Распоряжение от 26 декабря 2020 года № 553</t>
  </si>
  <si>
    <t>"Учебник «Алтай литература» 10 кл. (90 шт)
Авт. М.М. Бурулова, Е.Д. Чандыева, Н.Н. Санина.</t>
  </si>
  <si>
    <t>Оперативное управление, Распоряжение от 26 декабря 2020 года № 552</t>
  </si>
  <si>
    <t xml:space="preserve"> Республика Алтай, Усть-Коксинский район, с. Огнёвка, ул. Школьная (под школьной котельной)</t>
  </si>
  <si>
    <t xml:space="preserve"> Республика Алтай, Усть-Коксинский район, с. Верх-Уймон, ул. Набережная (под школьной котельной)</t>
  </si>
  <si>
    <t xml:space="preserve">Комплект спортивно-технологического оборудования для совершенствования спортивной подготовки по хоккею </t>
  </si>
  <si>
    <t>Ворота хоккейные с сеткой (2 шт)</t>
  </si>
  <si>
    <t>1 496 933,33</t>
  </si>
  <si>
    <t>155 216,00</t>
  </si>
  <si>
    <t>Оперативное управление, Распоряжение от 7 декабря 2020 года № 507/1</t>
  </si>
  <si>
    <t>Республика Алтай, Усть-Коксинский район, Верх-Уймонское сельское поселение (под скотомогильником в с. Мульта)</t>
  </si>
  <si>
    <t>Республика Алтай, Усть-Коксинский район, Верх-Уймонское сельское поселение (ошибочно оформлен для скотомогильника)</t>
  </si>
  <si>
    <t xml:space="preserve"> Республика Алтай, Усть-Коксинский район, с. Верх-Уймонское сельское поселение (под скотомогильником в с. Тихонькая)</t>
  </si>
  <si>
    <t>Республика Алтай, Усть-Коксинский район, с. Усть-Кокса, ул. Советская, 76 кв. 14</t>
  </si>
  <si>
    <t>Решение Усть-Коксинского районного суда от 15.09.2020 года № 2-295/2020</t>
  </si>
  <si>
    <t>Оперативное управление, Распоряжение Главы от 09.03.2021 года № 97</t>
  </si>
  <si>
    <t>2.1-00089</t>
  </si>
  <si>
    <t>Оперативное управление, Распоряжение Главы Администрации от 15.03.2021 года № 104</t>
  </si>
  <si>
    <t>Распоряжение Министерства экономического развития РА от 10.03.2021 года № 172</t>
  </si>
  <si>
    <t>2.1-00090</t>
  </si>
  <si>
    <t>2.1-00091</t>
  </si>
  <si>
    <t>ПАЗ-32053-70, автобус специальный для перевозки детей, 2020 года выпуска, ПТС 164301015391821</t>
  </si>
  <si>
    <t>ГАЗ-322171, специальный автобус для перевозки детей, ГАЗель БИЗНЕС, 2020 года выпуска, ПТС 164301016477092</t>
  </si>
  <si>
    <t>ГАЗ-322171, специальный автобус для перевозки детей, ГАЗель БИЗНЕС, 2020 года выпуска, ПТС 164301016477301</t>
  </si>
  <si>
    <t>Нежилое помещение (спортзал)</t>
  </si>
  <si>
    <t>Республика Алтай, Усть-Коксинский район, пос. Гагарка, ул. Центральная, 11 пом. 1</t>
  </si>
  <si>
    <t>04:08:090201:534</t>
  </si>
  <si>
    <t>Решение Сельского Совета депутатов Верх-Уймонского сельского поселения от 05.03.2021 года № 18-3</t>
  </si>
  <si>
    <t>Казна, Распоряжение от 15.03.2021 года № 110.</t>
  </si>
  <si>
    <t xml:space="preserve"> Республика Алтай, Усть-Коксинский район, пос. Замульта, ул. Хвойная (под планируемую скважину)</t>
  </si>
  <si>
    <t>Земли населённых пунктов;</t>
  </si>
  <si>
    <t>Безвозмездное пользование. Администрация Верх-Уймонского сельского поселения. Распоряжение № 322/1 от 04.08.2020 года</t>
  </si>
  <si>
    <t>МБУ "Редакция газеты "Уймонские ведомости"</t>
  </si>
  <si>
    <t xml:space="preserve"> Республика Алтай, Усть-Коксинский район, с. Усть-Кокса (под Котельной № 4)</t>
  </si>
  <si>
    <t>В пользовании МУП "Тепло Ресурс".</t>
  </si>
  <si>
    <t xml:space="preserve"> Республика Алтай, Усть-Коксинский район, с. Тюнгур, ул. Сухова (под Котельной № 15)</t>
  </si>
  <si>
    <t xml:space="preserve"> Республика Алтай, Усть-Коксинский район, с. Мульта (под планируемой скважиной)</t>
  </si>
  <si>
    <t xml:space="preserve"> Республика Алтай, Усть-Коксинский район, с. Мульта, ул. Школьная (под Котельной № 12)</t>
  </si>
  <si>
    <t xml:space="preserve"> Республика Алтай, Усть-Коксинский район, с. Сугаш, ул. Новая (под Котельной № 19)</t>
  </si>
  <si>
    <t xml:space="preserve"> Республика Алтай, Усть-Коксинский район, с. Катанда, ул. Советская (под Котельной № 13)</t>
  </si>
  <si>
    <t>Земли населённых пунктов; осуществление общеобразовательной деятельности</t>
  </si>
  <si>
    <t xml:space="preserve"> Республика Алтай, Усть-Коксинский район, с. Катанда, ул. Советская (под Котельной № 14)</t>
  </si>
  <si>
    <t>Земли населённых пунктов; дошкольное, начальное и среднее общее образование (размещение детского сада)</t>
  </si>
  <si>
    <t xml:space="preserve"> Республика Алтай, Усть-Коксинский район, с. Амур, пер. Школьный (под Котельной № 16)</t>
  </si>
  <si>
    <t xml:space="preserve"> Республика Алтай, Усть-Коксинский район, пос. Теректа, ул. Центральная (под Котельной № 11)</t>
  </si>
  <si>
    <t xml:space="preserve"> Республика Алтай, Усть-Коксинский район, с. Усть-Кокса, ул. Аргучинского (под Котельной № 6)</t>
  </si>
  <si>
    <t xml:space="preserve"> Республика Алтай, Усть-Коксинский район, с. Усть-Кокса, ул. Аргучинского (под скважиной Беловодье)</t>
  </si>
  <si>
    <t>В пользовании МУП "Тепловодстрой Сервис". Распоряжение от 08.04.2021 года № 152.</t>
  </si>
  <si>
    <t>Республика Алтай, Усть-Коксинский район, с. Усть-Кокса, ул. Нагорная, 99</t>
  </si>
  <si>
    <t>Разрешение на ввод объекта в эксплуатацию от 30.04.2021 года № 02-RU02507000-03-2021</t>
  </si>
  <si>
    <t>Оперативное управление. Распоряжение от 06.05.2021 года № 188</t>
  </si>
  <si>
    <t>Республика Алтай, Усть-Коксинский район, с. Усть-Кокса, ул. Советская, 117 кв. 3</t>
  </si>
  <si>
    <t>Распоряжение МТУ Росимущества в Алтайском крае и Республике Алтай от 16.02.2021 года № 93</t>
  </si>
  <si>
    <t>Бактерицидный облучатель – рециркулятор «СТЭН»-230 (210)</t>
  </si>
  <si>
    <t>Бактерицидный облучатель – рециркулятор «СТЭН»-330 (3)</t>
  </si>
  <si>
    <t>Спортивная площадка (общая) (4)</t>
  </si>
  <si>
    <t>2 614 500,00</t>
  </si>
  <si>
    <t>51 834,00</t>
  </si>
  <si>
    <t>570 000,00</t>
  </si>
  <si>
    <t>Земли населённых пунктов; для строительства полной общеобразовательной школы</t>
  </si>
  <si>
    <t>Земли населённых пунктов; для размещения здания библиотеки</t>
  </si>
  <si>
    <t>Казна</t>
  </si>
  <si>
    <t>Договор аренды от 13.01.2016 года с МУП "Тепловодстрой Сервис"</t>
  </si>
  <si>
    <t>3-00041</t>
  </si>
  <si>
    <t>Муниципальное унитарное предприятие "Тепло Ресурс"</t>
  </si>
  <si>
    <t>649490, Республика Алтай, с.Усть-Кокса, ул.Нагорная, 23</t>
  </si>
  <si>
    <t>1190400002430 от 15.08.2019 г.</t>
  </si>
  <si>
    <t>Постановление главы Администрации МО "Усть-Коксиснкий район" РА</t>
  </si>
  <si>
    <t>Автомобильная дорога,  от Автодороги 84К-93 "Подъезд Талда - Тюнгур (Природный парк "Белуха")" до аэропорта</t>
  </si>
  <si>
    <t>Автомобильная дорога, Республика Алтай, Усть-Коксинский район, с. Амур, проезд от ул. Советская до правого берега р. Кокса (через мост)</t>
  </si>
  <si>
    <t>Республика Алтай, Усть-Коксинский район, Амурское сельское поселение</t>
  </si>
  <si>
    <t>Автомобильная дорога, от Автодороги 84К-93 "Подъезд Талда - Тюнгур (Природный парк "Белуха")" до полигона ТБО</t>
  </si>
  <si>
    <t>Автомобильная дорога "Проезд от ул. Берёзовая до ул. Заречная в с. Усть-Кокса"</t>
  </si>
  <si>
    <t>Республика Алтай, Усть-Коксинский район, Усть-Коксинское сельское поселение сельское поселение</t>
  </si>
  <si>
    <t xml:space="preserve"> Маневренный фонд.  Найм маневренного фонда.</t>
  </si>
  <si>
    <t>Социальный фонд. Социальный найм. Живёт вынужденный переселенец. Необходимо приватизировать.</t>
  </si>
  <si>
    <t>Здание  котельной</t>
  </si>
  <si>
    <t>2.1-00092</t>
  </si>
  <si>
    <t>ПАЗ-320570-2, автобус специальный для перевозки детей, 2021 года выпуска, ПТС 164301034528928</t>
  </si>
  <si>
    <t>Распоряжение Министерства экономического развития РА от 08.12.2021 года № 979</t>
  </si>
  <si>
    <t>2.1-00093</t>
  </si>
  <si>
    <t>ПАЗ-320570-2, автобус специальный для перевозки детей, 2021 года выпуска, ПТС 164301034529192</t>
  </si>
  <si>
    <t>2.1-00094</t>
  </si>
  <si>
    <t>ПАЗ-320570-2, автобус специальный для перевозки детей, 2021 года выпуска, ПТС 164301034529500</t>
  </si>
  <si>
    <t>МБУДО"Усть-Коксинская детско-юношеская спортивная школа"</t>
  </si>
  <si>
    <t>Оперативное управление, Распоряжение Главы Администрации от 16.12.2021 года № 508</t>
  </si>
  <si>
    <t>2.1-00095</t>
  </si>
  <si>
    <t>ПАЗ-320570-2, автобус специальный для перевозки детей, 2021 года выпуска, ПТС 164301034528565</t>
  </si>
  <si>
    <t>2.1-00096</t>
  </si>
  <si>
    <t>ГАЗ GAZeLLe NEXT, автобус специальный для перевозки детей, 2021 года выпуска, ПТС 164301033686262</t>
  </si>
  <si>
    <t>ГАЗ GAZeLLe NEXT, автобус специальный для перевозки детей, 2021 года выпуска, ПТС 164301033568815</t>
  </si>
  <si>
    <t>ГАЗ GAZeLLe NEXT, автобус специальный для перевозки детей, 2021 года выпуска, ПТС 164301033572038</t>
  </si>
  <si>
    <t>2.1-00097</t>
  </si>
  <si>
    <t>2.1-00098</t>
  </si>
  <si>
    <t>ГАЗ GAZeLLe NEXT, автобус специальный для перевозки детей, 2021 года выпуска, ПТС 164301033568287</t>
  </si>
  <si>
    <t>2.1-00099</t>
  </si>
  <si>
    <t>2.1-00100</t>
  </si>
  <si>
    <t>ГАЗ GAZeLLe NEXT, автобус специальный для перевозки детей, 2021 года выпуска, ПТС 164301033572071</t>
  </si>
  <si>
    <t>ГАЗ GAZeLLe NEXT, автобус специальный для перевозки детей, 2021 года выпуска, ПТС 164301033568331</t>
  </si>
  <si>
    <t>2.1-00102</t>
  </si>
  <si>
    <t>2.1-00101</t>
  </si>
  <si>
    <t>ГАЗ GAZeLLe NEXT, автобус специальный для перевозки детей, 2021 года выпуска, ПТС 164301033686273</t>
  </si>
  <si>
    <t>МБУДО "Усть-Коксинский дом детского творчества"</t>
  </si>
  <si>
    <t>Стол детский модульный регулируемый  (2 шт)</t>
  </si>
  <si>
    <t>Оперативное управление, Распоряжение от 16 декабря 2021 года № 509</t>
  </si>
  <si>
    <t>Стул детский  регулируемый  (8 шт)</t>
  </si>
  <si>
    <t>Распоряжение Министерства экономического развития РА от 25.11.2021 года № 952</t>
  </si>
  <si>
    <t>Многофункциональное устройство (МФУ) (HP LaserJet Pro M428fdw)</t>
  </si>
  <si>
    <t>Разрешение на ввод объекта в эксплуатацию от 23.12.2010 года</t>
  </si>
  <si>
    <t>16.12.2021 г.</t>
  </si>
  <si>
    <t>Водонапорная башня ( к скважине № Г18/10)</t>
  </si>
  <si>
    <t>26 м</t>
  </si>
  <si>
    <t>3,3 м² (глубина 30 м)</t>
  </si>
  <si>
    <t>Распоряжение Министерства экономического развития РА от 22.12.2021 года № 1080</t>
  </si>
  <si>
    <t>Куклы, озвученные, со встроенным модулем (алтайский язык) (3 шт.)</t>
  </si>
  <si>
    <t>Учебник "Алтай тил" (Алтайский язык для изучающих алтайский язык как государственный язык РА). 5 кл. Авт.-сост. У.Н.Текенова, Ж.И. Амырова, А.П. Адышева, Р.А. Тодошева. (95 шт)</t>
  </si>
  <si>
    <t>Учебное пособие "История и культура Горного Алтая". 9 класс. 1 часть.  Авт: А.А. Иркитова, М.П.. Мукаева,                       М.П. Мишкина.(90 шт.)</t>
  </si>
  <si>
    <t>Учебное пособие "История и культура Горного Алтая". 9 класс. 2 часть.  Авт: А.А. Иркитова, М.П.. Мукаева,                       М.П. Мишкина.(90 шт.)</t>
  </si>
  <si>
    <t xml:space="preserve">Букварь "Бичиктос" (Букварь).  1 класс. 
Авт: Н.Б. Тайборина.(90 шт.)
</t>
  </si>
  <si>
    <t>Блокиратор цифровых и сотовых систем связи «Аллигатор 80 ЕГЭ» (2 шт.)</t>
  </si>
  <si>
    <t>Набор для конструирования. Мобильная робототехника (тип 1) (1 шт.)</t>
  </si>
  <si>
    <t>Набор для конструирования. Мобильная робототехника (тип 2) (1 шт.)</t>
  </si>
  <si>
    <t>Распоряжение Министерства экономического развития РА от 24.12.2021 года № 1096</t>
  </si>
  <si>
    <t>Оперативное управление, Распоряжение от 30 декабря 2021 года № 524</t>
  </si>
  <si>
    <t>Оперативное управление, Распоряжение от 30 декабря 2021 года № 525</t>
  </si>
  <si>
    <t>Рециркулятор РПБ 315 Universal (6 шт.)</t>
  </si>
  <si>
    <t>Рециркулятор РПБ 230 Universal (23 шт.)</t>
  </si>
  <si>
    <t>Рециркулятор РПБ 330 Universal (11 шт)</t>
  </si>
  <si>
    <t>Передвижная подставка для рециркулятора  РПБ  (40 шт)</t>
  </si>
  <si>
    <t>Термометр бесконтактный инфракрасный для дома и офиса Bercom JBX 178  (17 шт)</t>
  </si>
  <si>
    <t>76347, 17</t>
  </si>
  <si>
    <t>Оперативное управление, Распоряжение Главы Администрации от 14.01.2022 года № 7</t>
  </si>
  <si>
    <t>Республика Алтай, Усть-Коксинский район, с. Верх-Уймон, ул. Центральная, 10 кв. 2</t>
  </si>
  <si>
    <t>Договор купли-продажи земельного участка с  жилым домом от 15.12.2021 года</t>
  </si>
  <si>
    <t xml:space="preserve"> Республика Алтай, Усть-Коксинский район, с. Юстик, ул. Ленкома, 10 </t>
  </si>
  <si>
    <t xml:space="preserve">Республика Алтай, Усть-Коксинский район, с. Юстик, ул. Ленкома, 10 </t>
  </si>
  <si>
    <t>Договор купли-продажи земельного участка с  жилым домом от 10.12.2021 года</t>
  </si>
  <si>
    <t>Распоряжение Министерства экономического развития РА от 24.12.2021 года № 1095</t>
  </si>
  <si>
    <t>Оперативное управление, Распоряжение от 30 декабря 2021 года № 526</t>
  </si>
  <si>
    <t>Якутский эпос «Ньургун Баатыр» (24 шт)</t>
  </si>
  <si>
    <t>22244, 64</t>
  </si>
  <si>
    <t>М.В.Карамаев: жизнь и деятельность ( в чехле) (18 шт.)</t>
  </si>
  <si>
    <t>12101, 94</t>
  </si>
  <si>
    <t>Моноблок Asus V222GAK – BA044D с внешним CD-RW-DVD (2021 г.в.)</t>
  </si>
  <si>
    <t>42 217, 85</t>
  </si>
  <si>
    <t>Распоряжение Министерства экономического развития РА от 14.12.2021 года № 1039</t>
  </si>
  <si>
    <t>МФУ Pantum  М6507 (2021 г.в.)</t>
  </si>
  <si>
    <t>12 185, 77</t>
  </si>
  <si>
    <t xml:space="preserve"> Администрация муниципального образования "Усть-Коксинский район" Республики Алтай</t>
  </si>
  <si>
    <t>Оперативное управление, Распоряжение от 30 декабря 2021 года № 527</t>
  </si>
  <si>
    <t>Оперативное управление. Распоряжение от 17.01.2022 года № 16</t>
  </si>
  <si>
    <t>Оперативное управление. Распоряжение от 17.01.2022 года № 17</t>
  </si>
  <si>
    <t>Ноутбук 15.6 FHD HP 15s-eq2022ur AMD Ryzen55500U/8GB/512Gb SSD/AMD Radeon/DOS 3B2U6EA</t>
  </si>
  <si>
    <t>44 995, 00</t>
  </si>
  <si>
    <t>Договор купли-продажи № 386 от 16.08.2021 г.</t>
  </si>
  <si>
    <t>Оперативное управление, Распоряжение от 09 марта 2022 года № 99</t>
  </si>
  <si>
    <t>МФУ Копир/принтер/сканер Kyocera Ecosys M2235DN (белый)</t>
  </si>
  <si>
    <t>34 100, 00</t>
  </si>
  <si>
    <t>Договор купли-продажи б/н от 02.10.2021 г.</t>
  </si>
  <si>
    <t>Оперативное управление, Распоряжение от 14 марта 2021 года № 104</t>
  </si>
  <si>
    <t>Планшет Samsung Galaxy  Tab A7 Lite 8.7 64 GBWiFl SM-220 (2021)</t>
  </si>
  <si>
    <t>Договор купли-продажи № 2 от 21.12.2021 г.</t>
  </si>
  <si>
    <t>Оперативное управление, Распоряжение от 14 марта 2022 года № 105</t>
  </si>
  <si>
    <t>Договор купли-продажи б/н от 12.08.2021 г.</t>
  </si>
  <si>
    <t>Оперативное управление, Распоряжение от 14 марта 2022 года № 103</t>
  </si>
  <si>
    <t>13 500, 00</t>
  </si>
  <si>
    <t>Республика Алтай, Усть-Коксинский район, с. Усть-Кокса, ул. Нагорная, 12</t>
  </si>
  <si>
    <t>Контейнерная площадка на два контейнера</t>
  </si>
  <si>
    <t>85 034, 00</t>
  </si>
  <si>
    <t>Договор подряда №4 от 23.08.2019 г. Акт выполненных работ №1 от 30.10.2019</t>
  </si>
  <si>
    <t>Оперативное управление, Распоряжение от 14 марта 2022 года № 106</t>
  </si>
  <si>
    <t>Республика Алтай, Усть-Коксинский район, с. Усть-Кокса, ул. Советская, 68</t>
  </si>
  <si>
    <t>Договор подряда №1 от 23.08.2019 г. Акт выполненных работ №1 от 30.10.2019</t>
  </si>
  <si>
    <t>Республика Алтай, Усть-Коксинский район, с. Усть-Кокса, ул. Советская, 76</t>
  </si>
  <si>
    <t>Договор подряда №2 от 23.08.2019 г. Акт выполненных работ №1 от 30.10.2019</t>
  </si>
  <si>
    <t>Республика Алтай, Усть-Коксинский район, с. Усть-Кокса, ул. Юшкина, 11</t>
  </si>
  <si>
    <t>Договор подряда №3 от 23.08.2019 г. Акт выполненных работ №1 от 30.10.2019</t>
  </si>
  <si>
    <t>Республика Алтай, Усть-Коксинский район, с. Усть-Кокса, ул. Совхозная, 14</t>
  </si>
  <si>
    <t>85 032, 00</t>
  </si>
  <si>
    <t>Договор подряда №6 от 23.08.2019 г. Акт выполненных работ №1 от 30.10.2019</t>
  </si>
  <si>
    <t>Республика Алтай, Усть-Коксинский район, с. Усть-Кокса, ул. Совхозная, 10</t>
  </si>
  <si>
    <t>Договор подряда №5 от 23.08.2019 г. Акт выполненных работ №1 от 30.10.2019</t>
  </si>
  <si>
    <t>Оперативное управление. Распоряжение от 19.04.2021 года № 165</t>
  </si>
  <si>
    <t>АПОУРА Усть-Коксинский ТОТ"</t>
  </si>
  <si>
    <t xml:space="preserve">Безвозмездное пользование. Распоряжение Главы администрации от 06.08.2019 года № 307 </t>
  </si>
  <si>
    <t>Оперативное управление. Распоряжение от № 320/1 от 20.08.2021 г.</t>
  </si>
  <si>
    <t>Оперативное управление. Распоряжение от 31.08.2021 года № 331</t>
  </si>
  <si>
    <t>Оперативное управление.Распоряжение от 19.11.2021 года № 472</t>
  </si>
  <si>
    <t>Распоряжение Министерства экономического развития РА от 17.05.2021 года № 373</t>
  </si>
  <si>
    <t>Оперативное управление, Распоряжение от 11 июня 2021 года №247</t>
  </si>
  <si>
    <t>Хозяйственное ведение. Распоряжение № 344 от 25.08.2020 г.</t>
  </si>
  <si>
    <t>Маневренный фонд. Договор найма  жилого помещения маневренного фонда. Наниматель Поварницына В.В.</t>
  </si>
  <si>
    <t xml:space="preserve">Договор социального найма жилого помещения от 09.02.2022 с Колывановой Т.Г... Распоряжение № 46 от 09.02.2022 г </t>
  </si>
  <si>
    <t>Оперативное управление. Распоряжение от 26.07.2021 года № 284.</t>
  </si>
  <si>
    <t>Оперативное управление.Распоряжение от 26.07.2021 года № 285</t>
  </si>
  <si>
    <t>Администрация МО Усть-Коксинский район</t>
  </si>
  <si>
    <t xml:space="preserve"> Земельный Кодекс п.2. статья 11.6 Объединение земельных участков. </t>
  </si>
  <si>
    <t>Казна Распоряжение № 188 от 16.05.2022 г.</t>
  </si>
  <si>
    <t>04:08:010117:63</t>
  </si>
  <si>
    <t>Оперативное управление, Распоряжение от 01 апреля 2022 года № 134</t>
  </si>
  <si>
    <t>19 909, 00</t>
  </si>
  <si>
    <t>казна</t>
  </si>
  <si>
    <t>Решение Усть-Коксинского районного суда № 2-242/2022 от 13.04.2022 года</t>
  </si>
  <si>
    <t>07.06.2022 г</t>
  </si>
  <si>
    <t>14.06.2022 г.</t>
  </si>
  <si>
    <t>06.06.2022 г</t>
  </si>
  <si>
    <t>07.06.2022 г.</t>
  </si>
  <si>
    <t>09.06.2022 г.</t>
  </si>
  <si>
    <t>08.06.25022 г.</t>
  </si>
  <si>
    <t>15.06.2022 г.</t>
  </si>
  <si>
    <t>08.06.2022 г.</t>
  </si>
  <si>
    <t>01.07.2022 г.</t>
  </si>
  <si>
    <t>20.06.2022 г.</t>
  </si>
  <si>
    <t>с. Усть-Кокса ул. Нагорная 23, строение 1</t>
  </si>
  <si>
    <t>68,97 было, 221,1 по выписке</t>
  </si>
  <si>
    <t>9240,04 было, 1046737,46 по выписке</t>
  </si>
  <si>
    <t>с. Усть-Кокса ул. Нагорная 23, строение 2</t>
  </si>
  <si>
    <t>Постановление Верховного совета РФ "О разграничении государственной собственности в РФ на федеральную собственность,государственную собственность республик в составе РФ и муниципальную собственность" № 3020-1, от 27.12.1991</t>
  </si>
  <si>
    <t xml:space="preserve">Республика Алтай, Усть-Коксинский район, с. Мульта, ул. Строительная, д.5, кв.1 </t>
  </si>
  <si>
    <t>Муниципальный контракт № 8     ИКЗ 223040600421404060100100090024120412 от 23.05.2022 года</t>
  </si>
  <si>
    <t>Оперативное управление. Распоряжение от 30.05.2022 года № 214</t>
  </si>
  <si>
    <t>Здание (гараж № 2)</t>
  </si>
  <si>
    <t xml:space="preserve">Оперативное управление. </t>
  </si>
  <si>
    <t>Решение Усть-Коксинского районного суда № 2-103/2022 от 07.02.2022 года</t>
  </si>
  <si>
    <t>Решение Усть-Коксинского районного суда № 2-360/2022 от 19.05.2022 года</t>
  </si>
  <si>
    <t>Решение Усть-Коксинского районного суда №2-103/2022 от 07.02.2022 г.</t>
  </si>
  <si>
    <t xml:space="preserve">Пианино </t>
  </si>
  <si>
    <t>400 000, 00</t>
  </si>
  <si>
    <t>Оперативное управление, Распоряжение от 08 сентября 2022 года № 343</t>
  </si>
  <si>
    <t>Распоряжение  Министерства экономического развития Республики Алтай  от 31.05.2022 г. №388</t>
  </si>
  <si>
    <t>Оперативное управление, Распоряжение от 08 сентября 2022 года № 344</t>
  </si>
  <si>
    <t>Распоряжение  Министерства экономического развития Республики Алтай  от 31.05.2022 г. №395</t>
  </si>
  <si>
    <t>Ноутбук ( 2 шт.)</t>
  </si>
  <si>
    <t>Многофункциональное устройство (МФУ)</t>
  </si>
  <si>
    <t>Микроскоп цифровой</t>
  </si>
  <si>
    <t>Четырехосевой робот-манипулятор с модульными сменными насадками</t>
  </si>
  <si>
    <t>Цифровая лаборатория для школьников (2 шт.)</t>
  </si>
  <si>
    <t xml:space="preserve">Цифровая лаборатория для школьников </t>
  </si>
  <si>
    <t>Учебная лаборатория по нейротехнологии</t>
  </si>
  <si>
    <t>Весы электронные медицинские</t>
  </si>
  <si>
    <t>Набор ОГЭ по химии: оборудование для учителя (2 шт)</t>
  </si>
  <si>
    <t>Ноутбук HP 255G8 15.6 темно - серебристый</t>
  </si>
  <si>
    <t>Стул детский регулируемый для дошкольников (8 шт.)</t>
  </si>
  <si>
    <t>Образовательная система Edu Quest (Эдуквест)</t>
  </si>
  <si>
    <t>Дорожное покрытие «четырехсторонний перекресток» с нанесенной дорожной разметкой и утяжеленными элементами К1066</t>
  </si>
  <si>
    <t>МБУ ДО "Усть-Коксинский дом детского творчества"</t>
  </si>
  <si>
    <t>Светофор транспортный (три сигнала) А1026 ( 4 шт)</t>
  </si>
  <si>
    <t>Светофор пешеходный (два сигнала) А1027 ( 8 шт)</t>
  </si>
  <si>
    <t>Стойка под светофор (переносная) А1008 ( 4 шт)</t>
  </si>
  <si>
    <t>Основание под светофор/дорожный знак (переносное) А1064 ( 4 шт)</t>
  </si>
  <si>
    <t>Беспроводной пульт дистанционного управления светофорным оборудованием УП-1, на базе инфракрасных систем и фоточувствительных элементов + тренажерный учебно – методический комплект флэш накопителей с мультимедийной программой по проведению занятий с детьми общеобразовательных учреждений в детском автогородке А1010</t>
  </si>
  <si>
    <t>Дорожный контроллер к пульту управления А1044 ( 3 шт)</t>
  </si>
  <si>
    <t>Специализированная аккумуляторная система питания для светофорного оборудования детских автогородков А1043 ( 2 шт)</t>
  </si>
  <si>
    <t>Знак дорожный А1019 ( 12)</t>
  </si>
  <si>
    <t>Стойка под дорожный знак (переносная) А1066 ( 4 шт)</t>
  </si>
  <si>
    <t>Подростковый велосипед ЗК2040</t>
  </si>
  <si>
    <t>Спортивная площадка (общая)</t>
  </si>
  <si>
    <t>Распоряжение Министерства экономического развития Республики Алтай № 229 от  18.04.2022 г "О безвозмездной передаче недвижимого имущества из собственности муниципального образования "Усть-Коксинский район" в государственную собственность Республики Алтай"</t>
  </si>
  <si>
    <t>Об исключении имущества из Реестра муниципального имущества. Распоряжение Главы администрации от 30.08.2022 года № 333</t>
  </si>
  <si>
    <t>2022 г.</t>
  </si>
  <si>
    <t>Государственная собственность Республики Алтай</t>
  </si>
  <si>
    <t>Хозяйственное ведение Распоряжение № 281 от 18.07.2022г.</t>
  </si>
  <si>
    <t>Оперативное управление Распоряжение …..</t>
  </si>
  <si>
    <t xml:space="preserve">Пажарная сигнализация                                                           </t>
  </si>
  <si>
    <t>Времянка</t>
  </si>
  <si>
    <t>Акт о результатах инвентаризации № 1 от 25.08.2021 года</t>
  </si>
  <si>
    <t>Казна. Распоряжение от 25.08.2021 года № 324</t>
  </si>
  <si>
    <t>Дровяник</t>
  </si>
  <si>
    <t>Сарай</t>
  </si>
  <si>
    <t>Памятник участников Великой Отечественной Войны</t>
  </si>
  <si>
    <t>Распоряжение Главы Администрации от 24.11.2020 года № 496</t>
  </si>
  <si>
    <t>Обелиск воинам-землякам, с. Усть-Кокса</t>
  </si>
  <si>
    <t>Передано в безвозмездное пользование в Усть-Коксинское сельское поселение</t>
  </si>
  <si>
    <t>Двери входные ( акт.зал)</t>
  </si>
  <si>
    <t>Компьютер (Имущество Морозов Д)</t>
  </si>
  <si>
    <t>Компьютер (Имущество Соколов АС)</t>
  </si>
  <si>
    <t>Компьютер (Комарова СВ)</t>
  </si>
  <si>
    <t>Компьютер (Отд.Арх и зем отн Казанцев АН)</t>
  </si>
  <si>
    <t xml:space="preserve">22 030,00  
</t>
  </si>
  <si>
    <t>Компьютер (Экономика Казанцев АС)</t>
  </si>
  <si>
    <t>Компьютер (Экономика Майманова ЛЯ 19.01.2022 с Фин.управл.)</t>
  </si>
  <si>
    <t>Компьютер (Экономика Майманова ЛЯ)</t>
  </si>
  <si>
    <t>Компьютер (Юристы Курганакова А)</t>
  </si>
  <si>
    <t>Компьютер 2020г(Пер. зам гл)</t>
  </si>
  <si>
    <t>Компьютер в комп  нояб 2020 (Имущество Соколов АС)</t>
  </si>
  <si>
    <t>Компьютер в комп (Н310/G5400/4Gb DDR4/240Gb SSD/1Tb HDD/440W/23.8"/ИБП 600ВА/ клав-ра+мышь) (начальник с/х отдела Алимова ДЯ)</t>
  </si>
  <si>
    <t>Компьютер в компл (прессекретарь)нояб  2020</t>
  </si>
  <si>
    <t>Компьютер в компл (Сист блок (H310/i5)1Tb,Монитор Benq 23.8 (Зем отд Давыденко ГВ)дек 2019</t>
  </si>
  <si>
    <t>Компьютер в компл (Сист блок (H370i5) 1Tb, Монитор Benq 23.8 чер, ИПБ (Зем отд Ракина А)дек 2019</t>
  </si>
  <si>
    <t>Компьютер в компл (Сист блок (В450, 4Gb) 1 (Бухгалтерия Шуклина АП)2020</t>
  </si>
  <si>
    <t>Компьютер в компл (Сист блок 120Gb 1 (Экономика Кононова ЛВ)дек 2019</t>
  </si>
  <si>
    <t>Компьютер в компл (Сист блок 120Gb 4 (Земельн отд Косинова ЕВ)</t>
  </si>
  <si>
    <t>Компьютер в компл (Системный блок (В450, 4Gb) 2 (юристы Трубачева ЕЮ)(дек 2019)</t>
  </si>
  <si>
    <t>Компьютер в комплекте  (Бухгалтерия Боброва НС)</t>
  </si>
  <si>
    <t>Компьютер в комплекте (+ИПБ) (Бухгалтерия Архипова О)</t>
  </si>
  <si>
    <t>Компьютер в комплекте (B360/G5400/8GB, ИБП, клав-ра, мышь) 1 (Отдел кадров Боброва НВ)</t>
  </si>
  <si>
    <t>Компьютер в комплекте (B360/G5400/8GB, ИБП, клав-ра, мышь) 2 (Труд) дек 2019</t>
  </si>
  <si>
    <t>Компьютер в комплекте (B360/G5400/8GB, ИБП, клав-ра, мышь) 3 (Молодеж пол )</t>
  </si>
  <si>
    <t>Компьютер в комплекте (H110/G4560/4Gb DDR4/1 Тb HDD/3500W/23.6"/ИБП 500ВА/клав-ра+мышь) (Имущество Фролова Е)</t>
  </si>
  <si>
    <t>Компьютер в комплекте (Попова Н.Т.) ноябрь 2021 год</t>
  </si>
  <si>
    <t>Компьютер в комплекте (Экономика Казанцев АС) 2021 год</t>
  </si>
  <si>
    <t>Кондиционер Сплит-система FOS07F1 комплект 1 (июль 2020) сист адм</t>
  </si>
  <si>
    <t>Кондиционер Сплит-система FOS07F1 комплект 2 (июль 2020) финотдел</t>
  </si>
  <si>
    <t>Кондиционер Сплит-система FOS09F1 комплект 1 (июль 2020) (Бухгалтерия)</t>
  </si>
  <si>
    <t>Копир/принтер/сканер Kyocera Ecosys M2040DN Duplex белый 1 (юристы)</t>
  </si>
  <si>
    <t>Копир/принтер/сканер Kyocera Ecosys M2040DN Duplex белый 2 (Бухгалтерия Шныпко НВ)</t>
  </si>
  <si>
    <t>Копир/принтер/сканер Kyocera Ecosys M2040DN Duplex белый 3 (Бухгалтерия Боброва НС)</t>
  </si>
  <si>
    <t>Копир/принтер/сканер Kyocera Ecosys M2235DN F4 Duplex белый (Земел отд Косинова ЕВ)дек 2019</t>
  </si>
  <si>
    <t>Кресло руководителя Бюрократ коричн (Глава адм)2020</t>
  </si>
  <si>
    <t>Кухня "Изабель" (Глава адм)</t>
  </si>
  <si>
    <t>Лук спортивный (комплект) (молод полит. Сахаров НИ)</t>
  </si>
  <si>
    <t>Микрофон для конференций 1 SHURE CVG 18D-B/C+CVD XLR (АКТ ЗАЛ)</t>
  </si>
  <si>
    <t>Микрофон для конференций 2 SHURE CVG 18D-B/C+CVD XLR (АКТ ЗАЛ)</t>
  </si>
  <si>
    <t>Микрофон для конференций 3 SHURE CVG 18D-B/C+CVD XLR (АКТ ЗАЛ)</t>
  </si>
  <si>
    <t>Микшер активный BEHRINGER EUROPOWER PMP500 (акт зал)</t>
  </si>
  <si>
    <t>МФУ (принтер, копир, сканер) (Микрюкова НВ)</t>
  </si>
  <si>
    <t>МФУ Kyocera Ecosys M2040DN (белый) (Эконом отдел. декабрь 2021)</t>
  </si>
  <si>
    <t>МФУ Kyocera Ecosys M2040DN Duplex (отдел ЖКВ) нояб 2020</t>
  </si>
  <si>
    <t>МФУ Kyocera Ecosys M2040DN Duplex (приемная)нояб 2020</t>
  </si>
  <si>
    <t>МФУ Kyocera Ecosys M2235DN (белый) (бухгалтерия ноябрь 2021)</t>
  </si>
  <si>
    <t>МФУ Kyocera Ecosys M2235DN (белый) (Ерлина Р.К. декабрь 2021)</t>
  </si>
  <si>
    <t>МФУ Kyocera Ecosys M2235DN (белый) (управ.делами ноябрь 2021)</t>
  </si>
  <si>
    <t>МФУ Kyocera Ecosys M2235DN Duplex (труд) нояб 2020</t>
  </si>
  <si>
    <t>МФУ лазерный  Kyocera Ecosys M2040DN Duplex белый  (доходы Соколов АС)</t>
  </si>
  <si>
    <t>МФУ лазерный Canon I-SENSYS MF 237w (Руководитель ОДАМО)</t>
  </si>
  <si>
    <t>МФУ лазерный Canon i-Sensys MF264 dw (2925C016) A4 (Соколов А ноябрь 2021г.)</t>
  </si>
  <si>
    <t>Ноутбук Acer (Бухгалтерия Шуклина АП 04, 2020) Aspire 3 A315-42-R73M Ryzen 3 3200U/4Gb/1 Tb/Vega 3/15.67FHD/Lin</t>
  </si>
  <si>
    <t>Ноутбук Acer Extensa EX2519-P79W. HD 15.6", Black/Linux (Зам по ЖКХ Щербаков ИИ)</t>
  </si>
  <si>
    <t>Ноутбук ASUS Laptop 15 F515EA-EJ1437W, Pentium Gold 7505/8Gb/256Gb SS/15.6 FHD/Win11 (ТИК-1)</t>
  </si>
  <si>
    <t>Ноутбук ASUS Laptop 15 F515EA-EJ1437W, Pentium Gold 7505/8Gb/256Gb SS/15.6 FHD/Win11 (ТИК-2)</t>
  </si>
  <si>
    <t>Ноутбук ASUS Laptop 15 F515EA-EJ1437W, Pentium Gold 7505/8Gb/256Gb SS/15.6 FHD/Win11 (ТИК-3)</t>
  </si>
  <si>
    <t>Ноутбук ASUS Laptop 15 F515EA-EJ1437W, Pentium Gold 7505/8Gb/256Gb SS/15.6 FHD/Win11 (ТИК-4)</t>
  </si>
  <si>
    <t>Ноутбук ASUS Laptop 15 F515EA-EJ1437W, Pentium Gold 7505/8Gb/256Gb SS/15.6 FHD/Win11 (ТИК-5)</t>
  </si>
  <si>
    <t>Ноутбук ASUS Laptop i3 15.6'' Silver нояб 2020 (акт. зал)</t>
  </si>
  <si>
    <t>Ноутбук ASUS Laptop i5 15.6'' Red нояб 2020 (с/х Алекова Л)</t>
  </si>
  <si>
    <t>Облучатель-рециркулятор "ARMED" (метал корпус) (СН211 115) 1 (Глава Адм)</t>
  </si>
  <si>
    <t>Облучатель-рециркулятор "ARMED" (метал корпус) (СН211 115) 2 (Акт зал)</t>
  </si>
  <si>
    <t>Офисный шкаф-стенка (5400 (1500)*2800 (6 шт)(Экономика)дек 2020</t>
  </si>
  <si>
    <t>Площадка под мусорный контейнер 1, ул. Харитошкина, 6</t>
  </si>
  <si>
    <t>Площадка под мусорный контейнер 2, ул. Харитошкина, 3</t>
  </si>
  <si>
    <t>Площадка под мусорный контейнер 3, пер. Школьный, 6</t>
  </si>
  <si>
    <t>Пожарная сигнализация монтаж в здании с. Усть-Кокса, пер. Школьный, д 6 (дек 2020г)</t>
  </si>
  <si>
    <t>Пожарная сигнализация монтаж в здании с. Усть-Кокса, ул. Харитошкина, д. 1 А (дек 2020г)</t>
  </si>
  <si>
    <t>Пожарная сигнализация монтаж в здании с. Усть-Кокса, ул. Харитошкина, д.3 (гаражи) (дек 2020г)</t>
  </si>
  <si>
    <t>Пожарная сигнализация монтаж в здании с. Усть-Кокса, ул. Харитошкина, д.3 (дек 2020г)</t>
  </si>
  <si>
    <t>Принтер лазерный CANON LBP-6030B (начальник с/х отд Алимова ДЯ)</t>
  </si>
  <si>
    <t>Принтер лазерный CANON LBP-6030B (труд) сент 2019</t>
  </si>
  <si>
    <t>Принтер лазерный HP Laser 107wr (209U7A) A4 WiFi (ТИК-1)</t>
  </si>
  <si>
    <t>Принтер лазерный HP Laser 107wr (209U7A) A4 WiFi (ТИК-2)</t>
  </si>
  <si>
    <t>Принтер лазерный HP Laser 107wr (209U7A) A4 WiFi (ТИК-3)</t>
  </si>
  <si>
    <t>Принтер лазерный HP Laser 107wr (209U7A) A4 WiFi (ТИК-4)</t>
  </si>
  <si>
    <t>Принтер лазерный HP Laser 107wr (209U7A) A4 WiFi (ТИК-5)</t>
  </si>
  <si>
    <t>Сигнализация (МОБ работа)</t>
  </si>
  <si>
    <t>Системный блок (X470, 16Gb) (Бухгалтерия Сервер)</t>
  </si>
  <si>
    <t>Системный блок (Ерлина Р.К.ноябрь 2021г.)</t>
  </si>
  <si>
    <t>Системный блок (Руковод-ль ОДАМО Кононова НИ)??</t>
  </si>
  <si>
    <t>Системный блок 120Gb 2 (Экономика Тонжеракова ТГ)2019</t>
  </si>
  <si>
    <t>Системный блок 120Gb 3 (Экономика Кудрявцева НИ)2019</t>
  </si>
  <si>
    <t>Стол  Руководителя (Глава адм)</t>
  </si>
  <si>
    <t>Стол (Руководитель ОДАМО Кононова НИ)</t>
  </si>
  <si>
    <t>Стол обеденный "Модерн" (Глава адм)</t>
  </si>
  <si>
    <t>Стол угловой (приемная декабрь 2021)</t>
  </si>
  <si>
    <t>Тумба выкатная ( приемная декабрь 2021)</t>
  </si>
  <si>
    <t>Уголок обеденный "Мечта" (Глава адм)</t>
  </si>
  <si>
    <t>Чехлы салона Kia Cerato (Трубин СЕ)</t>
  </si>
  <si>
    <t>Шкаф (отдел ЖКВ с финотд)</t>
  </si>
  <si>
    <t>Шкаф (Пер.зам. Абросимова ОМ)</t>
  </si>
  <si>
    <t>Шкаф (приемная декабрь 2021)</t>
  </si>
  <si>
    <t>Шкаф для документов "Цезарь" 600*1970*380 (Имущество Соколов А)</t>
  </si>
  <si>
    <t>Шкаф для сувениров "Цезарь" 600*1970*380 (Зам. по соц. вопр. Шадрина ТС)</t>
  </si>
  <si>
    <t>шкаф угловой (Коридор 1 этаж)</t>
  </si>
  <si>
    <t>2.2-00160</t>
  </si>
  <si>
    <t>2.2-00001</t>
  </si>
  <si>
    <t>2.2-00002</t>
  </si>
  <si>
    <t>2.2-00003</t>
  </si>
  <si>
    <t>2.2-00005</t>
  </si>
  <si>
    <t>2.2-00007</t>
  </si>
  <si>
    <t>2.2-00009</t>
  </si>
  <si>
    <t>2.2-00010</t>
  </si>
  <si>
    <t>2.2-00013</t>
  </si>
  <si>
    <t>2.2-00017</t>
  </si>
  <si>
    <t>2.2-00021</t>
  </si>
  <si>
    <t>2.2-00023</t>
  </si>
  <si>
    <t>2.2-00027</t>
  </si>
  <si>
    <t>2.2-00028</t>
  </si>
  <si>
    <t>2.2-00029</t>
  </si>
  <si>
    <t>2.2-00031</t>
  </si>
  <si>
    <t>2.2-00032</t>
  </si>
  <si>
    <t>2.2-00035</t>
  </si>
  <si>
    <t>2.2-00040</t>
  </si>
  <si>
    <t>2.2-00041</t>
  </si>
  <si>
    <t>2.2-00043</t>
  </si>
  <si>
    <t>2.2-00049</t>
  </si>
  <si>
    <t>2.2-00051</t>
  </si>
  <si>
    <t>2.2-00053</t>
  </si>
  <si>
    <t>2.2-00056</t>
  </si>
  <si>
    <t>2.2-00058</t>
  </si>
  <si>
    <t>2.2-00060</t>
  </si>
  <si>
    <t>2.2-00062</t>
  </si>
  <si>
    <t>2.2-00063</t>
  </si>
  <si>
    <t>2.2-00066</t>
  </si>
  <si>
    <t>2.2-00067</t>
  </si>
  <si>
    <t>2.2-00068</t>
  </si>
  <si>
    <t>2.2-00069</t>
  </si>
  <si>
    <t>2.2-00070</t>
  </si>
  <si>
    <t>2.2-00073</t>
  </si>
  <si>
    <t>2.2-00078</t>
  </si>
  <si>
    <t>2.2-00079</t>
  </si>
  <si>
    <t>2.2-00080</t>
  </si>
  <si>
    <t>2.2-00082</t>
  </si>
  <si>
    <t>2.2-00084</t>
  </si>
  <si>
    <t>2.2-00085</t>
  </si>
  <si>
    <t>2.2-00092</t>
  </si>
  <si>
    <t>2.2-00094</t>
  </si>
  <si>
    <t>2.2-00098</t>
  </si>
  <si>
    <t>2.2-00105</t>
  </si>
  <si>
    <t>2.2-00106</t>
  </si>
  <si>
    <t>2.2-00109</t>
  </si>
  <si>
    <t>2.2-00111</t>
  </si>
  <si>
    <t>2.2-00115</t>
  </si>
  <si>
    <t>2.2-00117</t>
  </si>
  <si>
    <t>2.2-00118</t>
  </si>
  <si>
    <t>2.2-00120</t>
  </si>
  <si>
    <t>2.2-00121</t>
  </si>
  <si>
    <t>2.2-00123</t>
  </si>
  <si>
    <t>2.2-00124</t>
  </si>
  <si>
    <t>2.2-00126</t>
  </si>
  <si>
    <t>2.2-00127</t>
  </si>
  <si>
    <t>2.2-00128</t>
  </si>
  <si>
    <t>2.2-00129</t>
  </si>
  <si>
    <t>2.2-00133</t>
  </si>
  <si>
    <t>2.2-00134</t>
  </si>
  <si>
    <t>2.2-00135</t>
  </si>
  <si>
    <t>2.2-00136</t>
  </si>
  <si>
    <t>2.2-00138</t>
  </si>
  <si>
    <t>2.2-00139</t>
  </si>
  <si>
    <t>2.2-00140</t>
  </si>
  <si>
    <t>2.2-00141</t>
  </si>
  <si>
    <t>2.2-00143</t>
  </si>
  <si>
    <t>2.2-00144</t>
  </si>
  <si>
    <t>2.2-00145</t>
  </si>
  <si>
    <t>2.2-00146</t>
  </si>
  <si>
    <t>2.2-00147</t>
  </si>
  <si>
    <t>2.2-00148</t>
  </si>
  <si>
    <t>2.2-00151</t>
  </si>
  <si>
    <t>2.2-00152</t>
  </si>
  <si>
    <t>2.2-00153</t>
  </si>
  <si>
    <t>2.2-00155</t>
  </si>
  <si>
    <t>2.2-00156</t>
  </si>
  <si>
    <t>2.2-00157</t>
  </si>
  <si>
    <t>2.2-00158</t>
  </si>
  <si>
    <t>2.2-00167</t>
  </si>
  <si>
    <t>2.2-00168</t>
  </si>
  <si>
    <t>2.2-00169</t>
  </si>
  <si>
    <t>2.2-00170</t>
  </si>
  <si>
    <t>2.2-00171</t>
  </si>
  <si>
    <t>2.2-00172</t>
  </si>
  <si>
    <t>2.2-00173</t>
  </si>
  <si>
    <t>2.2-00174</t>
  </si>
  <si>
    <t>2.2-00175</t>
  </si>
  <si>
    <t>2.2-00176</t>
  </si>
  <si>
    <t>2.2-00177</t>
  </si>
  <si>
    <t>2.2-00178</t>
  </si>
  <si>
    <t>2.2-00179</t>
  </si>
  <si>
    <t>2.2-00180</t>
  </si>
  <si>
    <t>2.2-00181</t>
  </si>
  <si>
    <t>2.2-00182</t>
  </si>
  <si>
    <t>2.2-00185</t>
  </si>
  <si>
    <t>2.2-00186</t>
  </si>
  <si>
    <t>2.2-00187</t>
  </si>
  <si>
    <t>2.2-00190</t>
  </si>
  <si>
    <t>2.2-00192</t>
  </si>
  <si>
    <t>2.2-00194</t>
  </si>
  <si>
    <t>2.2-00200</t>
  </si>
  <si>
    <t>2.2-00202</t>
  </si>
  <si>
    <t>2.2-00203</t>
  </si>
  <si>
    <t>2.2-00204</t>
  </si>
  <si>
    <t>2.2-00205</t>
  </si>
  <si>
    <t>2.2-00206</t>
  </si>
  <si>
    <t>2.2-00209</t>
  </si>
  <si>
    <t>2.2-00213</t>
  </si>
  <si>
    <t>2.2-00215</t>
  </si>
  <si>
    <t>2.2-00216</t>
  </si>
  <si>
    <t>2.2-00217</t>
  </si>
  <si>
    <t>2.2-00218</t>
  </si>
  <si>
    <t>2.2-00220</t>
  </si>
  <si>
    <t>2.2-00221</t>
  </si>
  <si>
    <t>2.2-00222</t>
  </si>
  <si>
    <t>2.2-00223</t>
  </si>
  <si>
    <t>2.2-00224</t>
  </si>
  <si>
    <t>2.2-00225</t>
  </si>
  <si>
    <t>2.2-00227</t>
  </si>
  <si>
    <t>2.2-00228</t>
  </si>
  <si>
    <t>2.2-00229</t>
  </si>
  <si>
    <t>2.2-00232</t>
  </si>
  <si>
    <t>2.2-00234</t>
  </si>
  <si>
    <t>2.2-00235</t>
  </si>
  <si>
    <t>2.2-00236</t>
  </si>
  <si>
    <t>2.2-00237</t>
  </si>
  <si>
    <t>2.2-00239</t>
  </si>
  <si>
    <t>2.2-00241</t>
  </si>
  <si>
    <t>2.2-00243</t>
  </si>
  <si>
    <t>2.2-00244</t>
  </si>
  <si>
    <t>2.2-00245</t>
  </si>
  <si>
    <t>2.2-00246</t>
  </si>
  <si>
    <t>2.2-00247</t>
  </si>
  <si>
    <t>2.2-00250</t>
  </si>
  <si>
    <t>2.2-00254</t>
  </si>
  <si>
    <t>2.2-00255</t>
  </si>
  <si>
    <t>2.2-00256</t>
  </si>
  <si>
    <t>2.2-00257</t>
  </si>
  <si>
    <t>2.2-00258</t>
  </si>
  <si>
    <t>2.2-00259</t>
  </si>
  <si>
    <t>2.2-00261</t>
  </si>
  <si>
    <t>2.2-00262</t>
  </si>
  <si>
    <t>2.2-00263</t>
  </si>
  <si>
    <t>2.2-00265</t>
  </si>
  <si>
    <t>2.2-00266</t>
  </si>
  <si>
    <t>2.2-00267</t>
  </si>
  <si>
    <t>2.2-00268</t>
  </si>
  <si>
    <t>2.2-00269</t>
  </si>
  <si>
    <t>2.2-00271</t>
  </si>
  <si>
    <t>2.2-00274</t>
  </si>
  <si>
    <t>2.2-00275</t>
  </si>
  <si>
    <t>2.2-00278</t>
  </si>
  <si>
    <t>2.2-00279</t>
  </si>
  <si>
    <t>2.2-00280</t>
  </si>
  <si>
    <t>2.2-00281</t>
  </si>
  <si>
    <t>2.2-00282</t>
  </si>
  <si>
    <t>2.2-00283</t>
  </si>
  <si>
    <t>2.2-00284</t>
  </si>
  <si>
    <t>2.2-00289</t>
  </si>
  <si>
    <t>2.2-00290</t>
  </si>
  <si>
    <t>2.2-00296</t>
  </si>
  <si>
    <t>2.2-00297</t>
  </si>
  <si>
    <t>2.2-00298</t>
  </si>
  <si>
    <t>2.2-00299</t>
  </si>
  <si>
    <t>2.2-00301</t>
  </si>
  <si>
    <t>2.2-00302</t>
  </si>
  <si>
    <t>2.2-00303</t>
  </si>
  <si>
    <t>2.2-00304</t>
  </si>
  <si>
    <t>2.2-00305</t>
  </si>
  <si>
    <t>2.2-00306</t>
  </si>
  <si>
    <t>2.2-00307</t>
  </si>
  <si>
    <t>2.2-00309</t>
  </si>
  <si>
    <t>2.2-00318</t>
  </si>
  <si>
    <t>2.2-00319</t>
  </si>
  <si>
    <t>2.2-00321</t>
  </si>
  <si>
    <t>2.2-00326</t>
  </si>
  <si>
    <t>2.2-00328</t>
  </si>
  <si>
    <t>2.2-00335</t>
  </si>
  <si>
    <t>2.2-00341</t>
  </si>
  <si>
    <t>2.2-00342</t>
  </si>
  <si>
    <t>2.2-00354</t>
  </si>
  <si>
    <t>2.2-00355</t>
  </si>
  <si>
    <t>2.2-00356</t>
  </si>
  <si>
    <t>2.2-00357</t>
  </si>
  <si>
    <t>2.2-00358</t>
  </si>
  <si>
    <t>2.2-00359</t>
  </si>
  <si>
    <t>2.2-00360</t>
  </si>
  <si>
    <t>2.2-00361</t>
  </si>
  <si>
    <t>2.2-00362</t>
  </si>
  <si>
    <t>2.2-00363</t>
  </si>
  <si>
    <t>2.2-00364</t>
  </si>
  <si>
    <t>2.2-00365</t>
  </si>
  <si>
    <t>2.2-00366</t>
  </si>
  <si>
    <t>2.2-00367</t>
  </si>
  <si>
    <t>2.2-00368</t>
  </si>
  <si>
    <t>2.2-00369</t>
  </si>
  <si>
    <t>2.2-00370</t>
  </si>
  <si>
    <t>2.2-00371</t>
  </si>
  <si>
    <t>2.2-00372</t>
  </si>
  <si>
    <t>2.2-00373</t>
  </si>
  <si>
    <t>2.2-00374</t>
  </si>
  <si>
    <t>2.2-00375</t>
  </si>
  <si>
    <t>2.2-00376</t>
  </si>
  <si>
    <t>2.2-00377</t>
  </si>
  <si>
    <t>2.2-00378</t>
  </si>
  <si>
    <t>2.2-00379</t>
  </si>
  <si>
    <t>2.2-00380</t>
  </si>
  <si>
    <t>2.2-00381</t>
  </si>
  <si>
    <t>2.2-00382</t>
  </si>
  <si>
    <t>2.2-00383</t>
  </si>
  <si>
    <t>2.2-00384</t>
  </si>
  <si>
    <t>2.2-00385</t>
  </si>
  <si>
    <t>2.2-00386</t>
  </si>
  <si>
    <t>2.2-00387</t>
  </si>
  <si>
    <t>2.2-00388</t>
  </si>
  <si>
    <t>2.2-00389</t>
  </si>
  <si>
    <t>2.2-00390</t>
  </si>
  <si>
    <t>2.2-00391</t>
  </si>
  <si>
    <t>2.2-00392</t>
  </si>
  <si>
    <t>2.2-00393</t>
  </si>
  <si>
    <t>2.2-00394</t>
  </si>
  <si>
    <t>2.2-00395</t>
  </si>
  <si>
    <t>2.2-00396</t>
  </si>
  <si>
    <t>2.2-00397</t>
  </si>
  <si>
    <t>2.2-00398</t>
  </si>
  <si>
    <t>2.2-00399</t>
  </si>
  <si>
    <t>2.2-00400</t>
  </si>
  <si>
    <t>2.2-00401</t>
  </si>
  <si>
    <t>2.2-00402</t>
  </si>
  <si>
    <t>2.2-00403</t>
  </si>
  <si>
    <t>2.2-00404</t>
  </si>
  <si>
    <t>2.2-00405</t>
  </si>
  <si>
    <t>2.2-00406</t>
  </si>
  <si>
    <t>2.2-00407</t>
  </si>
  <si>
    <t>2.2-00408</t>
  </si>
  <si>
    <t>2.2-00409</t>
  </si>
  <si>
    <t>2.2-00410</t>
  </si>
  <si>
    <t>2.2-00411</t>
  </si>
  <si>
    <t>2.2-00412</t>
  </si>
  <si>
    <t>2.2-00424</t>
  </si>
  <si>
    <t>2.2-00426</t>
  </si>
  <si>
    <t>2.2-00429</t>
  </si>
  <si>
    <t>2.2-00430</t>
  </si>
  <si>
    <t>2.2-00431</t>
  </si>
  <si>
    <t>2.2-00432</t>
  </si>
  <si>
    <t>2.2-00433</t>
  </si>
  <si>
    <t>2.2-00434</t>
  </si>
  <si>
    <t>2.2-00435</t>
  </si>
  <si>
    <t>2.2-00436</t>
  </si>
  <si>
    <t>2.2-00437</t>
  </si>
  <si>
    <t>2.2-00438</t>
  </si>
  <si>
    <t>2.2-00439</t>
  </si>
  <si>
    <t>2.2-00440</t>
  </si>
  <si>
    <t>2.2-00441</t>
  </si>
  <si>
    <t>2.2-00442</t>
  </si>
  <si>
    <t>2.2-00443</t>
  </si>
  <si>
    <t>2.2-00444</t>
  </si>
  <si>
    <t>2.2-00445</t>
  </si>
  <si>
    <t>2.2-00446</t>
  </si>
  <si>
    <t>2.2-00447</t>
  </si>
  <si>
    <t>2.2-00448</t>
  </si>
  <si>
    <t>2.2-00449</t>
  </si>
  <si>
    <t>2.2-00450</t>
  </si>
  <si>
    <t>2.2-00451</t>
  </si>
  <si>
    <t>2.2-00452</t>
  </si>
  <si>
    <t>2.2-00453</t>
  </si>
  <si>
    <t>2.2-00454</t>
  </si>
  <si>
    <t>2.2-00455</t>
  </si>
  <si>
    <t>2.2-00456</t>
  </si>
  <si>
    <t>2.2-00457</t>
  </si>
  <si>
    <t>2.2-00458</t>
  </si>
  <si>
    <t>2.2-00459</t>
  </si>
  <si>
    <t>2.2-00460</t>
  </si>
  <si>
    <t>2.2-00461</t>
  </si>
  <si>
    <t>2.2-00462</t>
  </si>
  <si>
    <t>2.2-00463</t>
  </si>
  <si>
    <t>2.2-00464</t>
  </si>
  <si>
    <t>2.2-00465</t>
  </si>
  <si>
    <t>2.2-00466</t>
  </si>
  <si>
    <t>2.2-00467</t>
  </si>
  <si>
    <t>2.2-00468</t>
  </si>
  <si>
    <t>2.2-00469</t>
  </si>
  <si>
    <t>2.2-00470</t>
  </si>
  <si>
    <t>2.2-00471</t>
  </si>
  <si>
    <t>2.2-00472</t>
  </si>
  <si>
    <t>2.2-00473</t>
  </si>
  <si>
    <t>2.2-00474</t>
  </si>
  <si>
    <t>2.2-00475</t>
  </si>
  <si>
    <t>2.2-00476</t>
  </si>
  <si>
    <t>2.2-00477</t>
  </si>
  <si>
    <t>2.2-00478</t>
  </si>
  <si>
    <t>2.2-00479</t>
  </si>
  <si>
    <t>2.2-00480</t>
  </si>
  <si>
    <t>2.2-00481</t>
  </si>
  <si>
    <t>2.2-00482</t>
  </si>
  <si>
    <t>2.2-00483</t>
  </si>
  <si>
    <t>2.2-00484</t>
  </si>
  <si>
    <t>2.2-00485</t>
  </si>
  <si>
    <t>2.2-00486</t>
  </si>
  <si>
    <t>2.2-00487</t>
  </si>
  <si>
    <t>2.2-00488</t>
  </si>
  <si>
    <t>2.2-00489</t>
  </si>
  <si>
    <t>2.2-00490</t>
  </si>
  <si>
    <t>2.2-00491</t>
  </si>
  <si>
    <t>2.2-00492</t>
  </si>
  <si>
    <t>2.2-00493</t>
  </si>
  <si>
    <t>2.2-00494</t>
  </si>
  <si>
    <t>2.2-00495</t>
  </si>
  <si>
    <t>2.2-00497</t>
  </si>
  <si>
    <t>2.2-00498</t>
  </si>
  <si>
    <t>2.2-00501</t>
  </si>
  <si>
    <t>2.2-00503</t>
  </si>
  <si>
    <t>2.2-00505</t>
  </si>
  <si>
    <t>2.2-00507</t>
  </si>
  <si>
    <t>2.2-00516</t>
  </si>
  <si>
    <t>2.2-00520</t>
  </si>
  <si>
    <t>2.2-00522</t>
  </si>
  <si>
    <t>2.2-00531</t>
  </si>
  <si>
    <t>2.2-00532</t>
  </si>
  <si>
    <t>2.2-00540</t>
  </si>
  <si>
    <t>2.2-00546</t>
  </si>
  <si>
    <t>2.2-00551</t>
  </si>
  <si>
    <t>2.2-00560</t>
  </si>
  <si>
    <t>2.2-00582</t>
  </si>
  <si>
    <t>2.2-00583</t>
  </si>
  <si>
    <t>2.2-00584</t>
  </si>
  <si>
    <t>2.2-00587</t>
  </si>
  <si>
    <t>2.2-00588</t>
  </si>
  <si>
    <t>2.2-00589</t>
  </si>
  <si>
    <t>2.2-00590</t>
  </si>
  <si>
    <t>2.2-00591</t>
  </si>
  <si>
    <t>2.2-00592</t>
  </si>
  <si>
    <t>2.2-00594</t>
  </si>
  <si>
    <t>2.2-00595</t>
  </si>
  <si>
    <t>2.2-00596</t>
  </si>
  <si>
    <t>2.2-00597</t>
  </si>
  <si>
    <t>2.2-00598</t>
  </si>
  <si>
    <t>2.2-00599</t>
  </si>
  <si>
    <t>2.2-00600</t>
  </si>
  <si>
    <t>2.2-00601</t>
  </si>
  <si>
    <t>2.2-00603</t>
  </si>
  <si>
    <t>2.2-00604</t>
  </si>
  <si>
    <t>2.2-00605</t>
  </si>
  <si>
    <t>2.2-00606</t>
  </si>
  <si>
    <t>2.2-00607</t>
  </si>
  <si>
    <t>2.2-00608</t>
  </si>
  <si>
    <t>2.2-00609</t>
  </si>
  <si>
    <t>2.2-00610</t>
  </si>
  <si>
    <t>2.2-00611</t>
  </si>
  <si>
    <t>2.2-00612</t>
  </si>
  <si>
    <t>2.2-00613</t>
  </si>
  <si>
    <t>2.2-00614</t>
  </si>
  <si>
    <t>2.2-00615</t>
  </si>
  <si>
    <t>2.2-00616</t>
  </si>
  <si>
    <t>2.2-00617</t>
  </si>
  <si>
    <t>2.2-00618</t>
  </si>
  <si>
    <t>2.2-00619</t>
  </si>
  <si>
    <t>2.2-00620</t>
  </si>
  <si>
    <t>2.2-00621</t>
  </si>
  <si>
    <t>2.2-00622</t>
  </si>
  <si>
    <t>2.2-00623</t>
  </si>
  <si>
    <t>2.2-00624</t>
  </si>
  <si>
    <t>2.2-00625</t>
  </si>
  <si>
    <t>2.2-00626</t>
  </si>
  <si>
    <t>2.2-00627</t>
  </si>
  <si>
    <t>2.2-00628</t>
  </si>
  <si>
    <t>2.2-00629</t>
  </si>
  <si>
    <t>2.2-00630</t>
  </si>
  <si>
    <t>2.2-00631</t>
  </si>
  <si>
    <t>2.2-00632</t>
  </si>
  <si>
    <t>2.2-00633</t>
  </si>
  <si>
    <t>2.2-00634</t>
  </si>
  <si>
    <t>2.2-00635</t>
  </si>
  <si>
    <t>2.2-00636</t>
  </si>
  <si>
    <t>2.2-00637</t>
  </si>
  <si>
    <t>2.2-00639</t>
  </si>
  <si>
    <t>2.2-00640</t>
  </si>
  <si>
    <t>2.2-00643</t>
  </si>
  <si>
    <t>2.2-00644</t>
  </si>
  <si>
    <t>2.2-00645</t>
  </si>
  <si>
    <t>2.2-00646</t>
  </si>
  <si>
    <t>2.2-00647</t>
  </si>
  <si>
    <t>2.2-00648</t>
  </si>
  <si>
    <t>2.2-00649</t>
  </si>
  <si>
    <t>2.2-00650</t>
  </si>
  <si>
    <t>2.2-00651</t>
  </si>
  <si>
    <t>2.2-00652</t>
  </si>
  <si>
    <t>2.2-00653</t>
  </si>
  <si>
    <t>2.2-00654</t>
  </si>
  <si>
    <t>2.2-00655</t>
  </si>
  <si>
    <t>2.2-00656</t>
  </si>
  <si>
    <t>2.2-00657</t>
  </si>
  <si>
    <t>2.2-00658</t>
  </si>
  <si>
    <t>2.2-00659</t>
  </si>
  <si>
    <t>2.2-00660</t>
  </si>
  <si>
    <t>2.2-00661</t>
  </si>
  <si>
    <t>2.2-00662</t>
  </si>
  <si>
    <t>2.2-00663</t>
  </si>
  <si>
    <t>2.2-00664</t>
  </si>
  <si>
    <t>2.2-00665</t>
  </si>
  <si>
    <t>2.2-00666</t>
  </si>
  <si>
    <t>2.2-00667</t>
  </si>
  <si>
    <t>2.2-00668</t>
  </si>
  <si>
    <t>2.2-00669</t>
  </si>
  <si>
    <t>2.2-00670</t>
  </si>
  <si>
    <t>2.2-00671</t>
  </si>
  <si>
    <t>2.2-00672</t>
  </si>
  <si>
    <t>2.2-00673</t>
  </si>
  <si>
    <t>2.2-00674</t>
  </si>
  <si>
    <t>2.2-00675</t>
  </si>
  <si>
    <t>2.2-00676</t>
  </si>
  <si>
    <t>2.2-00677</t>
  </si>
  <si>
    <t>2.2-00678</t>
  </si>
  <si>
    <t>2.2-00679</t>
  </si>
  <si>
    <t>2.2-00680</t>
  </si>
  <si>
    <t>2.2-00681</t>
  </si>
  <si>
    <t>2.2-00682</t>
  </si>
  <si>
    <t>2.2-00683</t>
  </si>
  <si>
    <t>2.2-00684</t>
  </si>
  <si>
    <t>2.2-00685</t>
  </si>
  <si>
    <t>2.2-00686</t>
  </si>
  <si>
    <t>2.2-00687</t>
  </si>
  <si>
    <t>2.2-00688</t>
  </si>
  <si>
    <t>2.2-00689</t>
  </si>
  <si>
    <t>2.2-00690</t>
  </si>
  <si>
    <t>2.2-00691</t>
  </si>
  <si>
    <t>2.2-00692</t>
  </si>
  <si>
    <t>2.2-00693</t>
  </si>
  <si>
    <t>2.2-00694</t>
  </si>
  <si>
    <t>2.2-00695</t>
  </si>
  <si>
    <t>2.2-00696</t>
  </si>
  <si>
    <t>2.2-00697</t>
  </si>
  <si>
    <t>2.2-00698</t>
  </si>
  <si>
    <t>2.2-00699</t>
  </si>
  <si>
    <t>2.2-00700</t>
  </si>
  <si>
    <t>2.2-00701</t>
  </si>
  <si>
    <t>2.2-00702</t>
  </si>
  <si>
    <t>2.2-00703</t>
  </si>
  <si>
    <t>2.2-00704</t>
  </si>
  <si>
    <t>2.2-00705</t>
  </si>
  <si>
    <t>2.2-00706</t>
  </si>
  <si>
    <t>2.2-00707</t>
  </si>
  <si>
    <t>2.2-00708</t>
  </si>
  <si>
    <t>2.2-00709</t>
  </si>
  <si>
    <t>2.2-00710</t>
  </si>
  <si>
    <t>2.2-00711</t>
  </si>
  <si>
    <t>2.2-00712</t>
  </si>
  <si>
    <t>2.2-00713</t>
  </si>
  <si>
    <t>2.2-00714</t>
  </si>
  <si>
    <t>2.2-00715</t>
  </si>
  <si>
    <t>2.2-00716</t>
  </si>
  <si>
    <t>2.2-00717</t>
  </si>
  <si>
    <t>2.2-00718</t>
  </si>
  <si>
    <t>2.2-00719</t>
  </si>
  <si>
    <t>2.2-00720</t>
  </si>
  <si>
    <t>2.2-00721</t>
  </si>
  <si>
    <t>2.2-00722</t>
  </si>
  <si>
    <t>2.2-00723</t>
  </si>
  <si>
    <t>2.2-00724</t>
  </si>
  <si>
    <t>2.2-00725</t>
  </si>
  <si>
    <t>2.2-00726</t>
  </si>
  <si>
    <t>2.2-00727</t>
  </si>
  <si>
    <t>2.2-00728</t>
  </si>
  <si>
    <t>2.2-00729</t>
  </si>
  <si>
    <t>2.2-00730</t>
  </si>
  <si>
    <t>2.2-00731</t>
  </si>
  <si>
    <t>2.2-00732</t>
  </si>
  <si>
    <t>2.2-00733</t>
  </si>
  <si>
    <t>2.2-00734</t>
  </si>
  <si>
    <t>2.2-00735</t>
  </si>
  <si>
    <t>2.2-00736</t>
  </si>
  <si>
    <t>2.2-00738</t>
  </si>
  <si>
    <t>2.2-00739</t>
  </si>
  <si>
    <t>2.2-00741</t>
  </si>
  <si>
    <t>2.2-00745</t>
  </si>
  <si>
    <t>2.2-00750</t>
  </si>
  <si>
    <t>2.2-00752</t>
  </si>
  <si>
    <t>2.2-00765</t>
  </si>
  <si>
    <t>2.2-00770</t>
  </si>
  <si>
    <t>2.2-00778</t>
  </si>
  <si>
    <t>2.2-00779</t>
  </si>
  <si>
    <t>2.2-00780</t>
  </si>
  <si>
    <t>2.2-00781</t>
  </si>
  <si>
    <t>2.2-00785</t>
  </si>
  <si>
    <t>2.2-00795</t>
  </si>
  <si>
    <t>2.2-00805</t>
  </si>
  <si>
    <t>2.2-00806</t>
  </si>
  <si>
    <t>2.2-00807</t>
  </si>
  <si>
    <t>2.2-00808</t>
  </si>
  <si>
    <t>2.2-00809</t>
  </si>
  <si>
    <t>2.2-00810</t>
  </si>
  <si>
    <t>2.2-00811</t>
  </si>
  <si>
    <t>2.2-00812</t>
  </si>
  <si>
    <t>2.2-00813</t>
  </si>
  <si>
    <t>2.2-00814</t>
  </si>
  <si>
    <t>2.2-00815</t>
  </si>
  <si>
    <t>2.2-00816</t>
  </si>
  <si>
    <t>2.2-00817</t>
  </si>
  <si>
    <t>2.2-00818</t>
  </si>
  <si>
    <t>2.2-00821</t>
  </si>
  <si>
    <t>2.2-00827</t>
  </si>
  <si>
    <t>2.2-00829</t>
  </si>
  <si>
    <t>2.2-00831</t>
  </si>
  <si>
    <t>2.2-00843</t>
  </si>
  <si>
    <t>2.2-00844</t>
  </si>
  <si>
    <t>2.2-00845</t>
  </si>
  <si>
    <t>2.2-00846</t>
  </si>
  <si>
    <t>2.2-00847</t>
  </si>
  <si>
    <t>2.2-00848</t>
  </si>
  <si>
    <t>2.2-00850</t>
  </si>
  <si>
    <t>2.2-00852</t>
  </si>
  <si>
    <t>2.2-00857</t>
  </si>
  <si>
    <t>2.2-00860</t>
  </si>
  <si>
    <t>2.2-00861</t>
  </si>
  <si>
    <t>2.2-00862</t>
  </si>
  <si>
    <t>2.2-00863</t>
  </si>
  <si>
    <t>2.2-00864</t>
  </si>
  <si>
    <t>2.2-00865</t>
  </si>
  <si>
    <t>2.2-00868</t>
  </si>
  <si>
    <t>2.2-00869</t>
  </si>
  <si>
    <t>2.2-00871</t>
  </si>
  <si>
    <t>2.2-00875</t>
  </si>
  <si>
    <t>2.2-00878</t>
  </si>
  <si>
    <t>2.2-00879</t>
  </si>
  <si>
    <t>2.2-00880</t>
  </si>
  <si>
    <t>2.2-00881</t>
  </si>
  <si>
    <t>2.2-00882</t>
  </si>
  <si>
    <t>2.2-00883</t>
  </si>
  <si>
    <t>2.2-00884</t>
  </si>
  <si>
    <t>2.2-00885</t>
  </si>
  <si>
    <t>2.2-00890</t>
  </si>
  <si>
    <t>2.2-00891</t>
  </si>
  <si>
    <t>2.2-00899</t>
  </si>
  <si>
    <t>2.2-00900</t>
  </si>
  <si>
    <t>2.2-00901</t>
  </si>
  <si>
    <t>2.2-00903</t>
  </si>
  <si>
    <t>2.2-00907</t>
  </si>
  <si>
    <t>2.2-00908</t>
  </si>
  <si>
    <t>2.2-00909</t>
  </si>
  <si>
    <t>2.2-00911</t>
  </si>
  <si>
    <t>2.2-00913</t>
  </si>
  <si>
    <t>2.2-00914</t>
  </si>
  <si>
    <t>2.2-00915</t>
  </si>
  <si>
    <t>2.2-00916</t>
  </si>
  <si>
    <t>2.2-00917</t>
  </si>
  <si>
    <t>2.2-00918</t>
  </si>
  <si>
    <t>2.2-00919</t>
  </si>
  <si>
    <t>2.2-00920</t>
  </si>
  <si>
    <t>2.2-00921</t>
  </si>
  <si>
    <t>2.2-00922</t>
  </si>
  <si>
    <t>2.2-00923</t>
  </si>
  <si>
    <t>2.2-00924</t>
  </si>
  <si>
    <t>2.2-00925</t>
  </si>
  <si>
    <t>2.2-00926</t>
  </si>
  <si>
    <t>2.2-00927</t>
  </si>
  <si>
    <t>2.2-00928</t>
  </si>
  <si>
    <t>2.2-00930</t>
  </si>
  <si>
    <t>2.2-00931</t>
  </si>
  <si>
    <t>2.2-00932</t>
  </si>
  <si>
    <t>2.2-00933</t>
  </si>
  <si>
    <t>2.2-00934</t>
  </si>
  <si>
    <t>2.2-00935</t>
  </si>
  <si>
    <t>2.2-00936</t>
  </si>
  <si>
    <t>2.2-00937</t>
  </si>
  <si>
    <t>2.2-00938</t>
  </si>
  <si>
    <t>2.2-00939</t>
  </si>
  <si>
    <t>2.2-00940</t>
  </si>
  <si>
    <t>2.2-00941</t>
  </si>
  <si>
    <t>2.2-00945</t>
  </si>
  <si>
    <t>2.2-00946</t>
  </si>
  <si>
    <t>2.2-00947</t>
  </si>
  <si>
    <t>2.2-00948</t>
  </si>
  <si>
    <t>2.2-00949</t>
  </si>
  <si>
    <t>2.2-00950</t>
  </si>
  <si>
    <t>2.2-00951</t>
  </si>
  <si>
    <t>2.2-00954</t>
  </si>
  <si>
    <t>2.2-00955</t>
  </si>
  <si>
    <t>2.2-00956</t>
  </si>
  <si>
    <t>2.2-00965</t>
  </si>
  <si>
    <t>2.2-00976</t>
  </si>
  <si>
    <t>2.2-00977</t>
  </si>
  <si>
    <t>2.2-00978</t>
  </si>
  <si>
    <t>2.2-00979</t>
  </si>
  <si>
    <t>2.2-00980</t>
  </si>
  <si>
    <t>2.2-00981</t>
  </si>
  <si>
    <t>2.2-00982</t>
  </si>
  <si>
    <t>2.2-00983</t>
  </si>
  <si>
    <t>2.2-00984</t>
  </si>
  <si>
    <t>2.2-00985</t>
  </si>
  <si>
    <t>2.2-00986</t>
  </si>
  <si>
    <t>2.2-00987</t>
  </si>
  <si>
    <t>2.2-00988</t>
  </si>
  <si>
    <t>2.2-00989</t>
  </si>
  <si>
    <t>2.2-00990</t>
  </si>
  <si>
    <t>2.2-00991</t>
  </si>
  <si>
    <t>2.2-00992</t>
  </si>
  <si>
    <t>2.2-00993</t>
  </si>
  <si>
    <t>2.2-00994</t>
  </si>
  <si>
    <t>2.2-00995</t>
  </si>
  <si>
    <t>2.2-00996</t>
  </si>
  <si>
    <t>2.2-00997</t>
  </si>
  <si>
    <t>2.2-00998</t>
  </si>
  <si>
    <t>2.2-00999</t>
  </si>
  <si>
    <t>2.2-01000</t>
  </si>
  <si>
    <t>2.2-01001</t>
  </si>
  <si>
    <t>2.2-01002</t>
  </si>
  <si>
    <t>2.2-01003</t>
  </si>
  <si>
    <t>2.2-01004</t>
  </si>
  <si>
    <t>2.2-01005</t>
  </si>
  <si>
    <t>2.2-01006</t>
  </si>
  <si>
    <t>2.2-01007</t>
  </si>
  <si>
    <t>2.2-01008</t>
  </si>
  <si>
    <t>2.2-01009</t>
  </si>
  <si>
    <t>2.2-01010</t>
  </si>
  <si>
    <t>2.2-01011</t>
  </si>
  <si>
    <t>2.2-01012</t>
  </si>
  <si>
    <t>2.2-01013</t>
  </si>
  <si>
    <t>2.2-01014</t>
  </si>
  <si>
    <t>2.2-01015</t>
  </si>
  <si>
    <t>2.2-01016</t>
  </si>
  <si>
    <t>2.2-01017</t>
  </si>
  <si>
    <t>2.2-01018</t>
  </si>
  <si>
    <t>2.2-01019</t>
  </si>
  <si>
    <t>2.2-01020</t>
  </si>
  <si>
    <t>2.2-01021</t>
  </si>
  <si>
    <t>2.2-01022</t>
  </si>
  <si>
    <t>2.2-01023</t>
  </si>
  <si>
    <t>2.2-01024</t>
  </si>
  <si>
    <t>2.2-01025</t>
  </si>
  <si>
    <t>2.2-01026</t>
  </si>
  <si>
    <t>2.2-01027</t>
  </si>
  <si>
    <t>2.2-01028</t>
  </si>
  <si>
    <t>2.2-01029</t>
  </si>
  <si>
    <t>2.2-01030</t>
  </si>
  <si>
    <t>2.2-01031</t>
  </si>
  <si>
    <t>2.2-01032</t>
  </si>
  <si>
    <t>2.2-01035</t>
  </si>
  <si>
    <t>2.2-01036</t>
  </si>
  <si>
    <t>2.2-01038</t>
  </si>
  <si>
    <t>2.2-01039</t>
  </si>
  <si>
    <t>2.2-01041</t>
  </si>
  <si>
    <t>2.2-01042</t>
  </si>
  <si>
    <t>2.2-01044</t>
  </si>
  <si>
    <t>2.2-01050</t>
  </si>
  <si>
    <t>2.2-01061</t>
  </si>
  <si>
    <t>2.2-01064</t>
  </si>
  <si>
    <t>2.2-01065</t>
  </si>
  <si>
    <t>2.2-01074</t>
  </si>
  <si>
    <t>2.2-01086</t>
  </si>
  <si>
    <t>2.2-01087</t>
  </si>
  <si>
    <t>2.2-01088</t>
  </si>
  <si>
    <t>2.2-01089</t>
  </si>
  <si>
    <t>2.2-01090</t>
  </si>
  <si>
    <t>2.2-01091</t>
  </si>
  <si>
    <t>2.2-01092</t>
  </si>
  <si>
    <t>2.2-01093</t>
  </si>
  <si>
    <t>2.2-01094</t>
  </si>
  <si>
    <t>2.2-01095</t>
  </si>
  <si>
    <t>2.2-01096</t>
  </si>
  <si>
    <t>2.2-01099</t>
  </si>
  <si>
    <t>2.2-01100</t>
  </si>
  <si>
    <t>2.2-01101</t>
  </si>
  <si>
    <t>2.2-01102</t>
  </si>
  <si>
    <t>2.2-01103</t>
  </si>
  <si>
    <t>2.2-01104</t>
  </si>
  <si>
    <t>2.2-01105</t>
  </si>
  <si>
    <t>2.2-01106</t>
  </si>
  <si>
    <t>2.2-01107</t>
  </si>
  <si>
    <t>2.2-01108</t>
  </si>
  <si>
    <t>2.2-01109</t>
  </si>
  <si>
    <t>2.2-01110</t>
  </si>
  <si>
    <t>2.2-01111</t>
  </si>
  <si>
    <t>2.2-01112</t>
  </si>
  <si>
    <t>2.2-01113</t>
  </si>
  <si>
    <t>2.2-01114</t>
  </si>
  <si>
    <t>2.2-01115</t>
  </si>
  <si>
    <t>2.2-01116</t>
  </si>
  <si>
    <t>2.2-01117</t>
  </si>
  <si>
    <t>2.2-01118</t>
  </si>
  <si>
    <t>2.2-01119</t>
  </si>
  <si>
    <t>2.2-01120</t>
  </si>
  <si>
    <t>2.2-01121</t>
  </si>
  <si>
    <t>2.2-01122</t>
  </si>
  <si>
    <t>2.2-01124</t>
  </si>
  <si>
    <t>2.2-01126</t>
  </si>
  <si>
    <t>2.2-01128</t>
  </si>
  <si>
    <t>2.2-01129</t>
  </si>
  <si>
    <t>2.2-01141</t>
  </si>
  <si>
    <t>2.2-01179</t>
  </si>
  <si>
    <t>2.2-01186</t>
  </si>
  <si>
    <t>2.2-01187</t>
  </si>
  <si>
    <t>2.2-01188</t>
  </si>
  <si>
    <t>2.2-01195</t>
  </si>
  <si>
    <t>2.2-01196</t>
  </si>
  <si>
    <t>2.2-01197</t>
  </si>
  <si>
    <t>2.2-01200</t>
  </si>
  <si>
    <t>2.2-01201</t>
  </si>
  <si>
    <t>2.2-01202</t>
  </si>
  <si>
    <t>2.2-01203</t>
  </si>
  <si>
    <t>2.2-01204</t>
  </si>
  <si>
    <t>2.2-01205</t>
  </si>
  <si>
    <t>2.2-01206</t>
  </si>
  <si>
    <t>2.2-01207</t>
  </si>
  <si>
    <t>2.2-01208</t>
  </si>
  <si>
    <t>2.2-01209</t>
  </si>
  <si>
    <t>2.2-01210</t>
  </si>
  <si>
    <t>2.2-01211</t>
  </si>
  <si>
    <t>2.2-01212</t>
  </si>
  <si>
    <t>2.2-01213</t>
  </si>
  <si>
    <t>2.2-01214</t>
  </si>
  <si>
    <t>2.2-01215</t>
  </si>
  <si>
    <t>2.2-01216</t>
  </si>
  <si>
    <t>2.2-01217</t>
  </si>
  <si>
    <t>2.2-01218</t>
  </si>
  <si>
    <t>2.2-01219</t>
  </si>
  <si>
    <t>2.2-01220</t>
  </si>
  <si>
    <t>2.2-01221</t>
  </si>
  <si>
    <t>2.2-01222</t>
  </si>
  <si>
    <t>2.2-01223</t>
  </si>
  <si>
    <t>2.2-01224</t>
  </si>
  <si>
    <t>2.2-01226</t>
  </si>
  <si>
    <t>2.2-01227</t>
  </si>
  <si>
    <t>2.2-01228</t>
  </si>
  <si>
    <t>2.2-01229</t>
  </si>
  <si>
    <t>2.2-01230</t>
  </si>
  <si>
    <t>2.2-01231</t>
  </si>
  <si>
    <t>2.2-01232</t>
  </si>
  <si>
    <t>2.2-01233</t>
  </si>
  <si>
    <t>2.2-01234</t>
  </si>
  <si>
    <t>2.2-01235</t>
  </si>
  <si>
    <t>2.2-01236</t>
  </si>
  <si>
    <t>2.2-01237</t>
  </si>
  <si>
    <t>2.2-01238</t>
  </si>
  <si>
    <t>2.2-01239</t>
  </si>
  <si>
    <t>2.2-01240</t>
  </si>
  <si>
    <t>2.2-01241</t>
  </si>
  <si>
    <t>2.2-01242</t>
  </si>
  <si>
    <t>2.2-01243</t>
  </si>
  <si>
    <t>2.2-01244</t>
  </si>
  <si>
    <t>2.2-01245</t>
  </si>
  <si>
    <t>2.2-01246</t>
  </si>
  <si>
    <t>2.2-01247</t>
  </si>
  <si>
    <t>2.2-01248</t>
  </si>
  <si>
    <t>2.2-01249</t>
  </si>
  <si>
    <t>2.2-01250</t>
  </si>
  <si>
    <t>2.2-01251</t>
  </si>
  <si>
    <t>2.2-01252</t>
  </si>
  <si>
    <t>2.2-01253</t>
  </si>
  <si>
    <t>2.2-01254</t>
  </si>
  <si>
    <t>2.2-01255</t>
  </si>
  <si>
    <t>2.2-01256</t>
  </si>
  <si>
    <t>2.2-01257</t>
  </si>
  <si>
    <t>2.2-01258</t>
  </si>
  <si>
    <t>2.2-01259</t>
  </si>
  <si>
    <t>2.2-01260</t>
  </si>
  <si>
    <t>2.2-01261</t>
  </si>
  <si>
    <t>2.2-01262</t>
  </si>
  <si>
    <t>2.2-01263</t>
  </si>
  <si>
    <t>2.2-01264</t>
  </si>
  <si>
    <t>2.2-01265</t>
  </si>
  <si>
    <t>2.2-01266</t>
  </si>
  <si>
    <t>2.2-01267</t>
  </si>
  <si>
    <t>2.2-01268</t>
  </si>
  <si>
    <t>2.2-01269</t>
  </si>
  <si>
    <t>2.2-01270</t>
  </si>
  <si>
    <t>2.2-01271</t>
  </si>
  <si>
    <t>2.2-01272</t>
  </si>
  <si>
    <t>2.2-01273</t>
  </si>
  <si>
    <t>2.2-01274</t>
  </si>
  <si>
    <t>2.2-01275</t>
  </si>
  <si>
    <t>2.2-01276</t>
  </si>
  <si>
    <t>2.2-01277</t>
  </si>
  <si>
    <t>2.2-01278</t>
  </si>
  <si>
    <t>2.2-01279</t>
  </si>
  <si>
    <t>2.2-01280</t>
  </si>
  <si>
    <t>2.2-01281</t>
  </si>
  <si>
    <t>2.2-01282</t>
  </si>
  <si>
    <t>2.2-01283</t>
  </si>
  <si>
    <t>2.2-01284</t>
  </si>
  <si>
    <t>2.2-01285</t>
  </si>
  <si>
    <t>2.2-01286</t>
  </si>
  <si>
    <t>2.2-01287</t>
  </si>
  <si>
    <t>2.2-01288</t>
  </si>
  <si>
    <t>2.2-01289</t>
  </si>
  <si>
    <t>2.2-01290</t>
  </si>
  <si>
    <t>2.2-01291</t>
  </si>
  <si>
    <t>2.2-01292</t>
  </si>
  <si>
    <t>2.2-01293</t>
  </si>
  <si>
    <t>2.2-01294</t>
  </si>
  <si>
    <t>2.2-01295</t>
  </si>
  <si>
    <t>2.2-01296</t>
  </si>
  <si>
    <t>2.2-01297</t>
  </si>
  <si>
    <t>2.2-01298</t>
  </si>
  <si>
    <t>2.2-01299</t>
  </si>
  <si>
    <t>2.2-01300</t>
  </si>
  <si>
    <t>2.2-01301</t>
  </si>
  <si>
    <t>2.2-01302</t>
  </si>
  <si>
    <t>2.2-01303</t>
  </si>
  <si>
    <t>2.2-01304</t>
  </si>
  <si>
    <t>2.2-01305</t>
  </si>
  <si>
    <t>2.2-01306</t>
  </si>
  <si>
    <t>2.2-01308</t>
  </si>
  <si>
    <t>2.2-01310</t>
  </si>
  <si>
    <t>2.2-01312</t>
  </si>
  <si>
    <t>2.2-01317</t>
  </si>
  <si>
    <t>2.2-01319</t>
  </si>
  <si>
    <t>2.2-01329</t>
  </si>
  <si>
    <t>2.2-01330</t>
  </si>
  <si>
    <t>2.2-01331</t>
  </si>
  <si>
    <t>2.2-01334</t>
  </si>
  <si>
    <t>2.2-01336</t>
  </si>
  <si>
    <t>2.2-01357</t>
  </si>
  <si>
    <t>2.2-01358</t>
  </si>
  <si>
    <t>2.2-01368</t>
  </si>
  <si>
    <t>2.2-01369</t>
  </si>
  <si>
    <t>2.2-01370</t>
  </si>
  <si>
    <t>2.2-01371</t>
  </si>
  <si>
    <t>2.2-01375</t>
  </si>
  <si>
    <t>2.2-01376</t>
  </si>
  <si>
    <t>2.2-01377</t>
  </si>
  <si>
    <t>2.2-01383</t>
  </si>
  <si>
    <t>2.2-01384</t>
  </si>
  <si>
    <t>2.2-01385</t>
  </si>
  <si>
    <t>2.2-01388</t>
  </si>
  <si>
    <t>2.2-01390</t>
  </si>
  <si>
    <t>2.2-01392</t>
  </si>
  <si>
    <t>2.2-01397</t>
  </si>
  <si>
    <t>2.2-01398</t>
  </si>
  <si>
    <t>2.2-01399</t>
  </si>
  <si>
    <t>2.2-01408</t>
  </si>
  <si>
    <t>2.2-01411</t>
  </si>
  <si>
    <t>2.2-01412</t>
  </si>
  <si>
    <t>2.2-01413</t>
  </si>
  <si>
    <t>2.2-01414</t>
  </si>
  <si>
    <t>2.2-01415</t>
  </si>
  <si>
    <t>2.2-01416</t>
  </si>
  <si>
    <t>2.2-01417</t>
  </si>
  <si>
    <t>2.2-01418</t>
  </si>
  <si>
    <t>2.2-01419</t>
  </si>
  <si>
    <t>2.2-01420</t>
  </si>
  <si>
    <t>2.2-01421</t>
  </si>
  <si>
    <t>2.2-01422</t>
  </si>
  <si>
    <t>2.2-01423</t>
  </si>
  <si>
    <t>2.2-01424</t>
  </si>
  <si>
    <t>2.2-01425</t>
  </si>
  <si>
    <t>2.2-01427</t>
  </si>
  <si>
    <t>2.2-01428</t>
  </si>
  <si>
    <t>2.2-01429</t>
  </si>
  <si>
    <t>2.2-01430</t>
  </si>
  <si>
    <t>2.2-01431</t>
  </si>
  <si>
    <t>2.2-01432</t>
  </si>
  <si>
    <t>2.2-01433</t>
  </si>
  <si>
    <t>2.2-01434</t>
  </si>
  <si>
    <t>2.2-01435</t>
  </si>
  <si>
    <t>2.2-01436</t>
  </si>
  <si>
    <t>2.2-01437</t>
  </si>
  <si>
    <t>2.2-01438</t>
  </si>
  <si>
    <t>2.2-01439</t>
  </si>
  <si>
    <t>2.2-01440</t>
  </si>
  <si>
    <t>2.2-01441</t>
  </si>
  <si>
    <t>2.2-01448</t>
  </si>
  <si>
    <t>2.2-01449</t>
  </si>
  <si>
    <t>2.2-01452</t>
  </si>
  <si>
    <t>2.2-01453</t>
  </si>
  <si>
    <t>2.2-01454</t>
  </si>
  <si>
    <t>2.2-01455</t>
  </si>
  <si>
    <t>2.2-01456</t>
  </si>
  <si>
    <t>2.2-01457</t>
  </si>
  <si>
    <t>2.2-01458</t>
  </si>
  <si>
    <t>2.2-01459</t>
  </si>
  <si>
    <t>2.2-01460</t>
  </si>
  <si>
    <t>2.2-01461</t>
  </si>
  <si>
    <t>2.2-01462</t>
  </si>
  <si>
    <t>2.2-01463</t>
  </si>
  <si>
    <t>2.2-01464</t>
  </si>
  <si>
    <t>2.2-01465</t>
  </si>
  <si>
    <t>2.2-01466</t>
  </si>
  <si>
    <t>2.2-01467</t>
  </si>
  <si>
    <t>2.2-01468</t>
  </si>
  <si>
    <t>2.2-01469</t>
  </si>
  <si>
    <t>2.2-01470</t>
  </si>
  <si>
    <t>2.2-01471</t>
  </si>
  <si>
    <t>2.2-01472</t>
  </si>
  <si>
    <t>2.2-01473</t>
  </si>
  <si>
    <t>2.2-01475</t>
  </si>
  <si>
    <t>2.2-01476</t>
  </si>
  <si>
    <t>2.2-01477</t>
  </si>
  <si>
    <t>2.2-01478</t>
  </si>
  <si>
    <t>2.2-01479</t>
  </si>
  <si>
    <t>2.2-01480</t>
  </si>
  <si>
    <t>2.2-01481</t>
  </si>
  <si>
    <t>2.2-01482</t>
  </si>
  <si>
    <t>2.2-01483</t>
  </si>
  <si>
    <t>2.2-01484</t>
  </si>
  <si>
    <t>2.2-01485</t>
  </si>
  <si>
    <t>2.2-01486</t>
  </si>
  <si>
    <t>2.2-01487</t>
  </si>
  <si>
    <t>2.2-01488</t>
  </si>
  <si>
    <t>2.2-01489</t>
  </si>
  <si>
    <t>2.2-01490</t>
  </si>
  <si>
    <t>2.2-01491</t>
  </si>
  <si>
    <t>2.2-01492</t>
  </si>
  <si>
    <t>2.2-01493</t>
  </si>
  <si>
    <t>2.2-01494</t>
  </si>
  <si>
    <t>2.2-01495</t>
  </si>
  <si>
    <t>2.2-01496</t>
  </si>
  <si>
    <t>2.2-01497</t>
  </si>
  <si>
    <t>2.2-01498</t>
  </si>
  <si>
    <t>2.2-01499</t>
  </si>
  <si>
    <t>2.2-01500</t>
  </si>
  <si>
    <t>2.2-01501</t>
  </si>
  <si>
    <t>2.2-01502</t>
  </si>
  <si>
    <t>2.2-01504</t>
  </si>
  <si>
    <t>2.2-01505</t>
  </si>
  <si>
    <t>2.2-01506</t>
  </si>
  <si>
    <t>2.2-01507</t>
  </si>
  <si>
    <t>2.2-01508</t>
  </si>
  <si>
    <t>2.2-01509</t>
  </si>
  <si>
    <t>2.2-01510</t>
  </si>
  <si>
    <t>2.2-01511</t>
  </si>
  <si>
    <t>2.2-01518</t>
  </si>
  <si>
    <t>2.2-01523</t>
  </si>
  <si>
    <t>2.2-01526</t>
  </si>
  <si>
    <t>2.2-01527</t>
  </si>
  <si>
    <t>2.2-01530</t>
  </si>
  <si>
    <t>2.2-01532</t>
  </si>
  <si>
    <t>2.2-01535</t>
  </si>
  <si>
    <t>2.2-01536</t>
  </si>
  <si>
    <t>2.2-01542</t>
  </si>
  <si>
    <t>2.2-01558</t>
  </si>
  <si>
    <t>2.2-01560</t>
  </si>
  <si>
    <t>2.2-01563</t>
  </si>
  <si>
    <t>2.2-01566</t>
  </si>
  <si>
    <t>2.2-01567</t>
  </si>
  <si>
    <t>2.2-01568</t>
  </si>
  <si>
    <t>2.2-01571</t>
  </si>
  <si>
    <t>2.2-01573</t>
  </si>
  <si>
    <t>2.2-01575</t>
  </si>
  <si>
    <t>2.2-01577</t>
  </si>
  <si>
    <t>2.2-01579</t>
  </si>
  <si>
    <t>2.2-01580</t>
  </si>
  <si>
    <t>2.2-01581</t>
  </si>
  <si>
    <t>2.2-01582</t>
  </si>
  <si>
    <t>2.2-01583</t>
  </si>
  <si>
    <t>2.2-01584</t>
  </si>
  <si>
    <t>2.2-01588</t>
  </si>
  <si>
    <t>2.2-01592</t>
  </si>
  <si>
    <t>2.2-01599</t>
  </si>
  <si>
    <t>2.2-01602</t>
  </si>
  <si>
    <t>2.2-01604</t>
  </si>
  <si>
    <t>2.2-01605</t>
  </si>
  <si>
    <t>2.2-01606</t>
  </si>
  <si>
    <t>2.2-01611</t>
  </si>
  <si>
    <t>2.2-01615</t>
  </si>
  <si>
    <t>2.2-01620</t>
  </si>
  <si>
    <t>2.2-01642</t>
  </si>
  <si>
    <t>2.2-01644</t>
  </si>
  <si>
    <t>2.2-01645</t>
  </si>
  <si>
    <t>2.2-01651</t>
  </si>
  <si>
    <t>2.2-01657</t>
  </si>
  <si>
    <t>2.2-01658</t>
  </si>
  <si>
    <t>2.2-01659</t>
  </si>
  <si>
    <t>2.2-01660</t>
  </si>
  <si>
    <t>2.2-01666</t>
  </si>
  <si>
    <t>2.2-01667</t>
  </si>
  <si>
    <t>2.2-01668</t>
  </si>
  <si>
    <t>2.2-01669</t>
  </si>
  <si>
    <t>2.2-01670</t>
  </si>
  <si>
    <t>2.2-01671</t>
  </si>
  <si>
    <t>2.2-01674</t>
  </si>
  <si>
    <t>2.2-01675</t>
  </si>
  <si>
    <t>2.2-01676</t>
  </si>
  <si>
    <t>2.2-01677</t>
  </si>
  <si>
    <t>2.2-01678</t>
  </si>
  <si>
    <t>2.2-01680</t>
  </si>
  <si>
    <t>2.2-01682</t>
  </si>
  <si>
    <t>2.2-01683</t>
  </si>
  <si>
    <t>2.2-01684</t>
  </si>
  <si>
    <t>2.2-01685</t>
  </si>
  <si>
    <t>2.2-01686</t>
  </si>
  <si>
    <t>2.2-01687</t>
  </si>
  <si>
    <t>2.2-01690</t>
  </si>
  <si>
    <t>2.2-01693</t>
  </si>
  <si>
    <t>2.2-01698</t>
  </si>
  <si>
    <t>2.2-01700</t>
  </si>
  <si>
    <t>2.2-01701</t>
  </si>
  <si>
    <t>2.2-01702</t>
  </si>
  <si>
    <t>2.2-01704</t>
  </si>
  <si>
    <t>2.2-01705</t>
  </si>
  <si>
    <t>2.2-01706</t>
  </si>
  <si>
    <t>2.2-01707</t>
  </si>
  <si>
    <t>2.2-01708</t>
  </si>
  <si>
    <t>2.2-01709</t>
  </si>
  <si>
    <t>2.2-01710</t>
  </si>
  <si>
    <t>2.2-01711</t>
  </si>
  <si>
    <t>2.2-01712</t>
  </si>
  <si>
    <t>2.2-01713</t>
  </si>
  <si>
    <t>2.2-01714</t>
  </si>
  <si>
    <t>2.2-01715</t>
  </si>
  <si>
    <t>2.2-01716</t>
  </si>
  <si>
    <t>2.2-01717</t>
  </si>
  <si>
    <t>2.2-01719</t>
  </si>
  <si>
    <t>2.2-01720</t>
  </si>
  <si>
    <t>2.2-01723</t>
  </si>
  <si>
    <t>2.2-01724</t>
  </si>
  <si>
    <t>2.2-01725</t>
  </si>
  <si>
    <t>2.2-01726</t>
  </si>
  <si>
    <t>2.2-01727</t>
  </si>
  <si>
    <t>2.2-01730</t>
  </si>
  <si>
    <t>2.2-01734</t>
  </si>
  <si>
    <t>2.2-01735</t>
  </si>
  <si>
    <t>2.2-01736</t>
  </si>
  <si>
    <t>2.2-01739</t>
  </si>
  <si>
    <t>2.2-01742</t>
  </si>
  <si>
    <t>2.2-01743</t>
  </si>
  <si>
    <t>2.2-01744</t>
  </si>
  <si>
    <t>2.2-01745</t>
  </si>
  <si>
    <t>2.2-01746</t>
  </si>
  <si>
    <t>2.2-01747</t>
  </si>
  <si>
    <t>2.2-01748</t>
  </si>
  <si>
    <t>2.2-01749</t>
  </si>
  <si>
    <t>2.2-01750</t>
  </si>
  <si>
    <t>2.2-01752</t>
  </si>
  <si>
    <t>2.2-01753</t>
  </si>
  <si>
    <t>2.2-01754</t>
  </si>
  <si>
    <t>2.2-01755</t>
  </si>
  <si>
    <t>2.2-01756</t>
  </si>
  <si>
    <t>2.2-01757</t>
  </si>
  <si>
    <t>2.2-01758</t>
  </si>
  <si>
    <t>2.2-01759</t>
  </si>
  <si>
    <t>2.2-01760</t>
  </si>
  <si>
    <t>2.2-01761</t>
  </si>
  <si>
    <t>2.2-01764</t>
  </si>
  <si>
    <t>2.2-01765</t>
  </si>
  <si>
    <t>2.2-01766</t>
  </si>
  <si>
    <t>2.2-01768</t>
  </si>
  <si>
    <t>2.2-01769</t>
  </si>
  <si>
    <t>2.2-01770</t>
  </si>
  <si>
    <t>2.2-01771</t>
  </si>
  <si>
    <t>2.2-01772</t>
  </si>
  <si>
    <t>2.2-01774</t>
  </si>
  <si>
    <t>2.2-01775</t>
  </si>
  <si>
    <t>2.2-01776</t>
  </si>
  <si>
    <t>2.2-01777</t>
  </si>
  <si>
    <t>2.2-01778</t>
  </si>
  <si>
    <t>2.2-01780</t>
  </si>
  <si>
    <t>2.2-01781</t>
  </si>
  <si>
    <t>2.2-01793</t>
  </si>
  <si>
    <t>2.2-01794</t>
  </si>
  <si>
    <t>2.2-01798</t>
  </si>
  <si>
    <t>2.2-01843</t>
  </si>
  <si>
    <t>2.2-01847</t>
  </si>
  <si>
    <t>2.2-01849</t>
  </si>
  <si>
    <t>2.2-01855</t>
  </si>
  <si>
    <t>2.2-01856</t>
  </si>
  <si>
    <t>2.2-01857</t>
  </si>
  <si>
    <t>2.2-01858</t>
  </si>
  <si>
    <t>2.2-01865</t>
  </si>
  <si>
    <t>2.2-01866</t>
  </si>
  <si>
    <t>2.2-01867</t>
  </si>
  <si>
    <t>2.2-01868</t>
  </si>
  <si>
    <t>2.2-01873</t>
  </si>
  <si>
    <t>2.2-01874</t>
  </si>
  <si>
    <t>2.2-01876</t>
  </si>
  <si>
    <t>2.2-01877</t>
  </si>
  <si>
    <t>2.2-01879</t>
  </si>
  <si>
    <t>2.2-01882</t>
  </si>
  <si>
    <t>2.2-01884</t>
  </si>
  <si>
    <t>2.2-01885</t>
  </si>
  <si>
    <t>2.2-01886</t>
  </si>
  <si>
    <t>2.2-01887</t>
  </si>
  <si>
    <t>2.2-01888</t>
  </si>
  <si>
    <t>2.2-01889</t>
  </si>
  <si>
    <t>2.2-01890</t>
  </si>
  <si>
    <t>2.2-01891</t>
  </si>
  <si>
    <t>2.2-01892</t>
  </si>
  <si>
    <t>2.2-01893</t>
  </si>
  <si>
    <t>2.2-01894</t>
  </si>
  <si>
    <t>2.2-01895</t>
  </si>
  <si>
    <t>2.2-01896</t>
  </si>
  <si>
    <t>2.2-01897</t>
  </si>
  <si>
    <t>2.2-01898</t>
  </si>
  <si>
    <t>2.2-01899</t>
  </si>
  <si>
    <t>2.2-01900</t>
  </si>
  <si>
    <t>2.2-01902</t>
  </si>
  <si>
    <t>2.2-01903</t>
  </si>
  <si>
    <t>2.2-01904</t>
  </si>
  <si>
    <t>2.2-01905</t>
  </si>
  <si>
    <t>2.2-01906</t>
  </si>
  <si>
    <t>2.2-01908</t>
  </si>
  <si>
    <t>2.2-01909</t>
  </si>
  <si>
    <t>2.2-01910</t>
  </si>
  <si>
    <t>2.2-01911</t>
  </si>
  <si>
    <t>2.2-01912</t>
  </si>
  <si>
    <t>2.2-01913</t>
  </si>
  <si>
    <t>2.2-01914</t>
  </si>
  <si>
    <t>2.2-01915</t>
  </si>
  <si>
    <t>2.2-01916</t>
  </si>
  <si>
    <t>2.2-01917</t>
  </si>
  <si>
    <t>2.2-01918</t>
  </si>
  <si>
    <t>2.2-01919</t>
  </si>
  <si>
    <t>2.2-01920</t>
  </si>
  <si>
    <t>2.2-01922</t>
  </si>
  <si>
    <t>2.2-01923</t>
  </si>
  <si>
    <t>2.2-01924</t>
  </si>
  <si>
    <t>2.2-01925</t>
  </si>
  <si>
    <t>2.2-01926</t>
  </si>
  <si>
    <t>2.2-01927</t>
  </si>
  <si>
    <t>2.2-01928</t>
  </si>
  <si>
    <t>2.2-01930</t>
  </si>
  <si>
    <t>2.2-01931</t>
  </si>
  <si>
    <t>2.2-01932</t>
  </si>
  <si>
    <t>2.2-01933</t>
  </si>
  <si>
    <t>2.2-01934</t>
  </si>
  <si>
    <t>2.2-01937</t>
  </si>
  <si>
    <t>2.2-01940</t>
  </si>
  <si>
    <t>2.2-01941</t>
  </si>
  <si>
    <t>2.2-01942</t>
  </si>
  <si>
    <t>2.2-01943</t>
  </si>
  <si>
    <t>2.2-01944</t>
  </si>
  <si>
    <t>2.2-01945</t>
  </si>
  <si>
    <t>2.2-01946</t>
  </si>
  <si>
    <t>2.2-01947</t>
  </si>
  <si>
    <t>2.2-01948</t>
  </si>
  <si>
    <t>2.2-01949</t>
  </si>
  <si>
    <t>2.2-01950</t>
  </si>
  <si>
    <t>2.2-01951</t>
  </si>
  <si>
    <t>2.2-01952</t>
  </si>
  <si>
    <t>2.2-01953</t>
  </si>
  <si>
    <t>2.2-01954</t>
  </si>
  <si>
    <t>2.2-01955</t>
  </si>
  <si>
    <t>2.2-01956</t>
  </si>
  <si>
    <t>2.2-01957</t>
  </si>
  <si>
    <t>2.2-01958</t>
  </si>
  <si>
    <t>2.2-01959</t>
  </si>
  <si>
    <t>2.2-01960</t>
  </si>
  <si>
    <t>2.2-01961</t>
  </si>
  <si>
    <t>2.2-01962</t>
  </si>
  <si>
    <t>2.2-01963</t>
  </si>
  <si>
    <t>2.2-01965</t>
  </si>
  <si>
    <t>2.2-01966</t>
  </si>
  <si>
    <t>2.2-01967</t>
  </si>
  <si>
    <t>2.2-01968</t>
  </si>
  <si>
    <t>2.2-01969</t>
  </si>
  <si>
    <t>2.2-01970</t>
  </si>
  <si>
    <t>2.2-01971</t>
  </si>
  <si>
    <t>2.2-01972</t>
  </si>
  <si>
    <t>2.2-01973</t>
  </si>
  <si>
    <t>2.2-01974</t>
  </si>
  <si>
    <t>2.2-01976</t>
  </si>
  <si>
    <t>2.2-01977</t>
  </si>
  <si>
    <t>2.2-01978</t>
  </si>
  <si>
    <t>2.2-01979</t>
  </si>
  <si>
    <t>2.2-01980</t>
  </si>
  <si>
    <t>2.2-01981</t>
  </si>
  <si>
    <t>2.2-01982</t>
  </si>
  <si>
    <t>2.2-01983</t>
  </si>
  <si>
    <t>2.2-01984</t>
  </si>
  <si>
    <t>2.2-01985</t>
  </si>
  <si>
    <t>2.2-01986</t>
  </si>
  <si>
    <t>2.2-01987</t>
  </si>
  <si>
    <t>2.2-01988</t>
  </si>
  <si>
    <t>2.2-01989</t>
  </si>
  <si>
    <t>2.2-01990</t>
  </si>
  <si>
    <t>2.2-01991</t>
  </si>
  <si>
    <t>2.2-01992</t>
  </si>
  <si>
    <t>2.2-01993</t>
  </si>
  <si>
    <t>2.2-01994</t>
  </si>
  <si>
    <t>2.2-01995</t>
  </si>
  <si>
    <t>2.2-01996</t>
  </si>
  <si>
    <t>2.2-01997</t>
  </si>
  <si>
    <t>2.2-02000</t>
  </si>
  <si>
    <t>2.2-02001</t>
  </si>
  <si>
    <t>2.2-02002</t>
  </si>
  <si>
    <t>2.2-02003</t>
  </si>
  <si>
    <t>2.2-02005</t>
  </si>
  <si>
    <t>2.2-02006</t>
  </si>
  <si>
    <t>2.2-02007</t>
  </si>
  <si>
    <t>2.2-02011</t>
  </si>
  <si>
    <t>2.2-02014</t>
  </si>
  <si>
    <t>2.2-02016</t>
  </si>
  <si>
    <t>2.2-02031</t>
  </si>
  <si>
    <t>2.2-02032</t>
  </si>
  <si>
    <t>2.2-02034</t>
  </si>
  <si>
    <t>2.2-02044</t>
  </si>
  <si>
    <t>2.2-02048</t>
  </si>
  <si>
    <t>2.2-02065</t>
  </si>
  <si>
    <t>2.2-02066</t>
  </si>
  <si>
    <t>2.2-02067</t>
  </si>
  <si>
    <t>2.2-02068</t>
  </si>
  <si>
    <t>2.2-02070</t>
  </si>
  <si>
    <t>2.2-02071</t>
  </si>
  <si>
    <t>2.2-02072</t>
  </si>
  <si>
    <t>2.2-02073</t>
  </si>
  <si>
    <t>2.2-02074</t>
  </si>
  <si>
    <t>2.2-02075</t>
  </si>
  <si>
    <t>2.2-02076</t>
  </si>
  <si>
    <t>2.2-02077</t>
  </si>
  <si>
    <t>2.2-02078</t>
  </si>
  <si>
    <t>2.2-02079</t>
  </si>
  <si>
    <t>2.2-02081</t>
  </si>
  <si>
    <t>2.2-02082</t>
  </si>
  <si>
    <t>2.2-02083</t>
  </si>
  <si>
    <t>2.2-02084</t>
  </si>
  <si>
    <t>2.2-02085</t>
  </si>
  <si>
    <t>2.2-02086</t>
  </si>
  <si>
    <t>2.2-02087</t>
  </si>
  <si>
    <t>2.2-02088</t>
  </si>
  <si>
    <t>2.2-02089</t>
  </si>
  <si>
    <t>2.2-02090</t>
  </si>
  <si>
    <t>2.2-02091</t>
  </si>
  <si>
    <t>2.2-02093</t>
  </si>
  <si>
    <t>2.2-02094</t>
  </si>
  <si>
    <t>2.2-02095</t>
  </si>
  <si>
    <t>2.2-02096</t>
  </si>
  <si>
    <t>2.2-02097</t>
  </si>
  <si>
    <t>2.2-02098</t>
  </si>
  <si>
    <t>2.2-02099</t>
  </si>
  <si>
    <t>2.2-02100</t>
  </si>
  <si>
    <t>2.2-02101</t>
  </si>
  <si>
    <t>2.2-02102</t>
  </si>
  <si>
    <t>2.2-02103</t>
  </si>
  <si>
    <t>2.2-02104</t>
  </si>
  <si>
    <t>2.2-02105</t>
  </si>
  <si>
    <t>2.2-02106</t>
  </si>
  <si>
    <t>2.2-02107</t>
  </si>
  <si>
    <t>2.2-02108</t>
  </si>
  <si>
    <t>2.2-02109</t>
  </si>
  <si>
    <t>2.2-02110</t>
  </si>
  <si>
    <t>2.2-02111</t>
  </si>
  <si>
    <t>2.2-02112</t>
  </si>
  <si>
    <t>2.2-02113</t>
  </si>
  <si>
    <t>2.2-02114</t>
  </si>
  <si>
    <t>2.2-02115</t>
  </si>
  <si>
    <t>2.2-02116</t>
  </si>
  <si>
    <t>2.2-02117</t>
  </si>
  <si>
    <t>2.2-02118</t>
  </si>
  <si>
    <t>2.2-02119</t>
  </si>
  <si>
    <t>2.2-02120</t>
  </si>
  <si>
    <t>2.2-02121</t>
  </si>
  <si>
    <t>2.2-02122</t>
  </si>
  <si>
    <t>2.2-02123</t>
  </si>
  <si>
    <t>2.2-02124</t>
  </si>
  <si>
    <t>2.2-02125</t>
  </si>
  <si>
    <t>2.2-02126</t>
  </si>
  <si>
    <t>2.2-02127</t>
  </si>
  <si>
    <t>2.2-02128</t>
  </si>
  <si>
    <t>2.2-02129</t>
  </si>
  <si>
    <t>2.2-02130</t>
  </si>
  <si>
    <t>2.2-02131</t>
  </si>
  <si>
    <t>2.2-02132</t>
  </si>
  <si>
    <t>2.2-02133</t>
  </si>
  <si>
    <t>2.2-02134</t>
  </si>
  <si>
    <t>2.2-02135</t>
  </si>
  <si>
    <t>2.2-02136</t>
  </si>
  <si>
    <t>2.2-02137</t>
  </si>
  <si>
    <t>2.2-02138</t>
  </si>
  <si>
    <t>2.2-02139</t>
  </si>
  <si>
    <t>2.2-02140</t>
  </si>
  <si>
    <t>2.2-02142</t>
  </si>
  <si>
    <t>2.2-02143</t>
  </si>
  <si>
    <t>2.2-02144</t>
  </si>
  <si>
    <t>2.2-02145</t>
  </si>
  <si>
    <t>2.2-02148</t>
  </si>
  <si>
    <t>2.2-02151</t>
  </si>
  <si>
    <t>2.2-02154</t>
  </si>
  <si>
    <t>2.2-02169</t>
  </si>
  <si>
    <t>2.2-02179</t>
  </si>
  <si>
    <t>2.2-02194</t>
  </si>
  <si>
    <t>2.2-02195</t>
  </si>
  <si>
    <t>2.2-02197</t>
  </si>
  <si>
    <t>2.2-02202</t>
  </si>
  <si>
    <t>2.2-02203</t>
  </si>
  <si>
    <t>2.2-02204</t>
  </si>
  <si>
    <t>2.2-02205</t>
  </si>
  <si>
    <t>2.2-02207</t>
  </si>
  <si>
    <t>2.2-02209</t>
  </si>
  <si>
    <t>2.2-02210</t>
  </si>
  <si>
    <t>2.2-02211</t>
  </si>
  <si>
    <t>2.2-02214</t>
  </si>
  <si>
    <t>2.2-02215</t>
  </si>
  <si>
    <t>2.2-02216</t>
  </si>
  <si>
    <t>2.2-02217</t>
  </si>
  <si>
    <t>2.2-02218</t>
  </si>
  <si>
    <t>2.2-02219</t>
  </si>
  <si>
    <t>2.2-02220</t>
  </si>
  <si>
    <t>2.2-02221</t>
  </si>
  <si>
    <t>2.2-02222</t>
  </si>
  <si>
    <t>2.2-02223</t>
  </si>
  <si>
    <t>2.2-02224</t>
  </si>
  <si>
    <t>2.2-02225</t>
  </si>
  <si>
    <t>2.2-02226</t>
  </si>
  <si>
    <t>2.2-02227</t>
  </si>
  <si>
    <t>2.2-02228</t>
  </si>
  <si>
    <t>2.2-02229</t>
  </si>
  <si>
    <t>2.2-02230</t>
  </si>
  <si>
    <t>2.2-02232</t>
  </si>
  <si>
    <t>2.2-02234</t>
  </si>
  <si>
    <t>2.2-02235</t>
  </si>
  <si>
    <t>2.2-02236</t>
  </si>
  <si>
    <t>2.2-02237</t>
  </si>
  <si>
    <t>2.2-02239</t>
  </si>
  <si>
    <t>2.2-02241</t>
  </si>
  <si>
    <t>2.2-02242</t>
  </si>
  <si>
    <t>2.2-02246</t>
  </si>
  <si>
    <t>2.2-02247</t>
  </si>
  <si>
    <t>2.2-02250</t>
  </si>
  <si>
    <t>2.2-02251</t>
  </si>
  <si>
    <t>2.2-02252</t>
  </si>
  <si>
    <t>2.2-02253</t>
  </si>
  <si>
    <t>2.2-02254</t>
  </si>
  <si>
    <t>2.2-02255</t>
  </si>
  <si>
    <t>2.2-02256</t>
  </si>
  <si>
    <t>2.2-02258</t>
  </si>
  <si>
    <t>2.2-02259</t>
  </si>
  <si>
    <t>2.2-02260</t>
  </si>
  <si>
    <t>2.2-02261</t>
  </si>
  <si>
    <t>2.2-02262</t>
  </si>
  <si>
    <t>2.2-02263</t>
  </si>
  <si>
    <t>2.2-02264</t>
  </si>
  <si>
    <t>2.2-02265</t>
  </si>
  <si>
    <t>2.2-02266</t>
  </si>
  <si>
    <t>2.2-02267</t>
  </si>
  <si>
    <t>2.2-02268</t>
  </si>
  <si>
    <t>2.2-02269</t>
  </si>
  <si>
    <t>2.2-02271</t>
  </si>
  <si>
    <t>2.2-02272</t>
  </si>
  <si>
    <t>2.2-02273</t>
  </si>
  <si>
    <t>2.2-02274</t>
  </si>
  <si>
    <t>2.2-02275</t>
  </si>
  <si>
    <t>2.2-02276</t>
  </si>
  <si>
    <t>2.2-02277</t>
  </si>
  <si>
    <t>2.2-02278</t>
  </si>
  <si>
    <t>2.2-02279</t>
  </si>
  <si>
    <t>2.2-02280</t>
  </si>
  <si>
    <t>2.2-02283</t>
  </si>
  <si>
    <t>2.2-02286</t>
  </si>
  <si>
    <t>2.2-02287</t>
  </si>
  <si>
    <t>2.2-02288</t>
  </si>
  <si>
    <t>2.2-02289</t>
  </si>
  <si>
    <t>2.2-02290</t>
  </si>
  <si>
    <t>2.2-02291</t>
  </si>
  <si>
    <t>2.2-02292</t>
  </si>
  <si>
    <t>2.2-02293</t>
  </si>
  <si>
    <t>2.2-02294</t>
  </si>
  <si>
    <t>2.2-02295</t>
  </si>
  <si>
    <t>2.2-02296</t>
  </si>
  <si>
    <t>2.2-02297</t>
  </si>
  <si>
    <t>2.2-02298</t>
  </si>
  <si>
    <t>2.2-02299</t>
  </si>
  <si>
    <t>2.2-02300</t>
  </si>
  <si>
    <t>2.2-02301</t>
  </si>
  <si>
    <t>2.2-02302</t>
  </si>
  <si>
    <t>2.2-02303</t>
  </si>
  <si>
    <t>2.2-02304</t>
  </si>
  <si>
    <t>2.2-02305</t>
  </si>
  <si>
    <t>2.2-02306</t>
  </si>
  <si>
    <t>2.2-02307</t>
  </si>
  <si>
    <t>2.2-02308</t>
  </si>
  <si>
    <t>2.2-02309</t>
  </si>
  <si>
    <t>2.2-02310</t>
  </si>
  <si>
    <t>2.2-02311</t>
  </si>
  <si>
    <t>2.2-02312</t>
  </si>
  <si>
    <t>2.2-02313</t>
  </si>
  <si>
    <t>2.2-02314</t>
  </si>
  <si>
    <t>2.2-02315</t>
  </si>
  <si>
    <t>2.2-02316</t>
  </si>
  <si>
    <t>2.2-02317</t>
  </si>
  <si>
    <t>2.2-02318</t>
  </si>
  <si>
    <t>2.2-02319</t>
  </si>
  <si>
    <t>2.2-02320</t>
  </si>
  <si>
    <t>2.2-02321</t>
  </si>
  <si>
    <t>2.2-02322</t>
  </si>
  <si>
    <t>2.2-02323</t>
  </si>
  <si>
    <t>2.2-02324</t>
  </si>
  <si>
    <t>2.2-02325</t>
  </si>
  <si>
    <t>2.2-02326</t>
  </si>
  <si>
    <t>2.2-02327</t>
  </si>
  <si>
    <t>2.2-02328</t>
  </si>
  <si>
    <t>2.2-02329</t>
  </si>
  <si>
    <t>2.2-02330</t>
  </si>
  <si>
    <t>2.2-02331</t>
  </si>
  <si>
    <t>2.2-02332</t>
  </si>
  <si>
    <t>2.2-02333</t>
  </si>
  <si>
    <t>2.2-02334</t>
  </si>
  <si>
    <t>2.2-02335</t>
  </si>
  <si>
    <t>2.2-02336</t>
  </si>
  <si>
    <t>2.2-02337</t>
  </si>
  <si>
    <t>2.2-02338</t>
  </si>
  <si>
    <t>2.2-02339</t>
  </si>
  <si>
    <t>2.2-02340</t>
  </si>
  <si>
    <t>2.2-02341</t>
  </si>
  <si>
    <t>2.2-02342</t>
  </si>
  <si>
    <t>2.2-02343</t>
  </si>
  <si>
    <t>2.2-02344</t>
  </si>
  <si>
    <t>2.2-02345</t>
  </si>
  <si>
    <t>2.2-02346</t>
  </si>
  <si>
    <t>2.2-02347</t>
  </si>
  <si>
    <t>2.2-02348</t>
  </si>
  <si>
    <t>2.2-02349</t>
  </si>
  <si>
    <t>2.2-02350</t>
  </si>
  <si>
    <t>2.2-02351</t>
  </si>
  <si>
    <t>2.2-02352</t>
  </si>
  <si>
    <t>2.2-02353</t>
  </si>
  <si>
    <t>2.2-02354</t>
  </si>
  <si>
    <t>2.2-02355</t>
  </si>
  <si>
    <t>2.2-02356</t>
  </si>
  <si>
    <t>2.2-02357</t>
  </si>
  <si>
    <t>2.2-02358</t>
  </si>
  <si>
    <t>2.2-02359</t>
  </si>
  <si>
    <t>2.2-02364</t>
  </si>
  <si>
    <t>2.2-02372</t>
  </si>
  <si>
    <t>2.2-02375</t>
  </si>
  <si>
    <t>2.2-02381</t>
  </si>
  <si>
    <t>2.2-02385</t>
  </si>
  <si>
    <t>2.2-02391</t>
  </si>
  <si>
    <t>2.2-02395</t>
  </si>
  <si>
    <t>2.2-02401</t>
  </si>
  <si>
    <t>2.2-02402</t>
  </si>
  <si>
    <t>2.2-02404</t>
  </si>
  <si>
    <t>2.2-02408</t>
  </si>
  <si>
    <t>2.2-02416</t>
  </si>
  <si>
    <t>2.2-02417</t>
  </si>
  <si>
    <t>2.2-02429</t>
  </si>
  <si>
    <t>2.2-02432</t>
  </si>
  <si>
    <t>2.2-02434</t>
  </si>
  <si>
    <t>2.2-02439</t>
  </si>
  <si>
    <t>2.2-02440</t>
  </si>
  <si>
    <t>2.2-02445</t>
  </si>
  <si>
    <t>2.2-02446</t>
  </si>
  <si>
    <t>2.2-02449</t>
  </si>
  <si>
    <t>2.2-02450</t>
  </si>
  <si>
    <t>2.2-02451</t>
  </si>
  <si>
    <t>2.2-02452</t>
  </si>
  <si>
    <t>2.2-02453</t>
  </si>
  <si>
    <t>2.2-02454</t>
  </si>
  <si>
    <t>2.2-02455</t>
  </si>
  <si>
    <t>2.2-02456</t>
  </si>
  <si>
    <t>2.2-02457</t>
  </si>
  <si>
    <t>2.2-02458</t>
  </si>
  <si>
    <t>2.2-02459</t>
  </si>
  <si>
    <t>2.2-02460</t>
  </si>
  <si>
    <t>2.2-02461</t>
  </si>
  <si>
    <t>2.2-02462</t>
  </si>
  <si>
    <t>2.2-02463</t>
  </si>
  <si>
    <t>2.2-02464</t>
  </si>
  <si>
    <t>2.2-02465</t>
  </si>
  <si>
    <t>2.2-02466</t>
  </si>
  <si>
    <t>2.2-02467</t>
  </si>
  <si>
    <t>2.2-02468</t>
  </si>
  <si>
    <t>2.2-02469</t>
  </si>
  <si>
    <t>2.2-02470</t>
  </si>
  <si>
    <t>2.2-02471</t>
  </si>
  <si>
    <t>2.2-02472</t>
  </si>
  <si>
    <t>2.2-02473</t>
  </si>
  <si>
    <t>2.2-02474</t>
  </si>
  <si>
    <t>2.2-02475</t>
  </si>
  <si>
    <t>2.2-02476</t>
  </si>
  <si>
    <t>2.2-02477</t>
  </si>
  <si>
    <t>2.2-02478</t>
  </si>
  <si>
    <t>2.2-02479</t>
  </si>
  <si>
    <t>2.2-02480</t>
  </si>
  <si>
    <t>2.2-02481</t>
  </si>
  <si>
    <t>2.2-02482</t>
  </si>
  <si>
    <t>2.2-02483</t>
  </si>
  <si>
    <t>2.2-02484</t>
  </si>
  <si>
    <t>2.2-02485</t>
  </si>
  <si>
    <t>2.2-02486</t>
  </si>
  <si>
    <t>2.2-02487</t>
  </si>
  <si>
    <t>2.2-02488</t>
  </si>
  <si>
    <t>2.2-02489</t>
  </si>
  <si>
    <t>2.2-02490</t>
  </si>
  <si>
    <t>2.2-02491</t>
  </si>
  <si>
    <t>2.2-02492</t>
  </si>
  <si>
    <t>2.2-02493</t>
  </si>
  <si>
    <t>2.2-02494</t>
  </si>
  <si>
    <t>2.2-02495</t>
  </si>
  <si>
    <t>2.2-02496</t>
  </si>
  <si>
    <t>2.2-02497</t>
  </si>
  <si>
    <t>2.2-02498</t>
  </si>
  <si>
    <t>2.2-02499</t>
  </si>
  <si>
    <t>2.2-02500</t>
  </si>
  <si>
    <t>2.2-02501</t>
  </si>
  <si>
    <t>2.2-02502</t>
  </si>
  <si>
    <t>2.2-02503</t>
  </si>
  <si>
    <t>2.2-02504</t>
  </si>
  <si>
    <t>2.2-02505</t>
  </si>
  <si>
    <t>2.2-02506</t>
  </si>
  <si>
    <t>2.2-02508</t>
  </si>
  <si>
    <t>2.2-02509</t>
  </si>
  <si>
    <t>2.2-02510</t>
  </si>
  <si>
    <t>2.2-02511</t>
  </si>
  <si>
    <t>2.2-02512</t>
  </si>
  <si>
    <t>2.2-02514</t>
  </si>
  <si>
    <t>2.2-02517</t>
  </si>
  <si>
    <t>2.2-02518</t>
  </si>
  <si>
    <t>2.2-02519</t>
  </si>
  <si>
    <t>2.2-02520</t>
  </si>
  <si>
    <t>2.2-02521</t>
  </si>
  <si>
    <t>2.2-02522</t>
  </si>
  <si>
    <t>2.2-02523</t>
  </si>
  <si>
    <t>2.2-02524</t>
  </si>
  <si>
    <t>2.2-02525</t>
  </si>
  <si>
    <t>2.2-02526</t>
  </si>
  <si>
    <t>2.2-02527</t>
  </si>
  <si>
    <t>2.2-02528</t>
  </si>
  <si>
    <t>2.2-02529</t>
  </si>
  <si>
    <t>2.2-02530</t>
  </si>
  <si>
    <t>2.2-02531</t>
  </si>
  <si>
    <t>2.2-02532</t>
  </si>
  <si>
    <t>2.2-02533</t>
  </si>
  <si>
    <t>2.2-02534</t>
  </si>
  <si>
    <t>2.2-02535</t>
  </si>
  <si>
    <t>2.2-02536</t>
  </si>
  <si>
    <t>2.2-02537</t>
  </si>
  <si>
    <t>2.2-02538</t>
  </si>
  <si>
    <t>2.2-02539</t>
  </si>
  <si>
    <t>2.2-02540</t>
  </si>
  <si>
    <t>2.2-02541</t>
  </si>
  <si>
    <t>2.2-02542</t>
  </si>
  <si>
    <t>2.2-02543</t>
  </si>
  <si>
    <t>2.2-02544</t>
  </si>
  <si>
    <t>2.2-02545</t>
  </si>
  <si>
    <t>2.2-02546</t>
  </si>
  <si>
    <t>2.2-02547</t>
  </si>
  <si>
    <t>2.2-02548</t>
  </si>
  <si>
    <t>2.2-02549</t>
  </si>
  <si>
    <t>2.2-02550</t>
  </si>
  <si>
    <t>2.2-02551</t>
  </si>
  <si>
    <t>2.2-02552</t>
  </si>
  <si>
    <t>2.2-02553</t>
  </si>
  <si>
    <t>2.2-02554</t>
  </si>
  <si>
    <t>2.2-02555</t>
  </si>
  <si>
    <t>2.2-02556</t>
  </si>
  <si>
    <t>2.2-02557</t>
  </si>
  <si>
    <t>2.2-02558</t>
  </si>
  <si>
    <t>2.2-02559</t>
  </si>
  <si>
    <t>2.2-02560</t>
  </si>
  <si>
    <t>2.2-02561</t>
  </si>
  <si>
    <t>2.2-02562</t>
  </si>
  <si>
    <t>2.2-02563</t>
  </si>
  <si>
    <t>2.2-02564</t>
  </si>
  <si>
    <t>2.2-02565</t>
  </si>
  <si>
    <t>2.2-02566</t>
  </si>
  <si>
    <t>2.2-02567</t>
  </si>
  <si>
    <t>2.2-02568</t>
  </si>
  <si>
    <t>2.2-02569</t>
  </si>
  <si>
    <t>2.2-02570</t>
  </si>
  <si>
    <t>2.2-02571</t>
  </si>
  <si>
    <t>2.2-02572</t>
  </si>
  <si>
    <t>2.2-02573</t>
  </si>
  <si>
    <t>2.2-02579</t>
  </si>
  <si>
    <t>2.2-02582</t>
  </si>
  <si>
    <t>2.2-02583</t>
  </si>
  <si>
    <t>2.2-02586</t>
  </si>
  <si>
    <t>2.2-02591</t>
  </si>
  <si>
    <t>2.2-02593</t>
  </si>
  <si>
    <t>2.2-02598</t>
  </si>
  <si>
    <t>2.2-02599</t>
  </si>
  <si>
    <t>2.2-02600</t>
  </si>
  <si>
    <t>2.2-02609</t>
  </si>
  <si>
    <t>2.2-02615</t>
  </si>
  <si>
    <t>2.2-02625</t>
  </si>
  <si>
    <t>2.2-02626</t>
  </si>
  <si>
    <t>2.2-02628</t>
  </si>
  <si>
    <t>2.2-02629</t>
  </si>
  <si>
    <t>2.2-02630</t>
  </si>
  <si>
    <t>2.2-02631</t>
  </si>
  <si>
    <t>2.2-02632</t>
  </si>
  <si>
    <t>2.2-02633</t>
  </si>
  <si>
    <t>2.2-02634</t>
  </si>
  <si>
    <t>2.2-02635</t>
  </si>
  <si>
    <t>2.2-02636</t>
  </si>
  <si>
    <t>2.2-02637</t>
  </si>
  <si>
    <t>2.2-02638</t>
  </si>
  <si>
    <t>2.2-02639</t>
  </si>
  <si>
    <t>2.2-02640</t>
  </si>
  <si>
    <t>2.2-02641</t>
  </si>
  <si>
    <t>2.2-02642</t>
  </si>
  <si>
    <t>2.2-02643</t>
  </si>
  <si>
    <t>2.2-02644</t>
  </si>
  <si>
    <t>2.2-02645</t>
  </si>
  <si>
    <t>2.2-02646</t>
  </si>
  <si>
    <t>2.2-02647</t>
  </si>
  <si>
    <t>2.2-02648</t>
  </si>
  <si>
    <t>2.2-02649</t>
  </si>
  <si>
    <t>2.2-02651</t>
  </si>
  <si>
    <t>2.2-02654</t>
  </si>
  <si>
    <t>2.2-02656</t>
  </si>
  <si>
    <t>2.2-02657</t>
  </si>
  <si>
    <t>2.2-02658</t>
  </si>
  <si>
    <t>2.2-02659</t>
  </si>
  <si>
    <t>2.2-02660</t>
  </si>
  <si>
    <t>2.2-02661</t>
  </si>
  <si>
    <t>2.2-02662</t>
  </si>
  <si>
    <t>2.2-02663</t>
  </si>
  <si>
    <t>2.2-02664</t>
  </si>
  <si>
    <t>2.2-02665</t>
  </si>
  <si>
    <t>2.2-02666</t>
  </si>
  <si>
    <t>2.2-02667</t>
  </si>
  <si>
    <t>2.2-02668</t>
  </si>
  <si>
    <t>2.2-02669</t>
  </si>
  <si>
    <t>2.2-02670</t>
  </si>
  <si>
    <t>2.2-02671</t>
  </si>
  <si>
    <t>2.2-02672</t>
  </si>
  <si>
    <t>2.2-02673</t>
  </si>
  <si>
    <t>2.2-02674</t>
  </si>
  <si>
    <t>2.2-02675</t>
  </si>
  <si>
    <t>2.2-02676</t>
  </si>
  <si>
    <t>2.2-02677</t>
  </si>
  <si>
    <t>2.2-02678</t>
  </si>
  <si>
    <t>2.2-02679</t>
  </si>
  <si>
    <t>2.2-02680</t>
  </si>
  <si>
    <t>2.2-02681</t>
  </si>
  <si>
    <t>2.2-02682</t>
  </si>
  <si>
    <t>2.2-02683</t>
  </si>
  <si>
    <t>2.2-02684</t>
  </si>
  <si>
    <t>2.2-02685</t>
  </si>
  <si>
    <t>2.2-02686</t>
  </si>
  <si>
    <t>2.2-02687</t>
  </si>
  <si>
    <t>2.2-02688</t>
  </si>
  <si>
    <t>2.2-02689</t>
  </si>
  <si>
    <t>2.2-02690</t>
  </si>
  <si>
    <t>2.2-02691</t>
  </si>
  <si>
    <t>2.2-02692</t>
  </si>
  <si>
    <t>2.2-02693</t>
  </si>
  <si>
    <t>2.2-02694</t>
  </si>
  <si>
    <t>2.2-02695</t>
  </si>
  <si>
    <t>2.2-02696</t>
  </si>
  <si>
    <t>2.2-02697</t>
  </si>
  <si>
    <t>2.2-02698</t>
  </si>
  <si>
    <t>2.2-02699</t>
  </si>
  <si>
    <t>2.2-02700</t>
  </si>
  <si>
    <t>2.2-02701</t>
  </si>
  <si>
    <t>2.2-02702</t>
  </si>
  <si>
    <t>2.2-02703</t>
  </si>
  <si>
    <t>2.2-02704</t>
  </si>
  <si>
    <t>2.2-02705</t>
  </si>
  <si>
    <t>2.2-02706</t>
  </si>
  <si>
    <t>2.2-02707</t>
  </si>
  <si>
    <t>2.2-02709</t>
  </si>
  <si>
    <t>2.2-02712</t>
  </si>
  <si>
    <t>2.2-02713</t>
  </si>
  <si>
    <t>2.2-02718</t>
  </si>
  <si>
    <t>2.2-02721</t>
  </si>
  <si>
    <t>2.2-02725</t>
  </si>
  <si>
    <t>2.2-02726</t>
  </si>
  <si>
    <t>2.2-02727</t>
  </si>
  <si>
    <t>2.2-02728</t>
  </si>
  <si>
    <t>2.2-02731</t>
  </si>
  <si>
    <t>2.2-02755</t>
  </si>
  <si>
    <t>2.2-02756</t>
  </si>
  <si>
    <t>2.2-02757</t>
  </si>
  <si>
    <t>2.2-02758</t>
  </si>
  <si>
    <t>2.2-02761</t>
  </si>
  <si>
    <t>2.2-02766</t>
  </si>
  <si>
    <t>2.2-02767</t>
  </si>
  <si>
    <t>2.2-02768</t>
  </si>
  <si>
    <t>2.2-02772</t>
  </si>
  <si>
    <t>2.2-02773</t>
  </si>
  <si>
    <t>2.2-02774</t>
  </si>
  <si>
    <t>2.2-02779</t>
  </si>
  <si>
    <t>2.2-02780</t>
  </si>
  <si>
    <t>2.2-02781</t>
  </si>
  <si>
    <t>2.2-02782</t>
  </si>
  <si>
    <t>2.2-02783</t>
  </si>
  <si>
    <t>2.2-02785</t>
  </si>
  <si>
    <t>2.2-02786</t>
  </si>
  <si>
    <t>2.2-02787</t>
  </si>
  <si>
    <t>2.2-02788</t>
  </si>
  <si>
    <t>2.2-02789</t>
  </si>
  <si>
    <t>2.2-02790</t>
  </si>
  <si>
    <t>2.2-02791</t>
  </si>
  <si>
    <t>2.2-02800</t>
  </si>
  <si>
    <t>2.2-02801</t>
  </si>
  <si>
    <t>2.2-02803</t>
  </si>
  <si>
    <t>2.2-02804</t>
  </si>
  <si>
    <t>2.2-02805</t>
  </si>
  <si>
    <t>2.2-02806</t>
  </si>
  <si>
    <t>2.2-02807</t>
  </si>
  <si>
    <t>2.2-02808</t>
  </si>
  <si>
    <t>2.2-02809</t>
  </si>
  <si>
    <t>2.2-02810</t>
  </si>
  <si>
    <t>2.2-02811</t>
  </si>
  <si>
    <t>2.2-02812</t>
  </si>
  <si>
    <t>2.2-02813</t>
  </si>
  <si>
    <t>2.2-02814</t>
  </si>
  <si>
    <t>2.2-02815</t>
  </si>
  <si>
    <t>2.2-02816</t>
  </si>
  <si>
    <t>2.2-02817</t>
  </si>
  <si>
    <t>2.2-02818</t>
  </si>
  <si>
    <t>2.2-02819</t>
  </si>
  <si>
    <t>2.2-02820</t>
  </si>
  <si>
    <t>2.2-02821</t>
  </si>
  <si>
    <t>2.2-02822</t>
  </si>
  <si>
    <t>2.2-02823</t>
  </si>
  <si>
    <t>2.2-02824</t>
  </si>
  <si>
    <t>2.2-02827</t>
  </si>
  <si>
    <t>2.2-02828</t>
  </si>
  <si>
    <t>2.2-02829</t>
  </si>
  <si>
    <t>2.2-02830</t>
  </si>
  <si>
    <t>2.2-02831</t>
  </si>
  <si>
    <t>2.2-02832</t>
  </si>
  <si>
    <t>2.2-02833</t>
  </si>
  <si>
    <t>2.2-02834</t>
  </si>
  <si>
    <t>2.2-02835</t>
  </si>
  <si>
    <t>2.2-02836</t>
  </si>
  <si>
    <t>2.2-02837</t>
  </si>
  <si>
    <t>2.2-02838</t>
  </si>
  <si>
    <t>2.2-02839</t>
  </si>
  <si>
    <t>2.2-02840</t>
  </si>
  <si>
    <t>2.2-02841</t>
  </si>
  <si>
    <t>2.2-02843</t>
  </si>
  <si>
    <t>2.2-02849</t>
  </si>
  <si>
    <t>2.2-02850</t>
  </si>
  <si>
    <t>2.2-02851</t>
  </si>
  <si>
    <t>2.2-02852</t>
  </si>
  <si>
    <t>2.2-02853</t>
  </si>
  <si>
    <t>2.2-02854</t>
  </si>
  <si>
    <t>2.2-02855</t>
  </si>
  <si>
    <t>2.2-02856</t>
  </si>
  <si>
    <t>2.2-02857</t>
  </si>
  <si>
    <t>2.2-02858</t>
  </si>
  <si>
    <t>2.2-02859</t>
  </si>
  <si>
    <t>2.2-02860</t>
  </si>
  <si>
    <t>2.2-02861</t>
  </si>
  <si>
    <t>2.2-02862</t>
  </si>
  <si>
    <t>2.2-02863</t>
  </si>
  <si>
    <t>2.2-02864</t>
  </si>
  <si>
    <t>2.2-02865</t>
  </si>
  <si>
    <t>2.2-02866</t>
  </si>
  <si>
    <t>2.2-02867</t>
  </si>
  <si>
    <t>2.2-02868</t>
  </si>
  <si>
    <t>2.2-02869</t>
  </si>
  <si>
    <t>2.2-02870</t>
  </si>
  <si>
    <t>2.2-02871</t>
  </si>
  <si>
    <t>2.2-02872</t>
  </si>
  <si>
    <t>2.2-02873</t>
  </si>
  <si>
    <t>2.2-02874</t>
  </si>
  <si>
    <t>2.2-02875</t>
  </si>
  <si>
    <t>2.2-02876</t>
  </si>
  <si>
    <t>2.2-02877</t>
  </si>
  <si>
    <t>2.2-02878</t>
  </si>
  <si>
    <t>2.2-02879</t>
  </si>
  <si>
    <t>2.2-02880</t>
  </si>
  <si>
    <t>2.2-02881</t>
  </si>
  <si>
    <t>2.2-02882</t>
  </si>
  <si>
    <t>2.2-02883</t>
  </si>
  <si>
    <t>2.2-02884</t>
  </si>
  <si>
    <t>2.2-02885</t>
  </si>
  <si>
    <t>2.2-02886</t>
  </si>
  <si>
    <t>2.2-02887</t>
  </si>
  <si>
    <t>2.2-02888</t>
  </si>
  <si>
    <t>2.2-02889</t>
  </si>
  <si>
    <t>2.2-02890</t>
  </si>
  <si>
    <t>2.2-02891</t>
  </si>
  <si>
    <t>2.2-02892</t>
  </si>
  <si>
    <t>2.2-02893</t>
  </si>
  <si>
    <t>2.2-02894</t>
  </si>
  <si>
    <t>2.2-02895</t>
  </si>
  <si>
    <t>2.2-02896</t>
  </si>
  <si>
    <t>2.2-02897</t>
  </si>
  <si>
    <t>2.2-02898</t>
  </si>
  <si>
    <t>2.2-02899</t>
  </si>
  <si>
    <t>2.2-02900</t>
  </si>
  <si>
    <t>2.2-02901</t>
  </si>
  <si>
    <t>2.2-02902</t>
  </si>
  <si>
    <t>2.2-02903</t>
  </si>
  <si>
    <t>2.2-02904</t>
  </si>
  <si>
    <t>2.2-02905</t>
  </si>
  <si>
    <t>2.2-02906</t>
  </si>
  <si>
    <t>2.2-02907</t>
  </si>
  <si>
    <t>2.2-02909</t>
  </si>
  <si>
    <t>2.2-02910</t>
  </si>
  <si>
    <t>2.2-02911</t>
  </si>
  <si>
    <t>2.2-02912</t>
  </si>
  <si>
    <t>2.2-02913</t>
  </si>
  <si>
    <t>2.2-02914</t>
  </si>
  <si>
    <t>2.2-02915</t>
  </si>
  <si>
    <t>2.2-02916</t>
  </si>
  <si>
    <t>2.2-02918</t>
  </si>
  <si>
    <t>2.2-02920</t>
  </si>
  <si>
    <t>2.2-02922</t>
  </si>
  <si>
    <t>2.2-02923</t>
  </si>
  <si>
    <t>2.2-02926</t>
  </si>
  <si>
    <t>2.2-02930</t>
  </si>
  <si>
    <t>2.2-02932</t>
  </si>
  <si>
    <t>2.2-02937</t>
  </si>
  <si>
    <t>2.2-02944</t>
  </si>
  <si>
    <t>2.2-02956</t>
  </si>
  <si>
    <t>2.2-02983</t>
  </si>
  <si>
    <t>2.2-02990</t>
  </si>
  <si>
    <t>2.2-02991</t>
  </si>
  <si>
    <t>2.2-02992</t>
  </si>
  <si>
    <t>2.2-02993</t>
  </si>
  <si>
    <t>2.2-02994</t>
  </si>
  <si>
    <t>2.2-02997</t>
  </si>
  <si>
    <t>2.2-02998</t>
  </si>
  <si>
    <t>2.2-02999</t>
  </si>
  <si>
    <t>2.2-03000</t>
  </si>
  <si>
    <t>2.2-03001</t>
  </si>
  <si>
    <t>2.2-03002</t>
  </si>
  <si>
    <t>2.2-03005</t>
  </si>
  <si>
    <t>2.2-03009</t>
  </si>
  <si>
    <t>2.2-03010</t>
  </si>
  <si>
    <t>2.2-03011</t>
  </si>
  <si>
    <t>2.2-03012</t>
  </si>
  <si>
    <t>2.2-03013</t>
  </si>
  <si>
    <t>2.2-03014</t>
  </si>
  <si>
    <t>2.2-03015</t>
  </si>
  <si>
    <t>2.2-03016</t>
  </si>
  <si>
    <t>2.2-03017</t>
  </si>
  <si>
    <t>2.2-03018</t>
  </si>
  <si>
    <t>2.2-03024</t>
  </si>
  <si>
    <t>2.2-03025</t>
  </si>
  <si>
    <t>2.2-03026</t>
  </si>
  <si>
    <t>2.2-03027</t>
  </si>
  <si>
    <t>2.2-03033</t>
  </si>
  <si>
    <t>2.2-03034</t>
  </si>
  <si>
    <t>2.2-03035</t>
  </si>
  <si>
    <t>2.2-03036</t>
  </si>
  <si>
    <t>2.2-03037</t>
  </si>
  <si>
    <t>2.2-03038</t>
  </si>
  <si>
    <t>2.2-03039</t>
  </si>
  <si>
    <t>2.2-03040</t>
  </si>
  <si>
    <t>2.2-03045</t>
  </si>
  <si>
    <t>2.2-03051</t>
  </si>
  <si>
    <t>2.2-03052</t>
  </si>
  <si>
    <t>2.2-03053</t>
  </si>
  <si>
    <t>2.2-03054</t>
  </si>
  <si>
    <t>2.2-03055</t>
  </si>
  <si>
    <t>2.2-03056</t>
  </si>
  <si>
    <t>2.2-03057</t>
  </si>
  <si>
    <t>2.2-03058</t>
  </si>
  <si>
    <t>2.2-03059</t>
  </si>
  <si>
    <t>2.2-03060</t>
  </si>
  <si>
    <t>2.2-03061</t>
  </si>
  <si>
    <t>2.2-03062</t>
  </si>
  <si>
    <t>2.2-03063</t>
  </si>
  <si>
    <t>2.2-03064</t>
  </si>
  <si>
    <t>2.2-03065</t>
  </si>
  <si>
    <t>2.2-03066</t>
  </si>
  <si>
    <t>2.2-03067</t>
  </si>
  <si>
    <t>2.2-03068</t>
  </si>
  <si>
    <t>2.2-03069</t>
  </si>
  <si>
    <t>2.2-03070</t>
  </si>
  <si>
    <t>2.2-03071</t>
  </si>
  <si>
    <t>2.2-03072</t>
  </si>
  <si>
    <t>2.2-03073</t>
  </si>
  <si>
    <t>2.2-03074</t>
  </si>
  <si>
    <t>2.2-03075</t>
  </si>
  <si>
    <t>2.2-03076</t>
  </si>
  <si>
    <t>2.2-03077</t>
  </si>
  <si>
    <t>2.2-03078</t>
  </si>
  <si>
    <t>2.2-03079</t>
  </si>
  <si>
    <t>2.2-03080</t>
  </si>
  <si>
    <t>2.2-03081</t>
  </si>
  <si>
    <t>2.2-03082</t>
  </si>
  <si>
    <t>2.2-03083</t>
  </si>
  <si>
    <t>2.2-03084</t>
  </si>
  <si>
    <t>2.2-03085</t>
  </si>
  <si>
    <t>2.2-03086</t>
  </si>
  <si>
    <t>2.2-03087</t>
  </si>
  <si>
    <t>2.2-03088</t>
  </si>
  <si>
    <t>2.2-03089</t>
  </si>
  <si>
    <t>2.2-03090</t>
  </si>
  <si>
    <t>2.2-03091</t>
  </si>
  <si>
    <t>2.2-03092</t>
  </si>
  <si>
    <t>2.2-03093</t>
  </si>
  <si>
    <t>2.2-03094</t>
  </si>
  <si>
    <t>2.2-03095</t>
  </si>
  <si>
    <t>2.2-03096</t>
  </si>
  <si>
    <t>2.2-03097</t>
  </si>
  <si>
    <t>2.2-03098</t>
  </si>
  <si>
    <t>2.2-03099</t>
  </si>
  <si>
    <t>2.2-03100</t>
  </si>
  <si>
    <t>2.2-03101</t>
  </si>
  <si>
    <t>2.2-03102</t>
  </si>
  <si>
    <t>2.2-03103</t>
  </si>
  <si>
    <t>2.2-03104</t>
  </si>
  <si>
    <t>2.2-03105</t>
  </si>
  <si>
    <t>2.2-03106</t>
  </si>
  <si>
    <t>2.2-03107</t>
  </si>
  <si>
    <t>2.2-03108</t>
  </si>
  <si>
    <t>2.2-03109</t>
  </si>
  <si>
    <t>2.2-03110</t>
  </si>
  <si>
    <t>2.2-03111</t>
  </si>
  <si>
    <t>2.2-03112</t>
  </si>
  <si>
    <t>2.2-03113</t>
  </si>
  <si>
    <t>2.2-03114</t>
  </si>
  <si>
    <t>2.2-03115</t>
  </si>
  <si>
    <t>2.2-03116</t>
  </si>
  <si>
    <t>2.2-03117</t>
  </si>
  <si>
    <t>2.2-03118</t>
  </si>
  <si>
    <t>2.2-03119</t>
  </si>
  <si>
    <t>2.2-03120</t>
  </si>
  <si>
    <t>2.2-03121</t>
  </si>
  <si>
    <t>2.2-03122</t>
  </si>
  <si>
    <t>2.2-03123</t>
  </si>
  <si>
    <t>2.2-03124</t>
  </si>
  <si>
    <t>2.2-03125</t>
  </si>
  <si>
    <t>2.2-03126</t>
  </si>
  <si>
    <t>2.2-03127</t>
  </si>
  <si>
    <t>2.2-03128</t>
  </si>
  <si>
    <t>2.2-03129</t>
  </si>
  <si>
    <t>2.2-03130</t>
  </si>
  <si>
    <t>2.2-03131</t>
  </si>
  <si>
    <t>2.2-03132</t>
  </si>
  <si>
    <t>2.2-03133</t>
  </si>
  <si>
    <t>2.2-03134</t>
  </si>
  <si>
    <t>2.2-03135</t>
  </si>
  <si>
    <t>2.2-03136</t>
  </si>
  <si>
    <t>2.2-03137</t>
  </si>
  <si>
    <t>2.2-03138</t>
  </si>
  <si>
    <t>2.2-03139</t>
  </si>
  <si>
    <t>2.2-03140</t>
  </si>
  <si>
    <t>2.2-03141</t>
  </si>
  <si>
    <t>2.2-03142</t>
  </si>
  <si>
    <t>2.2-03143</t>
  </si>
  <si>
    <t>2.2-03144</t>
  </si>
  <si>
    <t>2.2-03145</t>
  </si>
  <si>
    <t>2.2-03146</t>
  </si>
  <si>
    <t>2.2-03147</t>
  </si>
  <si>
    <t>2.2-03148</t>
  </si>
  <si>
    <t>2.2-03149</t>
  </si>
  <si>
    <t>2.2-03150</t>
  </si>
  <si>
    <t>2.2-03151</t>
  </si>
  <si>
    <t>2.2-03152</t>
  </si>
  <si>
    <t>2.2-03153</t>
  </si>
  <si>
    <t>2.2-03154</t>
  </si>
  <si>
    <t>2.2-03155</t>
  </si>
  <si>
    <t>2.2-03156</t>
  </si>
  <si>
    <t>2.2-03157</t>
  </si>
  <si>
    <t>2.2-03158</t>
  </si>
  <si>
    <t>2.2-03159</t>
  </si>
  <si>
    <t>2.2-03160</t>
  </si>
  <si>
    <t>2.2-03161</t>
  </si>
  <si>
    <t>2.2-03164</t>
  </si>
  <si>
    <t>2.2-03166</t>
  </si>
  <si>
    <t>2.2-03167</t>
  </si>
  <si>
    <t>2.2-03169</t>
  </si>
  <si>
    <t>2.2-03172</t>
  </si>
  <si>
    <t>2.2-03173</t>
  </si>
  <si>
    <t>2.2-03175</t>
  </si>
  <si>
    <t>2.2-03181</t>
  </si>
  <si>
    <t>2.2-03187</t>
  </si>
  <si>
    <t>2.2-03188</t>
  </si>
  <si>
    <t>2.2-03193</t>
  </si>
  <si>
    <t>2.2-03196</t>
  </si>
  <si>
    <t>2.2-03199</t>
  </si>
  <si>
    <t>2.2-03200</t>
  </si>
  <si>
    <t>2.2-03209</t>
  </si>
  <si>
    <t>2.2-03210</t>
  </si>
  <si>
    <t>2.2-03213</t>
  </si>
  <si>
    <t>2.2-03214</t>
  </si>
  <si>
    <t>2.2-03215</t>
  </si>
  <si>
    <t>2.2-03216</t>
  </si>
  <si>
    <t>2.2-03217</t>
  </si>
  <si>
    <t>2.2-03218</t>
  </si>
  <si>
    <t>2.2-03224</t>
  </si>
  <si>
    <t>2.2-03225</t>
  </si>
  <si>
    <t>2.2-03226</t>
  </si>
  <si>
    <t>2.2-03227</t>
  </si>
  <si>
    <t>2.2-03228</t>
  </si>
  <si>
    <t>2.2-03229</t>
  </si>
  <si>
    <t>2.2-03230</t>
  </si>
  <si>
    <t>2.2-03231</t>
  </si>
  <si>
    <t>2.2-03232</t>
  </si>
  <si>
    <t>2.2-03234</t>
  </si>
  <si>
    <t>2.2-03235</t>
  </si>
  <si>
    <t>2.2-03236</t>
  </si>
  <si>
    <t>2.2-03237</t>
  </si>
  <si>
    <t>2.2-03238</t>
  </si>
  <si>
    <t>2.2-03239</t>
  </si>
  <si>
    <t>2.2-03240</t>
  </si>
  <si>
    <t>2.2-03241</t>
  </si>
  <si>
    <t>2.2-03242</t>
  </si>
  <si>
    <t>2.2-03243</t>
  </si>
  <si>
    <t>2.2-03244</t>
  </si>
  <si>
    <t>2.2-03245</t>
  </si>
  <si>
    <t>2.2-03246</t>
  </si>
  <si>
    <t>2.2-03247</t>
  </si>
  <si>
    <t>2.2-03248</t>
  </si>
  <si>
    <t>2.2-03249</t>
  </si>
  <si>
    <t>2.2-03250</t>
  </si>
  <si>
    <t>2.2-03251</t>
  </si>
  <si>
    <t>2.2-03252</t>
  </si>
  <si>
    <t>2.2-03253</t>
  </si>
  <si>
    <t>2.2-03254</t>
  </si>
  <si>
    <t>2.2-03255</t>
  </si>
  <si>
    <t>2.2-03256</t>
  </si>
  <si>
    <t>2.2-03257</t>
  </si>
  <si>
    <t>2.2-03258</t>
  </si>
  <si>
    <t>2.2-03259</t>
  </si>
  <si>
    <t>2.2-03260</t>
  </si>
  <si>
    <t>2.2-03261</t>
  </si>
  <si>
    <t>2.2-03262</t>
  </si>
  <si>
    <t>2.2-03263</t>
  </si>
  <si>
    <t>2.2-03264</t>
  </si>
  <si>
    <t>2.2-03265</t>
  </si>
  <si>
    <t>2.2-03266</t>
  </si>
  <si>
    <t>2.2-03267</t>
  </si>
  <si>
    <t>2.2-03268</t>
  </si>
  <si>
    <t>2.2-03269</t>
  </si>
  <si>
    <t>2.2-03270</t>
  </si>
  <si>
    <t>2.2-03271</t>
  </si>
  <si>
    <t>2.2-03272</t>
  </si>
  <si>
    <t>2.2-03273</t>
  </si>
  <si>
    <t>2.2-03274</t>
  </si>
  <si>
    <t>2.2-03275</t>
  </si>
  <si>
    <t>2.2-03276</t>
  </si>
  <si>
    <t>2.2-03277</t>
  </si>
  <si>
    <t>2.2-03278</t>
  </si>
  <si>
    <t>2.2-03279</t>
  </si>
  <si>
    <t>2.2-03280</t>
  </si>
  <si>
    <t>2.2-03281</t>
  </si>
  <si>
    <t>2.2-03282</t>
  </si>
  <si>
    <t>2.2-03283</t>
  </si>
  <si>
    <t>2.2-03285</t>
  </si>
  <si>
    <t>2.2-03287</t>
  </si>
  <si>
    <t>2.2-03289</t>
  </si>
  <si>
    <t>2.2-03299</t>
  </si>
  <si>
    <t>2.2-03301</t>
  </si>
  <si>
    <t>2.2-03302</t>
  </si>
  <si>
    <t xml:space="preserve">Стеллаж </t>
  </si>
  <si>
    <t>Мотопомпа бензиновая Huter-80</t>
  </si>
  <si>
    <t>Лодка резиновая двухмесная "Уфимка"</t>
  </si>
  <si>
    <t>2.2-02908</t>
  </si>
  <si>
    <t>2.2-03320</t>
  </si>
  <si>
    <t>2.2-03321</t>
  </si>
  <si>
    <t>2.2-03322</t>
  </si>
  <si>
    <t>2.2-03323</t>
  </si>
  <si>
    <t>МФУ HP M236D</t>
  </si>
  <si>
    <t>2.1-00103</t>
  </si>
  <si>
    <t>2.1-00104</t>
  </si>
  <si>
    <t>2.1-00105</t>
  </si>
  <si>
    <t>муниципальный контракт № 3 на оказание услуг по финансовой аренде (лизингу) от 27.03.2020 г.</t>
  </si>
  <si>
    <t>ПАЗ-320570-02 специальный, автобус для перевозки детей, 2022 года выпуска, ПТС 164301049041998</t>
  </si>
  <si>
    <t>ПАЗ-423470-04 специальный, автобус для перевозки детей, 2022 года выпуска, ПТС 164301049042075</t>
  </si>
  <si>
    <t>ГАЗ GAZeLLe NEXT специальный, автобус для перевозки детей, 2022 года выпуска, ПТС 164301053648369</t>
  </si>
  <si>
    <t>Распоряжение министерства экономического развития и имущественных отношений РА № 1138 от 26.12.2022 г.</t>
  </si>
  <si>
    <t>2.2-03324</t>
  </si>
  <si>
    <t>Принтер лазерный HP Laser 107wr (209U7A) А4 WiFi</t>
  </si>
  <si>
    <t>2.2-03325</t>
  </si>
  <si>
    <t>2.2-03326</t>
  </si>
  <si>
    <t>2.2-03327</t>
  </si>
  <si>
    <t>2.2-03328</t>
  </si>
  <si>
    <t>2.2-03329</t>
  </si>
  <si>
    <t>Ноутбук ASUS Laptop 15 F515EA-EJ1437W, Pentium Gold 7505/8Gb/256Gb SSD/15,6 FHD/Win11</t>
  </si>
  <si>
    <t>2.2-03330</t>
  </si>
  <si>
    <t>2.2-03331</t>
  </si>
  <si>
    <t>Ноутбук ASUS Laptop 15 F515EA-EJ1437W, Pentium Gold 7505/8Gb/256Gb SSD/15,6 FHD/Win12</t>
  </si>
  <si>
    <t>2.2-03332</t>
  </si>
  <si>
    <t>Ноутбук ASUS Laptop 15 F515EA-EJ1437W, Pentium Gold 7505/8Gb/256Gb SSD/15,6 FHD/Win13</t>
  </si>
  <si>
    <t>2.2-03333</t>
  </si>
  <si>
    <t>Ноутбук ASUS Laptop 15 F515EA-EJ1437W, Pentium Gold 7505/8Gb/256Gb SSD/15,6 FHD/Win14</t>
  </si>
  <si>
    <t>2.2-03334</t>
  </si>
  <si>
    <t>XLine MD-272A Радиосистема двухканальная с двумя ручными передатчиками</t>
  </si>
  <si>
    <t>2.2-03335</t>
  </si>
  <si>
    <t>Ноутбук Acer Aspire 3 А315-56-37КС, 15.6", Intel Core i3 1005G1 1.2ГГц, 4ГБ+4ГБ, 512ГБ SSD, Intel UHD Graphics , Eshell, NX.HS5ER.018</t>
  </si>
  <si>
    <t>2.2-03336</t>
  </si>
  <si>
    <t>Стол офисный угловой</t>
  </si>
  <si>
    <t>2.2-03337</t>
  </si>
  <si>
    <t>2.2-03338</t>
  </si>
  <si>
    <t>Стол офисный</t>
  </si>
  <si>
    <t>2.2-03339</t>
  </si>
  <si>
    <t>2.2-03340</t>
  </si>
  <si>
    <t>2.2-03341</t>
  </si>
  <si>
    <t>2.2-03342</t>
  </si>
  <si>
    <t>МФУ лазерный НР LaserJet Рrо M227sdn (G3a74A) А4 Duplex Net белый</t>
  </si>
  <si>
    <t>2.2-03343</t>
  </si>
  <si>
    <t>МФУ лазерный НР LaserJet Рrо M428fdn (WlA32A) А4 Duplex Net белый/черный</t>
  </si>
  <si>
    <t>2.2-03344</t>
  </si>
  <si>
    <t>2.2-03345</t>
  </si>
  <si>
    <t>2.2-03346</t>
  </si>
  <si>
    <t>2.2-03347</t>
  </si>
  <si>
    <t>2.2-03348</t>
  </si>
  <si>
    <t>2.2-03349</t>
  </si>
  <si>
    <t>2.2-03350</t>
  </si>
  <si>
    <t>2.2-03351</t>
  </si>
  <si>
    <t>2.2-03352</t>
  </si>
  <si>
    <t>2.2-03353</t>
  </si>
  <si>
    <t>Стол рабочий угловой (дек.2021)</t>
  </si>
  <si>
    <t>шкаф для папок (дек.2021)</t>
  </si>
  <si>
    <t>Компьютер в комплекте (декабрь 2021)</t>
  </si>
  <si>
    <t>Лук спортивный (комплект) мол.пол)</t>
  </si>
  <si>
    <t>МФУ Canon MF24660 (мол.пол.2022)</t>
  </si>
  <si>
    <t xml:space="preserve">Монитор </t>
  </si>
  <si>
    <t>Котёл Boderus Logano S111-2 (ул. Набережная, 73)</t>
  </si>
  <si>
    <t>Кухонный гарнитур (4навесн.шкафа, 3тумбшкафа, моечн.шкаф ул. Набережная, 73)</t>
  </si>
  <si>
    <t>Спальный гарнитур (1кровать с ортоп.матрац, 2тумбы прикроват.,комод с зеркалом ул. Набережная, 73)</t>
  </si>
  <si>
    <t>Сотовый телефон Redmi 9C (КДН)</t>
  </si>
  <si>
    <t>Комплект мебели (2комп.стола, стол для посет., стол для док., шкаф)</t>
  </si>
  <si>
    <t xml:space="preserve">Кресло компьютерное </t>
  </si>
  <si>
    <t>Принтер струйный Epson L132(СНПЧ)</t>
  </si>
  <si>
    <t>Стол письменный (архив)</t>
  </si>
  <si>
    <t>2.2-03354</t>
  </si>
  <si>
    <t>2.2-03355</t>
  </si>
  <si>
    <t>2.2-03356</t>
  </si>
  <si>
    <t>2.2-03357</t>
  </si>
  <si>
    <t>2.2-03358</t>
  </si>
  <si>
    <t>2.2-03359</t>
  </si>
  <si>
    <t>2.2-03360</t>
  </si>
  <si>
    <t>2.2-03362</t>
  </si>
  <si>
    <t>2.2-03363</t>
  </si>
  <si>
    <t>2.2-03364</t>
  </si>
  <si>
    <t>2.2-03365</t>
  </si>
  <si>
    <t>Компьютер в комплекте (специалист) (i5,21.5"/ИБП800ВА/(нояб 2020)</t>
  </si>
  <si>
    <t>Копир/принтер/сканер Kyocera Ecosys M2040DN Duplex белый (специалист) окт 2020</t>
  </si>
  <si>
    <t>МФУ лазерный Canon i-Sensys MF 3010 (декабрь 2021)</t>
  </si>
  <si>
    <t xml:space="preserve">Ноутбук Aser Aspirei 3 15.6" (A315 23 R0HR) </t>
  </si>
  <si>
    <t>Система многоканального оповещения</t>
  </si>
  <si>
    <t>2.2-03366</t>
  </si>
  <si>
    <t>стоимость менее 10000 за шт</t>
  </si>
  <si>
    <t>на балансе 29350</t>
  </si>
  <si>
    <t>МКУ</t>
  </si>
  <si>
    <t xml:space="preserve">Постоянное (бессрочное) пользование </t>
  </si>
  <si>
    <t>Постоянное (бессрочное) пользование 22.11.2023 г.</t>
  </si>
  <si>
    <t>МУ АМО "МЦБС"</t>
  </si>
  <si>
    <t>В Постоянное (бессрочное) пользование 25.11.2022 г.</t>
  </si>
  <si>
    <t>2.2-03367</t>
  </si>
  <si>
    <t>2.2-03368</t>
  </si>
  <si>
    <t>2.2-03369</t>
  </si>
  <si>
    <t>2.2-03370</t>
  </si>
  <si>
    <t>2.2-03371</t>
  </si>
  <si>
    <t>2.2-03372</t>
  </si>
  <si>
    <t>2.2-03373</t>
  </si>
  <si>
    <t>2.2-03374</t>
  </si>
  <si>
    <t>2.2-03375</t>
  </si>
  <si>
    <t>2.2-03376</t>
  </si>
  <si>
    <t>2.2-03377</t>
  </si>
  <si>
    <t>2.2-03378</t>
  </si>
  <si>
    <t>2.2-03379</t>
  </si>
  <si>
    <t>2.2-03380</t>
  </si>
  <si>
    <t>2.2-03381</t>
  </si>
  <si>
    <t>2.2-03382</t>
  </si>
  <si>
    <t>2.2-03383</t>
  </si>
  <si>
    <t>2.2-03384</t>
  </si>
  <si>
    <t>Комплект искусственного покрытия, с высотой ворса не менее 20 мм, под размер поля 30 х 60 м, включающий 1100 пог. м. соединительной ленты и 400 кг клея</t>
  </si>
  <si>
    <t>Ворота футбольные, стационарные, размер 5 х 2 м (в комплекте с закладными стаканами и сеткой)</t>
  </si>
  <si>
    <t>Баскетбольные стойки</t>
  </si>
  <si>
    <t>Рулонное покрытие для беговых дорожек (в комплекте с разметочной краской и клеем)</t>
  </si>
  <si>
    <t>Рулонное покрытие для вспомогательных зон</t>
  </si>
  <si>
    <t>Покрытие для площадки для волейбола под размер площадки</t>
  </si>
  <si>
    <t>Покрытие для площадки для баскетбола под размер площадки</t>
  </si>
  <si>
    <t>Покрытие для вспомогательных зон</t>
  </si>
  <si>
    <t>Трибуна на 100 мест</t>
  </si>
  <si>
    <t>Уличные стойки для волейбола (в комплекте с сеткой)</t>
  </si>
  <si>
    <t>2.2-03385</t>
  </si>
  <si>
    <t>Комплект для детского воркаута, состоящий из:
-	классического двухуровнего рукохода;
-	брусьев низких параллельных;
-	комплекса с канатом, кольцами, шведской стенкой и скалодромом; 
- двухсекционного рукохода с подъемом и тремя разноуровневыми турниками</t>
  </si>
  <si>
    <t>Комплект для воркаута, состоящий из:
-	тройного каскада турников для отжиманий и подтягиваний;
-	комплекса из рукохода-змеевика, шведской стенки, 5 турников классического хвата;
-	двойных разноуровневых брусьев для отжиманий;
-	лавки с упорами;
-	2 скамей;
-	двойного треугольника;
-	брусьев гнутых двойных;
-	многофункционального комплекса из 3 турников, 2 скамей для упражнений на пресс, колец, каната и шведской стенки;
-	классического трехуровнего рукохода с турниками</t>
  </si>
  <si>
    <t>Уличный силовой тренажер для жима ногами</t>
  </si>
  <si>
    <t>Уличный силовой тренажер для тренировки грудных мышц путем жима вперед из положения сидя</t>
  </si>
  <si>
    <t>Опер.управление</t>
  </si>
  <si>
    <t>МБУ ДО "ДСОЛ Беловодье"</t>
  </si>
  <si>
    <t>Обелиск воинам-землякам, с. Усть-Кокса, ул. Харитошкина, 4Б</t>
  </si>
  <si>
    <t>с. Усть-Кокса, ул. Харитошкина, 4Б</t>
  </si>
  <si>
    <t>2.2-03361</t>
  </si>
  <si>
    <t>2.2-03386</t>
  </si>
  <si>
    <t>Республика Алтай, Усть-Коксинский район, с. Тихонькая, ул. Школьная, 11</t>
  </si>
  <si>
    <t xml:space="preserve">Республика Алтай, Усть-Коксинский район, с. Юстик, пер. Новый, 8 </t>
  </si>
  <si>
    <t>Республика Алтай, Усть-Коксинский район, с. Банное, ул. Зеленая, 1</t>
  </si>
  <si>
    <t>Республика Алтай, Усть-Коксинский район, с. Талда, ул. Центральная, д. 38</t>
  </si>
  <si>
    <t>15 февраля  2023 года № 376</t>
  </si>
  <si>
    <t xml:space="preserve">Глава муниципального образования </t>
  </si>
  <si>
    <t>Д.Н. Кочевов</t>
  </si>
  <si>
    <t>Исп. Давыденко Г.В., 22-040</t>
  </si>
  <si>
    <t>Решение совета депутатов МО Усть-Коксинский район №7-7 от 28.03.2023</t>
  </si>
  <si>
    <t>МО "Горбуновское сельское поселение"</t>
  </si>
  <si>
    <t>МО "Усть-Коксинское сельское поселение"</t>
  </si>
  <si>
    <t>Решение сесси совета депутатов от №7-7 28.03.2023</t>
  </si>
  <si>
    <t>Земли населенных пунктов</t>
  </si>
  <si>
    <t>Республика Алтай, Усть-Коксинский район, п. Кучерла</t>
  </si>
  <si>
    <t>Казна Распоряжение № 118 от 03.04.2023 г</t>
  </si>
  <si>
    <t>Казна Распоряжение №124от 07.04.2023</t>
  </si>
  <si>
    <t>Земли сельскохозяйственного назначения</t>
  </si>
  <si>
    <t>Республика Алтай, Усть-Коксинский район, Верх-Уймонское с/п, с. Мульта, ул. Школьная</t>
  </si>
  <si>
    <t>Республика Алтай, Усть-Коксинский район, с. Чендек, ул.Центральная</t>
  </si>
  <si>
    <t>04:08:070101:1438</t>
  </si>
  <si>
    <t>Казна Распоряжение №131от 12.04.2023</t>
  </si>
  <si>
    <t>Решение Сельского Совета депутатов Чендекского сельского поселения от 28.02.2023 года № 5-10</t>
  </si>
  <si>
    <t>"СВЕДЕНИЯ О МУНИЦИПАЛЬНОМ НЕДВИЖИМОМ ИМУЩЕСТВЕ (ЗЕМЕЛЬНЫЕ УЧАСТКИ)" содержатся следующие записи:</t>
  </si>
  <si>
    <t>Казна Распоряжение №130 от 12.04.2023</t>
  </si>
  <si>
    <t>Республика Алтай, Усть-Коксинский район, с. Абай, ул.Партизанская, д.10</t>
  </si>
  <si>
    <t>04:08:040201:80</t>
  </si>
  <si>
    <t>Муниципальный контракт №      ИКЗ 233040600421404060100100110014120412 от 24.03.2023 года</t>
  </si>
  <si>
    <t>Казна Распоряжение №129от 12.04.2023</t>
  </si>
  <si>
    <t>Оперативное управление Распоряжение №129от 12.04.2023</t>
  </si>
  <si>
    <t xml:space="preserve">Глава              </t>
  </si>
  <si>
    <t>МО "Усть-Коксинский район"</t>
  </si>
  <si>
    <t>Д. Н. Кочевов</t>
  </si>
  <si>
    <t>12 апреля 2023 года № 1059</t>
  </si>
  <si>
    <t>Хозяйственное ведение 08.12.2022 г.</t>
  </si>
  <si>
    <t>Республика Алтай, Усть-Коксинский район, с. Усть-Кокса, ул. Садовая</t>
  </si>
  <si>
    <t>16.01.203</t>
  </si>
  <si>
    <t>Разрешения на ввод объекта в эксплуатацию от 30.12.2022 года №04-RU02507000-08-2022</t>
  </si>
  <si>
    <t>МБОУ "Усть-Коксинская СОШ" им.героя советского союза В.И. Харитошкина</t>
  </si>
  <si>
    <t>Оперативное управление Распоряжение №17от 13.01.2023</t>
  </si>
  <si>
    <t>Глава МО "Усть-Коксинский район"                                                 Д.Н. Кочевов</t>
  </si>
  <si>
    <t>Флагшток</t>
  </si>
  <si>
    <t>Комплект демонстрационного оборудования по химии</t>
  </si>
  <si>
    <t>Комплект  химических  реактивов</t>
  </si>
  <si>
    <t>Набор ОГЭ по физике</t>
  </si>
  <si>
    <t>Набор по закреплению изучаемых тем по предметным областям основного общего образования (Цифровая лаборатория по биологии ТР (ученическая))</t>
  </si>
  <si>
    <t>Набор по закреплению изучаемых тем по предметным областям основного общего образования (Цифровая лаборатория по химии ТР (ученическая))</t>
  </si>
  <si>
    <t>Набор по закреплению изучаемых тем по предметным областям основного общего образования (Цифровая лаборатория по физике ТР (ученическая))</t>
  </si>
  <si>
    <t>Образовательный конструктор для практики блочного программирования с комплектом датчиков</t>
  </si>
  <si>
    <t>Четырехосевой учебный робот-манипулятор с модульными  сменными насадками</t>
  </si>
  <si>
    <t>Образовательный набор для изучения многокомпонентных робототехнических систем и манипуляционных роботов</t>
  </si>
  <si>
    <t>Набор по закреплению изучаемых тем по предметным областям основного общего образования Цифровая лаборатория Releon- ТР. Тип комплекта ФИЗИОЛОГИЯ</t>
  </si>
  <si>
    <t>Набор по закреплению изучаемых тем по предметным областям основного общего образования Цифровая лаборатория Releon- ТР. Тип комплекта ЭКОЛОГИЯ</t>
  </si>
  <si>
    <t>Набор по закреплению изучаемых тем по предметным областям основного общего образования (Учебно-исследовательская лаборатория биосигналов и нейротехнологии))</t>
  </si>
  <si>
    <t>2.2-03387</t>
  </si>
  <si>
    <t>2.2-03388</t>
  </si>
  <si>
    <t>2.2-03389</t>
  </si>
  <si>
    <t>2.2-03390</t>
  </si>
  <si>
    <t>2.2-03391</t>
  </si>
  <si>
    <t>2.2-03392</t>
  </si>
  <si>
    <t>2.2-03393</t>
  </si>
  <si>
    <t>2.2-03394</t>
  </si>
  <si>
    <t>2.2-03395</t>
  </si>
  <si>
    <t>2.2-03396</t>
  </si>
  <si>
    <t>2.2-03397</t>
  </si>
  <si>
    <t>2.2-03398</t>
  </si>
  <si>
    <t>2.2-03399</t>
  </si>
  <si>
    <t>2.2-03400</t>
  </si>
  <si>
    <t>2.2-03402</t>
  </si>
  <si>
    <t>2.2-03403</t>
  </si>
  <si>
    <t>Управление образование "Усть-Коксинский район" Республики Алтай</t>
  </si>
  <si>
    <t>Оперативное управление. Распоряжение Главы Администрации от 28.04.2023 года № 150</t>
  </si>
  <si>
    <t>МБОУ Амурская СОШ Усть-Коксинский район Республики Алтай</t>
  </si>
  <si>
    <t>МБОУ Усть-Коксинская СОШ Усть-Коксинский район Республики Алтай</t>
  </si>
  <si>
    <t>Многофункциональное устройство (МФУ) 1шт</t>
  </si>
  <si>
    <t>МБОУ Кайтанакская СОШ "Усть-Коксинский район" Республики Алтай</t>
  </si>
  <si>
    <t>МБОУ Юстикская ООШ "Усть-Коксинский район" Республики Алтай</t>
  </si>
  <si>
    <t>МБОУ Абайская ООШ "Усть-Коксинский район" Республики Алтай</t>
  </si>
  <si>
    <t>МБОУ Карагайская ООШ"Усть-Коксинский район" Республики Алтай</t>
  </si>
  <si>
    <t>МБОУ Кастахтинская ООШ"Усть-Коксинский район" Республики Алтай</t>
  </si>
  <si>
    <t>МБОУ Горбуновская ООШ "Усть-Коксинский район" Республики Алтай</t>
  </si>
  <si>
    <t>МБОУ Банновская ООШ "Усть-Коксинский район" Республики Алтай</t>
  </si>
  <si>
    <t>МБОУ Усть-Коксинская СОШ"Усть-Коксинский район" Республики Алтай</t>
  </si>
  <si>
    <t>Набор ОГЭ по химии 1шт</t>
  </si>
  <si>
    <t>Ноутбук ПЭВМ RA Ybook модели S1512 4шт</t>
  </si>
  <si>
    <t>Ноутбук ПЭВМ RA Ybook модели S1512 7шт</t>
  </si>
  <si>
    <t>Образовательный набор по механике, мехатронике и робототехнике 1шт</t>
  </si>
  <si>
    <t>Набор по закреплению изучаемых тем по предметным областям основного общего образования Цифровая лаборатория Releon- ТР. Тип комплекта  ФИЗИКА 2шт</t>
  </si>
  <si>
    <t>Набор по закреплению изучаемых тем по предметным областям основного общего образования Цифровая лаборатория Releon- ТР. Тип комплекта  ФИЗИКА 3шт</t>
  </si>
  <si>
    <t>Набор по закреплению изучаемых тем по предметным областям основного общего образования Цифровая лаборатория Releon- ТР. Тип комплекта  ХИМИЯ 2шт</t>
  </si>
  <si>
    <t>Набор по закреплению изучаемых тем по предметным областям основного общего образования Цифровая лаборатория Releon- ТР. Тип комплекта  ХИМИЯ 3шт</t>
  </si>
  <si>
    <t>Набор по закреплению изучаемых тем по предметным областям основного общего образования Цифровая лаборатория Releon- ТР. Тип комплекта БИОЛОГИЯ 2шт</t>
  </si>
  <si>
    <t>Набор по закреплению изучаемых тем по предметным областям основного общего образования Цифровая лаборатория Releon- ТР. Тип комплекта БИОЛОГИЯ 3шт</t>
  </si>
  <si>
    <t>2.2-03401</t>
  </si>
  <si>
    <t>2.2-03404</t>
  </si>
  <si>
    <t>2.2-03405</t>
  </si>
  <si>
    <t>2.2-03406</t>
  </si>
  <si>
    <t>2.2-03407</t>
  </si>
  <si>
    <t>2.2-03408</t>
  </si>
  <si>
    <t>2.2-03409</t>
  </si>
  <si>
    <t>2.2-03410</t>
  </si>
  <si>
    <t>2.2-03411</t>
  </si>
  <si>
    <t>2.2-03412</t>
  </si>
  <si>
    <t>2.2-03413</t>
  </si>
  <si>
    <t>2.2-03414</t>
  </si>
  <si>
    <t>2.2-03415</t>
  </si>
  <si>
    <t>2.2-03416</t>
  </si>
  <si>
    <t>2.2-03417</t>
  </si>
  <si>
    <t>2.2-03418</t>
  </si>
  <si>
    <t>2.2-03419</t>
  </si>
  <si>
    <t>2.2-03420</t>
  </si>
  <si>
    <t>2.2-03421</t>
  </si>
  <si>
    <t>2.2-03422</t>
  </si>
  <si>
    <t>2.2-03423</t>
  </si>
  <si>
    <t>2.2-03424</t>
  </si>
  <si>
    <t>2.2-03425</t>
  </si>
  <si>
    <t>2.2-03426</t>
  </si>
  <si>
    <t>2.2-03427</t>
  </si>
  <si>
    <t>2.2-03428</t>
  </si>
  <si>
    <t>2.2-03429</t>
  </si>
  <si>
    <t>2.2-03430</t>
  </si>
  <si>
    <t>2.2-03431</t>
  </si>
  <si>
    <t>2.2-03432</t>
  </si>
  <si>
    <t>2.2-03433</t>
  </si>
  <si>
    <t>2.2-03434</t>
  </si>
  <si>
    <t>2.2-03435</t>
  </si>
  <si>
    <t>2.2-03436</t>
  </si>
  <si>
    <t>2.2-03437</t>
  </si>
  <si>
    <t>2.2-03438</t>
  </si>
  <si>
    <t>2.2-03439</t>
  </si>
  <si>
    <t>2.2-03440</t>
  </si>
  <si>
    <t>2.2-03441</t>
  </si>
  <si>
    <t>2.2-03442</t>
  </si>
  <si>
    <t>2.2-03443</t>
  </si>
  <si>
    <t>2.2-03444</t>
  </si>
  <si>
    <t>2.2-03445</t>
  </si>
  <si>
    <t>2.2-03446</t>
  </si>
  <si>
    <t>2.2-03447</t>
  </si>
  <si>
    <t>2.2-03448</t>
  </si>
  <si>
    <t>2.2-03449</t>
  </si>
  <si>
    <t>2.2-03450</t>
  </si>
  <si>
    <t>2.2-03451</t>
  </si>
  <si>
    <t>2.2-03452</t>
  </si>
  <si>
    <t>2.2-03453</t>
  </si>
  <si>
    <t>2.2-03454</t>
  </si>
  <si>
    <t>2.2-03455</t>
  </si>
  <si>
    <t>2.2-03456</t>
  </si>
  <si>
    <t>2.2-03457</t>
  </si>
  <si>
    <t>2.2-03458</t>
  </si>
  <si>
    <t>2.2-03459</t>
  </si>
  <si>
    <t>Водопроводный комплекс (Скважина и ВНБ № Г9/87/1)</t>
  </si>
  <si>
    <t>Хозяйственное ведение, Распоряжение от 16.05.2023 года № 159</t>
  </si>
  <si>
    <t>ГАЗ GAZeLLe NEXT специальный, автобус для перевозки детей, 2023 года выпуска, ПТС 164301057400062</t>
  </si>
  <si>
    <t>ГАЗ GAZeLLe NEXT специальный, автобус для перевозки детей, 2023 года выпуска, ПТС 164301056354270</t>
  </si>
  <si>
    <t>Распоряжение министерства экономического развития и имущественных отношений РА № 466 от 23.05.2023 г.</t>
  </si>
  <si>
    <t>Амурское сельское посление</t>
  </si>
  <si>
    <t>Передано Решением совета депутатов МО "Усть-Коксинский район" №8-4 от 28.04.2023</t>
  </si>
  <si>
    <t>Передано Решением совета депутатов МО "Усть-Коксинский район" №8-4 от 28.04.2024</t>
  </si>
  <si>
    <t>Передано Решением совета депутатов МО "Усть-Коксинский район" №8-4 от 28.04.2025</t>
  </si>
  <si>
    <t>Передано Решением совета депутатов МО "Усть-Коксинский район" №8-4 от 28.04.2026</t>
  </si>
  <si>
    <t>Передано Решением совета депутатов МО "Усть-Коксинский район" №8-4 от 28.04.2027</t>
  </si>
  <si>
    <t>Передано Решением совета депутатов МО "Усть-Коксинский район" №8-4 от 28.04.2028</t>
  </si>
  <si>
    <t>Передано Решением совета депутатов МО "Усть-Коксинский район" №8-4 от 28.04.2029</t>
  </si>
  <si>
    <t>Передано Решением совета депутатов МО "Усть-Коксинский район" №8-4 от 28.04.2030</t>
  </si>
  <si>
    <t>Передано Решением совета депутатов МО "Усть-Коксинский район" №8-4 от 28.04.2031</t>
  </si>
  <si>
    <t>Передано Решением совета депутатов МО "Усть-Коксинский район" №8-4 от 28.04.2032</t>
  </si>
  <si>
    <t>Передано Решением совета депутатов МО "Усть-Коксинский район" №8-4 от 28.04.2033</t>
  </si>
  <si>
    <t>Передано Решением совета депутатов МО "Усть-Коксинский район" №8-4 от 28.04.2034</t>
  </si>
  <si>
    <t>Передано Решением совета депутатов МО "Усть-Коксинский район" №8-4 от 28.04.2035</t>
  </si>
  <si>
    <t>Передано Решением совета депутатов МО "Усть-Коксинский район" №8-4 от 28.04.2036</t>
  </si>
  <si>
    <t>Передано Решением совета депутатов МО "Усть-Коксинский район" №8-4 от 28.04.2037</t>
  </si>
  <si>
    <t>Передано Решением совета депутатов МО "Усть-Коксинский район" №8-4 от 28.04.2038</t>
  </si>
  <si>
    <t>2.2-03460</t>
  </si>
  <si>
    <t>2.2-03461</t>
  </si>
  <si>
    <t>2.2-03462</t>
  </si>
  <si>
    <t>2.2-03463</t>
  </si>
  <si>
    <t>2.2-03464</t>
  </si>
  <si>
    <t>2.2-03465</t>
  </si>
  <si>
    <t>2.2-03466</t>
  </si>
  <si>
    <t>2.2-03467</t>
  </si>
  <si>
    <t>2.2-03468</t>
  </si>
  <si>
    <t>2.2-03469</t>
  </si>
  <si>
    <t>2.2-03470</t>
  </si>
  <si>
    <t>2.2-03471</t>
  </si>
  <si>
    <t>2.2-03472</t>
  </si>
  <si>
    <t>2.2-03473</t>
  </si>
  <si>
    <t>2.2-03474</t>
  </si>
  <si>
    <t>2.2-03475</t>
  </si>
  <si>
    <t>2.2-03476</t>
  </si>
  <si>
    <t>2.2-03477</t>
  </si>
  <si>
    <t>2.2-03478</t>
  </si>
  <si>
    <t>2.2-03479</t>
  </si>
  <si>
    <t>Братская могила красногвардейцев Мульта</t>
  </si>
  <si>
    <t>Братская могила красногвардейцев П. Сухова Тюнгур</t>
  </si>
  <si>
    <t>Братская могила партизан Катанда</t>
  </si>
  <si>
    <t>Республика Алтай, Усть-Коксинский район, правый берег реки Катунь, в 1820м. От с.Мульта</t>
  </si>
  <si>
    <t>Республика Алтай, Усть-Коксинский район,с. Тюнгур, ул. Сухова б/н</t>
  </si>
  <si>
    <t>Республика Алтай, Усть-Коксинский район, с. Катанда, ул. Полевая б/н</t>
  </si>
  <si>
    <t xml:space="preserve">Братская могила партизан погибших в годы Гражданской войны Абай </t>
  </si>
  <si>
    <t>Республика Алтай, Усть-Коксинский район, с. Абай, на территории Абайской СОШ</t>
  </si>
  <si>
    <t>Мемориал воинам-землякам погибшим в бою в 1918-1945 гг. Усть-Кокса</t>
  </si>
  <si>
    <t>Республика Алтай, Усть-Коксинский район, с. Усть-Кокса, ул. Харитошкина, д.4Б</t>
  </si>
  <si>
    <t>Обелиск воинам-землякам, павшим в боях за Родину в 1941-1945 годах Усть-Кокса</t>
  </si>
  <si>
    <t>Республика Алтай, Усть-Коксинский район, с. Усть-Кокса, ул. Совхозная</t>
  </si>
  <si>
    <t xml:space="preserve">Обелиск павшим в Великой Отечественной войне Горбуново </t>
  </si>
  <si>
    <t>Республика Алтай, Усть-Коксинский район, с. Горбуново, ул. Молодёжная 15</t>
  </si>
  <si>
    <t>Обелиск павшим в годы Гражданской войны Теректа</t>
  </si>
  <si>
    <t>Республика Алтай, Усть-Коксинский район, п. Теректа, ул.Центральная 36</t>
  </si>
  <si>
    <t>Памятник воинам павшим за Родину Талда</t>
  </si>
  <si>
    <t>Республика Алтай, Усть-Коксинский район, с. Талда, ул. Центральная, д.38</t>
  </si>
  <si>
    <t>Памятник П. Сухову Тюнгур</t>
  </si>
  <si>
    <t>Республика Алтай, Усть-Коксинский район, с. Тюнгур, ул. Сухова</t>
  </si>
  <si>
    <t>Памятник павшим в годы Великой Отечественной войны Мульта</t>
  </si>
  <si>
    <t>Республика Алтай, Усть-Коксинский район, с. Мульта, ул. Школьная, д.24А</t>
  </si>
  <si>
    <t>Памятник павшим в годы Гражданской войны Верх-Уймон</t>
  </si>
  <si>
    <t>Республика Алтай, Усть-Коксинский район, с. Верх-Уймон, ул. Молодежная, д.15</t>
  </si>
  <si>
    <t>Памятный обелиск погибшим за Советскую власть и в борьбе с фашизмом Амур</t>
  </si>
  <si>
    <t>Республика Алтай, Усть-Коксинский район, с. Амур, пер. Школьный, на территории сельского Дома культуры</t>
  </si>
  <si>
    <t>Памятник Войнам- земликам  Великой Отечественной Войны</t>
  </si>
  <si>
    <t>Республика Алтай, Усть-Коксинский район, с. Огневка, ул. Школьная</t>
  </si>
  <si>
    <t>ст. ст. 39.2, 39.9 Земельного кодекса Российской Федерации, абз.4 п.2 ст. 3.3. Федерального закона от 25.12.2001 г. № 137- ФЗ «О введении в действие Земельного кодекса Российской Федерации»</t>
  </si>
  <si>
    <t>Казна Распоряжение №253/1от 02.08.2023</t>
  </si>
  <si>
    <t>Казна Распоряжение №275от 23.08.2023</t>
  </si>
  <si>
    <t>В реестре муниципального имущества муниципального образования "Усть-Коксинский район" Республики Алтай в Разделе "Прочее"</t>
  </si>
  <si>
    <t>Постановление Верховного Совета Российской Федерации от 27.12.1991 г. №3020-1 "О разграничении государственной собственноси РФ на федеральную собственность, государственную собственность республик в составе РФ и муниципальную собственность"</t>
  </si>
  <si>
    <t>"Сведения о муниципальном недвижимом имуществе (прочее)" содержатся следующие записи:</t>
  </si>
  <si>
    <t>Устройство развития навыков чтения. Коммутатор для чтения ПК.</t>
  </si>
  <si>
    <t>Оперативное управление. Распоряжение Главы Администрации от 25.09.2023 года № 320</t>
  </si>
  <si>
    <t>Ар-терапевтический комплекс с прозрачным мольбертом</t>
  </si>
  <si>
    <t>Игровой набор "Мантессори 14 в 1" 2шт</t>
  </si>
  <si>
    <t>Игровой комплекс балансировочный</t>
  </si>
  <si>
    <t>Игровой набор для раннего развития по методике Фребеля, мини-наборов</t>
  </si>
  <si>
    <t>Комплекс Классикор КП</t>
  </si>
  <si>
    <t>МБУ "Центр Психолого-педагогического сопровождения МО "Усть-Коксинский район" Республика Алтай"</t>
  </si>
  <si>
    <t xml:space="preserve">Собственность                  </t>
  </si>
  <si>
    <t>Распоряжение от19.05.2023 №167/1</t>
  </si>
  <si>
    <t>Распоряжение от19.05.2023 №167/2</t>
  </si>
  <si>
    <t>Распоряжение от19.05.2023 №167/3</t>
  </si>
  <si>
    <t>Распоряжение от19.05.2023 №167/4</t>
  </si>
  <si>
    <t>Распоряжение от19.05.2023 №167/5</t>
  </si>
  <si>
    <t>Распоряжение от19.05.2023 №167/6</t>
  </si>
  <si>
    <t>Распоряжение от19.05.2023 №167/7</t>
  </si>
  <si>
    <t>Распоряжение от19.05.2023 №167/8</t>
  </si>
  <si>
    <t>Акт об инвенатризации от 19.05.2023 года</t>
  </si>
  <si>
    <t>Тепловая сеть (ул. Нагорная, ул. Юшкина, ул Харитошкина) от котельной расположенной по адресу с. Усть-Кокса, ул. Нагорная</t>
  </si>
  <si>
    <t>Тепловая сеть от котельной расположенной по адресу с. Усть-Кокса, ул.Строительная 13</t>
  </si>
  <si>
    <t>Тепловая сеть (ул. Советская, пер. Школьный) от котельной расположенной по адресу с. Усть-Кокса, ул.Советская, 97</t>
  </si>
  <si>
    <t>Тепловая сеть (ул. Набережная, ул. Харитошкина) от котельной расположенной по адресу с. Усть-Кокса, ул.Харитошкина, 3</t>
  </si>
  <si>
    <t>Тепловая сеть от котельной расположенной по адресу с. Чендек, ул. Центральная,17</t>
  </si>
  <si>
    <t>Тепловая сеть (ул. Советская, ул. Набережная ул. Харитошкина) от котельной расположенной по адресу с. Усть-Кокса, ул.Харитошкина, 6</t>
  </si>
  <si>
    <t>Тепловая сеть от котельной расположенной по адресу с. Катанда, ул. Советская, 130А</t>
  </si>
  <si>
    <t>Тепловая сеть от котельной расположенной по адресу с. Катанда, ул. Советская, 81А</t>
  </si>
  <si>
    <t>Республика Алтай, Усть-Коксинский район, с. Усть-Кокса, микрорайон Башталинка</t>
  </si>
  <si>
    <t>Хозяйственное ведение Распоряжение №340 от 11.10.2023</t>
  </si>
  <si>
    <t>Самосвал КАМАЗ 6520-53 2020 года выпуска</t>
  </si>
  <si>
    <t>Прицеп самосвальный НЕФАЗ 8560-62-02 2019 года выпуска</t>
  </si>
  <si>
    <t>Хозяйственное ведение Распоряжение №339/3 от 10.10.2023</t>
  </si>
  <si>
    <t>Хозяйственное ведение №377  22.11.2023 г.</t>
  </si>
  <si>
    <t>Оперативное управление Распоряжение №180 от 02.06.2023</t>
  </si>
  <si>
    <t>ГАЗ GAZeLLe NEXT, автобус специальный для перевозки детей, 2023 года выпуска, ПТС 164301071064890</t>
  </si>
  <si>
    <t>ПАЗ - 32053-70, автобус специальный для перевозки детей, 2023 года выпуска, ПТС 164301072315600</t>
  </si>
  <si>
    <t>ПАЗ 32053-70, автобус специальный для перевозки детей, 2023 года выпуска, ПТС 164301072315700</t>
  </si>
  <si>
    <t xml:space="preserve">Муниципальное образование Талдинское сельское поселение </t>
  </si>
  <si>
    <t>Решение сессии Совета Депутатов МО "Усть-Коксинский район" РА от 29.11.2023</t>
  </si>
  <si>
    <t>Оперативное управление, Распоряжение Главы Администрации от 28.11.2023 №388</t>
  </si>
  <si>
    <t>Распоряжение министерства экономического развития и имущественных отношений РА № 1000 от 21.11.2023 г.</t>
  </si>
  <si>
    <t>2.2-03480</t>
  </si>
  <si>
    <t>2.2-03481</t>
  </si>
  <si>
    <t>2.2-03482</t>
  </si>
  <si>
    <t>2.2-03483</t>
  </si>
  <si>
    <t>Ноутбук 12шт</t>
  </si>
  <si>
    <t>МБОУ Тюнгурская ООШ</t>
  </si>
  <si>
    <t>Оперативное управление. Распоряжение Главы Администрации от 16.11.2023 года № 373</t>
  </si>
  <si>
    <t>МБОУ Тихоньская ООШ</t>
  </si>
  <si>
    <t>МБОУ Тюгурюкская ООШ</t>
  </si>
  <si>
    <t>2.2-03484</t>
  </si>
  <si>
    <t>2.2-03485</t>
  </si>
  <si>
    <t>2.2-03486</t>
  </si>
  <si>
    <t>2.2-03487</t>
  </si>
  <si>
    <t>2.2-03488</t>
  </si>
  <si>
    <t>2.2-03489</t>
  </si>
  <si>
    <t>2.2-03490</t>
  </si>
  <si>
    <t>2.2-03491</t>
  </si>
  <si>
    <t>2.2-03492</t>
  </si>
  <si>
    <t>2.2-03493</t>
  </si>
  <si>
    <t>2.2-03494</t>
  </si>
  <si>
    <t>2.2-03495</t>
  </si>
  <si>
    <t>2.2-03496</t>
  </si>
  <si>
    <t>2.2-03497</t>
  </si>
  <si>
    <t xml:space="preserve">Микроскоп </t>
  </si>
  <si>
    <t>Набор для конструирования промышленных робототехнических систем</t>
  </si>
  <si>
    <t>Робот - манипулятор учебный</t>
  </si>
  <si>
    <t>Учебный набор программируемых робототехнических платформ</t>
  </si>
  <si>
    <t>180 144 ,75</t>
  </si>
  <si>
    <t>181 144 ,75</t>
  </si>
  <si>
    <t>182 144 ,75</t>
  </si>
  <si>
    <t>2.2-03498</t>
  </si>
  <si>
    <t>2.2-03499</t>
  </si>
  <si>
    <t>Расширенный робототехнический набор</t>
  </si>
  <si>
    <t>183 144 ,75</t>
  </si>
  <si>
    <t>Администрация МО "Усть-Коксинский район"</t>
  </si>
  <si>
    <t>Распоряжение главы мо Усть-Коксинский район №312/1 от 21.09.2023</t>
  </si>
  <si>
    <t xml:space="preserve">МКУ по ОДАМО </t>
  </si>
  <si>
    <t>Оперативное управление Распоряжение №81 от 02.03.2023</t>
  </si>
  <si>
    <t xml:space="preserve">  </t>
  </si>
  <si>
    <t>2.2-03500</t>
  </si>
  <si>
    <t>2.2-03501</t>
  </si>
  <si>
    <t>2.2-03502</t>
  </si>
  <si>
    <t>2.2-03503</t>
  </si>
  <si>
    <t>2.2-03504</t>
  </si>
  <si>
    <t>2.2-03505</t>
  </si>
  <si>
    <t>2.2-03506</t>
  </si>
  <si>
    <t>2.2-03507</t>
  </si>
  <si>
    <t>2.2-03508</t>
  </si>
  <si>
    <t>2.2-03509</t>
  </si>
  <si>
    <t>2.2-03510</t>
  </si>
  <si>
    <t>2.2-03511</t>
  </si>
  <si>
    <t>2.2-03512</t>
  </si>
  <si>
    <t>2.2-03513</t>
  </si>
  <si>
    <t>2.2-03514</t>
  </si>
  <si>
    <t>2.2-03515</t>
  </si>
  <si>
    <t>2.2-03516</t>
  </si>
  <si>
    <t>2.2-03517</t>
  </si>
  <si>
    <t>2.2-03518</t>
  </si>
  <si>
    <t>2.2-03519</t>
  </si>
  <si>
    <t>2.2-03520</t>
  </si>
  <si>
    <t>2.2-03521</t>
  </si>
  <si>
    <t>2.2-03522</t>
  </si>
  <si>
    <t>2.2-03523</t>
  </si>
  <si>
    <t>2.2-03524</t>
  </si>
  <si>
    <t>2.2-03525</t>
  </si>
  <si>
    <t>2.2-03526</t>
  </si>
  <si>
    <t>2.2-03527</t>
  </si>
  <si>
    <t>2.2-03528</t>
  </si>
  <si>
    <t>2.2-03529</t>
  </si>
  <si>
    <t>2.2-03530</t>
  </si>
  <si>
    <t>2.2-03531</t>
  </si>
  <si>
    <t>2.2-03532</t>
  </si>
  <si>
    <t>2.2-03533</t>
  </si>
  <si>
    <t>2.2-03534</t>
  </si>
  <si>
    <t>Подъемник для инвалидов</t>
  </si>
  <si>
    <t>Электроводонагреватель емк. 30 л. крепление под раковиной        N-1.5                                                       Объем: 30 л.
Можность: 1500 Вт
Материал бака: нержавеющая сталь.
Настенное крепление в комплекте. Страна происхождения- Российская Федерация
5 шт</t>
  </si>
  <si>
    <t>Стол лабораторный пристенный Стол с надстройкой.
 Стол комплектуется двумя электрическими розетками 36…42V, которые крепятся на внутренней панели стола.
Размеры (мм)1200х656х978 Страна происхождения- Российская Федерация
2 шт</t>
  </si>
  <si>
    <t xml:space="preserve">Синтезатор    Kurzweil PC4 со стойкой </t>
  </si>
  <si>
    <t>Стол школьный ученический для каб. Химии                                     Стол комплектуется раковиной и смесителем.                                      13шт</t>
  </si>
  <si>
    <t xml:space="preserve">Комплект стеллажей универсальных                          Комплектация: 10 стоек 2000 мм, 20 полок 600х1000 мм, 10 поперечин,
10 подпятников, крепеж
</t>
  </si>
  <si>
    <t>Шкаф для одежды разборный     Комплектация: 2 полки, 2 перекладины, 4 крючка, 2 врезных замка                                                 26шт</t>
  </si>
  <si>
    <t xml:space="preserve">Мультимедиапроектор   3LCD, 1024x768, 15000:1, 3300 лм </t>
  </si>
  <si>
    <t xml:space="preserve">Светомузыка                                      В состав комплекта входит:
1) Светодиодный прибор Источник света: 54х5 Вт RGBW
Режимы работы: звуковая активация, автоматический, DMX512 (8 каналов).
Потребляемая мощность: 200 Вт. - 8 шт
2)  4 оптический сплиттер DMX на 4 канала.  1(3pin+5pin) вход, 4(3pin+5pin) выхода, монтаж в рек 1U,  универсальный блок питания 100‐240В - 1 шт
3) Радиосистема двухканальная c двумя ручными передатчиками - 1 шт
4) струбцина для крепления на трубу d30‐40 мм, - 10 шт
5) Светодиодный прибор - 2 шт
6) Комплект коммутации - 1 комп.
7) XLine Light LC DMX-384 Контроллер DMX, 384 канала - 1 шт
8) Плоская алюминиевая ферма P40-2500 (2,5 метра) - 2 шт </t>
  </si>
  <si>
    <t xml:space="preserve">Экран настенный </t>
  </si>
  <si>
    <t>Акустическая система                     В состав комплекта входит:
1) 2-полосная АС/монитор 300Вт (пик 1200Вт) 50Гц-18кГц 15"х8Ом - 2 шт
2) Комплект стоек для акустических систем с сумкой, 
высота: 118‐177см. В комплекте сумка для переноски, - 1 шт
3) Микшерный пульт аналоговый, 16-канальный, 24 DSP эффекта, USB интерфейс - 1 шт
4) усилитель Cтерео: 450 Вт/ 4Ом, 330Вт / 8Ом Мост: 900Вт/8 Ом - 1 шт
5) Кабель спикерный прозрачный  (2*1,5 мм), Метр - 20
6) Кабель готовый микрофонный с низким сопротивлением, длина 3 м - 2 шт
7) Кабель готовый микрофонный серии "SILOS", XLR3M - XLR3F, длина 1м - 6 шт
8) Inline SPK2 Разъем Спикон кабельный - 2 шт</t>
  </si>
  <si>
    <t>Радиосистема вокальная                  В комплекте: 
Радиосистема двухканальная c двумя ручными передатчиками - 2 шт                                                       2шт</t>
  </si>
  <si>
    <t>Трибуна с пластиковыми сидениями 2-рядная на 24 места    Количество мест в ряду: 12                4 шт</t>
  </si>
  <si>
    <t xml:space="preserve">Линия раздачи                           Прилавок ПСП-70КМ вся
нерж.
Прилавок-витрина 
холодильный 
ПВВ(Н)-70КМ-С-02-НШ
Мармит 1-х блюд ПМЭС-70КМ 
Мармит 2-х блюд 
ПМЭС-70КМ-60
Прилавок ПГН-70КМ-02 </t>
  </si>
  <si>
    <t>Стол разделочный  4шт</t>
  </si>
  <si>
    <t>Весы электронные  4 шт</t>
  </si>
  <si>
    <t>Стол разделочный 6 шт</t>
  </si>
  <si>
    <t>Стеллаж кухонный 2шт</t>
  </si>
  <si>
    <t>Шкаф кухонный      3 шт</t>
  </si>
  <si>
    <t>Машина овощерезательно-протирочная</t>
  </si>
  <si>
    <t xml:space="preserve">Котел пищеварочный                  Дополнительные характеристики:
Объем воды: 11,5 л
Номинальная потребляемая мощность: 18,1 кВт
Время разогрева воды в сосуде: 55 мин. </t>
  </si>
  <si>
    <t>Холодильник бытовой  235 л,  4 шт</t>
  </si>
  <si>
    <t>Ванна-раковина с педалью 9 шт</t>
  </si>
  <si>
    <t>2.2-03535</t>
  </si>
  <si>
    <t>2.2-03536</t>
  </si>
  <si>
    <t>2.2-03537</t>
  </si>
  <si>
    <t>2.2-03538</t>
  </si>
  <si>
    <t>2.2-03539</t>
  </si>
  <si>
    <t>2.2-03540</t>
  </si>
  <si>
    <t>2.2-03541</t>
  </si>
  <si>
    <t>2.2-03542</t>
  </si>
  <si>
    <t>2.2-03543</t>
  </si>
  <si>
    <t>2.2-03544</t>
  </si>
  <si>
    <t>Ванна моечная односекционная 8шт</t>
  </si>
  <si>
    <t>Стол производственный 13 шт</t>
  </si>
  <si>
    <t xml:space="preserve">Шкаф пекарный </t>
  </si>
  <si>
    <t>Плита электрическая 4-комфор. стандартная духовка 2 шт</t>
  </si>
  <si>
    <t>Сковорода электрическая опрокидываемая</t>
  </si>
  <si>
    <t>Ванна котломоечная двухсекционная 2шт</t>
  </si>
  <si>
    <t>Электроводонагреватель 50л. 270х285х1210 Н=2.0  4шт</t>
  </si>
  <si>
    <t>2.2-03545</t>
  </si>
  <si>
    <t>2.2-03546</t>
  </si>
  <si>
    <t>2.2-03547</t>
  </si>
  <si>
    <t>2.2-03548</t>
  </si>
  <si>
    <t>2.2-03549</t>
  </si>
  <si>
    <t>2.2-03550</t>
  </si>
  <si>
    <t>2.2-03551</t>
  </si>
  <si>
    <t>2.2-03552</t>
  </si>
  <si>
    <t>2.2-03553</t>
  </si>
  <si>
    <t>2.2-03554</t>
  </si>
  <si>
    <t>2.2-03555</t>
  </si>
  <si>
    <t>2.2-03556</t>
  </si>
  <si>
    <t>2.2-03557</t>
  </si>
  <si>
    <t>2.2-03558</t>
  </si>
  <si>
    <t>2.2-03559</t>
  </si>
  <si>
    <t>2.2-03560</t>
  </si>
  <si>
    <t>2.2-03561</t>
  </si>
  <si>
    <t>2.2-03562</t>
  </si>
  <si>
    <t>2.2-03563</t>
  </si>
  <si>
    <t>2.2-03564</t>
  </si>
  <si>
    <t>2.2-03565</t>
  </si>
  <si>
    <t>2.2-03566</t>
  </si>
  <si>
    <t>2.2-03567</t>
  </si>
  <si>
    <t>2.2-03568</t>
  </si>
  <si>
    <t>2.2-03569</t>
  </si>
  <si>
    <t>2.2-03570</t>
  </si>
  <si>
    <t>2.2-03571</t>
  </si>
  <si>
    <t>2.2-03572</t>
  </si>
  <si>
    <t>Хлеборезка автоматическая    2шт</t>
  </si>
  <si>
    <t>Стол кондитерский</t>
  </si>
  <si>
    <t>Тестомес спиральный</t>
  </si>
  <si>
    <t>Мукопросеиватель</t>
  </si>
  <si>
    <t>Комплект стеллажей</t>
  </si>
  <si>
    <t>Шкаф холодильный среднетемпературный 700 л  2шт</t>
  </si>
  <si>
    <t>Шкаф холодильный среднетемпературный 1400 л  2шт</t>
  </si>
  <si>
    <t>Шкаф холодильный низкотемпературный   3шт</t>
  </si>
  <si>
    <t xml:space="preserve">Стол обвалочный </t>
  </si>
  <si>
    <t>Мясорубка настольная</t>
  </si>
  <si>
    <t xml:space="preserve">Колода разрубочная </t>
  </si>
  <si>
    <t xml:space="preserve">Овощерезка с комплектом ножей </t>
  </si>
  <si>
    <t>Электроводонагреватель вертикальный 10 л, крепление под раковиной N=1.5</t>
  </si>
  <si>
    <t>Электроплита бытовая</t>
  </si>
  <si>
    <t>Ванна моечная трехсекционная 2шт</t>
  </si>
  <si>
    <t xml:space="preserve">Машина овощерезательная </t>
  </si>
  <si>
    <t xml:space="preserve">Стол для дочистки овощей </t>
  </si>
  <si>
    <t>Картофелеочистительная машина</t>
  </si>
  <si>
    <t>Ларь для овощей</t>
  </si>
  <si>
    <t xml:space="preserve">Сейф огнестойкий </t>
  </si>
  <si>
    <t xml:space="preserve">Стеллаж кухонный, решетчатый 2шт </t>
  </si>
  <si>
    <t>Стиральная машина бытовая 2шт</t>
  </si>
  <si>
    <t>Весы напольные</t>
  </si>
  <si>
    <t xml:space="preserve">Ванна моечная двухсекционная </t>
  </si>
  <si>
    <t xml:space="preserve">Стол для сбора остатков пищи </t>
  </si>
  <si>
    <t>Стеллаж для сушки и хранения тарелок  2шт</t>
  </si>
  <si>
    <t>Одежда сцены</t>
  </si>
  <si>
    <t>Устройство переплетное на пластик</t>
  </si>
  <si>
    <t>Ламинатор</t>
  </si>
  <si>
    <t>2.2-03573</t>
  </si>
  <si>
    <t>2.2-03574</t>
  </si>
  <si>
    <t>2.2-03575</t>
  </si>
  <si>
    <t>2.2-03576</t>
  </si>
  <si>
    <t>2.2-03577</t>
  </si>
  <si>
    <t>2.2-03578</t>
  </si>
  <si>
    <t>2.2-03579</t>
  </si>
  <si>
    <t>2.2-03580</t>
  </si>
  <si>
    <t>2.2-03581</t>
  </si>
  <si>
    <t>2.2-03582</t>
  </si>
  <si>
    <t>2.2-03583</t>
  </si>
  <si>
    <t>2.2-03584</t>
  </si>
  <si>
    <t>2.2-03585</t>
  </si>
  <si>
    <t>2.2-03586</t>
  </si>
  <si>
    <t>2.2-03587</t>
  </si>
  <si>
    <t>2.2-03588</t>
  </si>
  <si>
    <t>2.2-03589</t>
  </si>
  <si>
    <t>2.2-03590</t>
  </si>
  <si>
    <t>2.2-03591</t>
  </si>
  <si>
    <t>2.2-03592</t>
  </si>
  <si>
    <t>2.2-03593</t>
  </si>
  <si>
    <t>2.2-03594</t>
  </si>
  <si>
    <t>2.2-03595</t>
  </si>
  <si>
    <t>2.2-03596</t>
  </si>
  <si>
    <t>2.2-03597</t>
  </si>
  <si>
    <t>2.2-03598</t>
  </si>
  <si>
    <t>2.2-03599</t>
  </si>
  <si>
    <t>2.2-03600</t>
  </si>
  <si>
    <t>2.2-03601</t>
  </si>
  <si>
    <t>2.2-03602</t>
  </si>
  <si>
    <t xml:space="preserve">Телевизор плазма 50” </t>
  </si>
  <si>
    <t>Интерактивная панель  2шт</t>
  </si>
  <si>
    <t>Многофункциональное устройство формата А3</t>
  </si>
  <si>
    <t>Многофункциональное устройство А3 с цветной печатью</t>
  </si>
  <si>
    <t>Многофункциональное устройство формата А4   12шт</t>
  </si>
  <si>
    <t>Многофункциональное устройство с цветной печатью  2шт</t>
  </si>
  <si>
    <t>Плита электрическая 4-комфорочная</t>
  </si>
  <si>
    <t>Холодильник бытовой двухкамерный</t>
  </si>
  <si>
    <t>Вытяжка</t>
  </si>
  <si>
    <t>Фен настенный  10шт</t>
  </si>
  <si>
    <t xml:space="preserve">Микроволновая печь </t>
  </si>
  <si>
    <t>Кухонная машина</t>
  </si>
  <si>
    <t>Швейно-вышивальная машина</t>
  </si>
  <si>
    <t xml:space="preserve">Видеокамера </t>
  </si>
  <si>
    <t xml:space="preserve">Штатив </t>
  </si>
  <si>
    <t xml:space="preserve">Лингафонный кабинет на 24 учащихся </t>
  </si>
  <si>
    <t>Машина швейная с электроприводом   6шт</t>
  </si>
  <si>
    <t>Утюг     3шт</t>
  </si>
  <si>
    <t>Холодильник для вакцин и медикаментов</t>
  </si>
  <si>
    <t>Шкаф медицинский  4шт</t>
  </si>
  <si>
    <t>Стол подкатной 3-х полочный  2шт</t>
  </si>
  <si>
    <t>Дозатор универсальный настенный локтевой   6шт</t>
  </si>
  <si>
    <t>Ростомер</t>
  </si>
  <si>
    <t>Аппарат Рота с таблицами</t>
  </si>
  <si>
    <t>Ванна моечная медицинская   2шт</t>
  </si>
  <si>
    <t>Спирометр</t>
  </si>
  <si>
    <t>Оториноскоп с набором воронок</t>
  </si>
  <si>
    <t xml:space="preserve">Электронная проходная                  В комплекте
 - Электронная проходная PERCo-KT02.9 
 - Ограждение полуростовое 1 м
 - Комплект преграждающих планок PERCo-AA-04  TTR, «Антипаника»
 - Блок питания 12В, 1,5 А
   2 шт
    </t>
  </si>
  <si>
    <t xml:space="preserve">Рельсовая система с классной доской и интерактивной панелью 
Интерактивная панель 65", UHD, 20 касаний, Android 8.0, память 4/32 Гб ПО в комплекте 
17 шт </t>
  </si>
  <si>
    <t>Шкаф для одежды 2-х секционный. 
 12шт</t>
  </si>
  <si>
    <t>Ноутбук                                             Процессор Intel Core i3-10110U, ОЗУ 8Gb, SSD 256Gb, экран 15.6" FHD, DVD привод, WebCamera, WiFi, Bluetooth, картридер, 1*USB 3.1 Type A Powered (зарядка устройств при выключенном ноутбуке), 1*USB 3.1 Type C, 2*USB 2.0, 1*HDMI, 1*VGA, 1*RJ45, батарея 41WH, манипулятор-мышь, наушники, ОС Astra Linux (образовательная версия)
Производитель "ICL" модель "Raybook Sххх",
4 шт</t>
  </si>
  <si>
    <t>Сейф                                                          Габаритные размеры: 500х445х1400 мм.
Трейзер (отделение для патронов)
Т4 шт</t>
  </si>
  <si>
    <t>Мобильный компьютерный класс ICLab                                                  Комплектация (1+28) в составе: 
Портативный компьютер учителя RAYbook Si1507: процессор Intel Core i3-10110U, ОЗУ 8Gb, SSD 240Gb, экран 15.6" FHD, DVD привод, Web-Camera, WiFi, Bluetooth, картридер, 1*USB 3.1 Type A Powered (зарядка устройств при выключенном ноутбуке), 1*USB 3.1 Type C, 2*USB 2.0, 1*HDMI, 1*VGA, 1*RJ45, батарея 41WH, манипулятор-мышь, ОС Astra Linux (образовательная версия)
Портативный компьютер ученика RAYbook Bi1504: процессор Intel Pentium N5030, ОЗУ 8Gb, SSD 240Gb, экран 15.6", Web-Camera, WiFi, Bluetooth, картридер, 1*USB 3.0 Type A Powered (зарядка устройств при выключенном ноутбуке), 1*USB 3.0 Type C, 2*USB 2.0, 1*HDMI, 1*VGA, 1*RJ45, манипулятор-мышь, ОС Astra Linux (образовательная версия) 
2 шт</t>
  </si>
  <si>
    <t xml:space="preserve">Сейф оружейный на 5 стволов     Предназначен для хранения: Патроны, Гладкоствольное оружие
</t>
  </si>
  <si>
    <t xml:space="preserve">Шкаф сушильный                             Ручное управление
Объем камеры: 80 л
</t>
  </si>
  <si>
    <t xml:space="preserve">Стол лабораторный моечный с сушильной панелью                   
В комплекте:
химически стойкий кран,
химически стойкая полипропиленовая сушилка Страна происхождения- Российская Федерация
</t>
  </si>
  <si>
    <t>Шкаф вытяжной демонстрационный с вентилятором                                               2шт</t>
  </si>
  <si>
    <t>Шкаф с полками огнеупорный                                   2шт</t>
  </si>
  <si>
    <t>Оперативное управление.    Распоряжение Главы Администрации от 30.11.2023 года № 390/1</t>
  </si>
  <si>
    <t>Кресло руководителя Бюрократ Т-800 N черный кожа крестов металл хром                                         2шт</t>
  </si>
  <si>
    <t xml:space="preserve">Ноутбук CHUWI Gem IBook Xpro 14.1", IPS, Intel N100
0.8ГГц, 4-ядерный, 8ГБ LPDDR5, 256ГБ SSD, Intel UHD
Graphics . Windows 11 Home, серый
</t>
  </si>
  <si>
    <t>МФУ Canon M F2411</t>
  </si>
  <si>
    <t>Воздуходувка опрыскиватель</t>
  </si>
  <si>
    <t>2.2-03603</t>
  </si>
  <si>
    <t>2.2-03604</t>
  </si>
  <si>
    <t>2.2-03605</t>
  </si>
  <si>
    <t>2.2-03606</t>
  </si>
  <si>
    <t>2.2-03607</t>
  </si>
  <si>
    <t>2.2-03608</t>
  </si>
  <si>
    <t>2.2-03609</t>
  </si>
  <si>
    <t>2.2-03610</t>
  </si>
  <si>
    <t>2.2-03611</t>
  </si>
  <si>
    <t>Шкаф "Бася"</t>
  </si>
  <si>
    <t>Стол компьютерный</t>
  </si>
  <si>
    <t>МФУ Canon MF3010</t>
  </si>
  <si>
    <t>Ноутбук Lenovo81VU00H3RU</t>
  </si>
  <si>
    <t>служебный найм, Распоряжение от 05.06.2023 года № 183</t>
  </si>
  <si>
    <t>Казна, Распоряжение №182 от 05.06.2023, передано в безвозмездное пользование в БУЗ РА "Усть-Коксинское РБ"</t>
  </si>
  <si>
    <t>Договор аренды от 05.06.2023 с ООО Ревитал</t>
  </si>
  <si>
    <t>МО Усть-Коксинский район</t>
  </si>
  <si>
    <t>Безвозмездное Распоряжение №397/1 от 04.12.2023</t>
  </si>
  <si>
    <t>сельская администрация Горбуновское сельское поселение</t>
  </si>
  <si>
    <t xml:space="preserve">Аренда МУП "Тепловодстрой Сервис" </t>
  </si>
  <si>
    <t>Договор аренды земельного участка, находящегося в государственной неразграниченной собственности, № 752 от 22.11.2023 года</t>
  </si>
  <si>
    <t xml:space="preserve">Казна </t>
  </si>
  <si>
    <t>казная</t>
  </si>
  <si>
    <t>на основании договора купли- продажи от 18.10.2023</t>
  </si>
  <si>
    <t>на основании договора купли- продажи от 28.04.2023</t>
  </si>
  <si>
    <t>на основании договора купли-продажи №1 от 14.03.2023</t>
  </si>
  <si>
    <t>на основании договора купли-продажи №1 от 11.05.2023</t>
  </si>
  <si>
    <t>казна Распоряжение от 01.12.2023</t>
  </si>
  <si>
    <t>Администрация муниципального образования "Усть-Коксинский район" Республики Алтай"</t>
  </si>
  <si>
    <t>на основании договора купли-продажи от 10.08.2023 №390/2</t>
  </si>
  <si>
    <t>казна Распоряжение от 01.12.2023 №390/2</t>
  </si>
  <si>
    <t>Машина вакуумная КО - 505Б1</t>
  </si>
  <si>
    <t>Муниципальный контракт №19 на приобритение спецтехники (машина вакуумная) от 23.10.2023</t>
  </si>
  <si>
    <t>МУП "тепловодстрой сервис"</t>
  </si>
  <si>
    <t>Хоз.ведение  распоряжение №432 от 26.12.2023</t>
  </si>
  <si>
    <t>Помещение №1</t>
  </si>
  <si>
    <t>Помещение №3</t>
  </si>
  <si>
    <t>Помещение №4</t>
  </si>
  <si>
    <t>Помещение №5</t>
  </si>
  <si>
    <t>Помещение №6</t>
  </si>
  <si>
    <t>Помещение №12</t>
  </si>
  <si>
    <t>Помещение №13</t>
  </si>
  <si>
    <t>Помещение №14</t>
  </si>
  <si>
    <t>Помещение №15</t>
  </si>
  <si>
    <t>Помещение №2 (общего пользования)</t>
  </si>
  <si>
    <t>Помещение №7(общего пользования)</t>
  </si>
  <si>
    <t>Помещение №8(общего пользования)</t>
  </si>
  <si>
    <t>Помещение №9(общего пользования)</t>
  </si>
  <si>
    <t>Помещение №10(общего пользования)</t>
  </si>
  <si>
    <t>Помещение №11(общего пользования)</t>
  </si>
  <si>
    <t>Помещение №16(общего пользования)</t>
  </si>
  <si>
    <t>Помещение №17(общего пользования)</t>
  </si>
  <si>
    <t>Помещение №18</t>
  </si>
  <si>
    <t>Помещение №19</t>
  </si>
  <si>
    <t>Помещение №20</t>
  </si>
  <si>
    <t>Помещение №21</t>
  </si>
  <si>
    <t>Помещение №23</t>
  </si>
  <si>
    <t>Помещение №24</t>
  </si>
  <si>
    <t>Помещение №25</t>
  </si>
  <si>
    <t>Помещение №26</t>
  </si>
  <si>
    <t>Помещение №28</t>
  </si>
  <si>
    <t>Помещение №29</t>
  </si>
  <si>
    <t>Помещение №30</t>
  </si>
  <si>
    <t>Помещение №31</t>
  </si>
  <si>
    <t>Помещение №22(общего пользования)</t>
  </si>
  <si>
    <t>Помещение №27(общего пользования)</t>
  </si>
  <si>
    <t>Помещение №32(общего пользования)</t>
  </si>
  <si>
    <t>04:08:010128:445</t>
  </si>
  <si>
    <t>Республика Алтай, Усть-Коксинский район, с. Усть-Кокса, ул. Набережная,65</t>
  </si>
  <si>
    <t xml:space="preserve">04:08:010128:456 </t>
  </si>
  <si>
    <t>04:08:010128:467</t>
  </si>
  <si>
    <t>04:08:010128:471</t>
  </si>
  <si>
    <t>04:08:010128:472</t>
  </si>
  <si>
    <t>04:08:010128:473</t>
  </si>
  <si>
    <t xml:space="preserve">04:08:010128:474 </t>
  </si>
  <si>
    <t>04:08:010128:475</t>
  </si>
  <si>
    <t>04:08:010128:476</t>
  </si>
  <si>
    <t>04:08:010128:446</t>
  </si>
  <si>
    <t>04:08:010128:447</t>
  </si>
  <si>
    <t>04:08:010128:448</t>
  </si>
  <si>
    <t>04:08:010128:449</t>
  </si>
  <si>
    <t>04:08:010128:450</t>
  </si>
  <si>
    <t>04:08:010128:451</t>
  </si>
  <si>
    <t>04:08:010128:452</t>
  </si>
  <si>
    <t>04:08:010128:453</t>
  </si>
  <si>
    <t>04:08:010128:454</t>
  </si>
  <si>
    <t>04:08:010128:455</t>
  </si>
  <si>
    <t>04:08:010128:457</t>
  </si>
  <si>
    <t>04:08:010128:458</t>
  </si>
  <si>
    <t xml:space="preserve">04:08:010128:459 </t>
  </si>
  <si>
    <t>04:08:010128:460</t>
  </si>
  <si>
    <t>04:08:010128:461</t>
  </si>
  <si>
    <t>04:08:010128:462</t>
  </si>
  <si>
    <t>04:08:010128:463</t>
  </si>
  <si>
    <t xml:space="preserve">04:08:010128:464 </t>
  </si>
  <si>
    <t>04:08:010128:465</t>
  </si>
  <si>
    <t>04:08:010128:466</t>
  </si>
  <si>
    <t>04:08:010128:468</t>
  </si>
  <si>
    <t>04:08:010128:469</t>
  </si>
  <si>
    <t xml:space="preserve">04:08:010128:470 </t>
  </si>
  <si>
    <t>Помещение</t>
  </si>
  <si>
    <t>Оперативное управление Распоряжение №429от 25.12.2023</t>
  </si>
  <si>
    <t xml:space="preserve"> Распоряжение от 25.12.2023 №426/1</t>
  </si>
  <si>
    <t>04:08:040201:613</t>
  </si>
  <si>
    <t>Хозяйственное ведение Распоряжение № 466/1 от 02.12.2022</t>
  </si>
  <si>
    <t xml:space="preserve">Скважина № Г26/89 </t>
  </si>
  <si>
    <t>04:08:040201:610</t>
  </si>
  <si>
    <t>Хозяйственное ведение  Распоряжение № 466/1 от 02.12.2022</t>
  </si>
  <si>
    <t>Распоряжение о принятии в собственность №486/1 от 15.12.2023; Постановление о предоставлении з.у. на праве ПБП №888 от 07.11.2017 г. Адм. МО Усть-Коксинский район; Постановление о предоставлении з.у. на праве ПБП №536 от 07.06.2018 г. Адм. МО Усть-Коксинский район;</t>
  </si>
  <si>
    <t>Сеть водоснабжения от скважины Г3/06 расположенной по адресу с. Усть-Кокса, ул. Строительная, 13А</t>
  </si>
  <si>
    <t>Сеть водоснабжения от скважин Г8/86,  Г16/86, Г9/2000,  Г14/86 расположенной по адресу   с Усть-Кокса ул. Северная 2А</t>
  </si>
  <si>
    <t>Сеть водоснабжения от скважины Г6/02 расположенной по адресу с. Усть-Кокса, ул. 1-я Парковая, 35А</t>
  </si>
  <si>
    <t>Сеть водоснабжения от скважины Г26/88 расположенной по адресу с.Усть-Кокса, ул. Аргучинского,2А</t>
  </si>
  <si>
    <t>Сеть водоснабжения от скважины Г 7/12 расположенной по адресу с. Баштала, ул. Солнечная, 17А</t>
  </si>
  <si>
    <t>Сеть водоснабжения от скважины Г1/90 расположенной по адресу с. Чендек, ул. Подгорная, 10А</t>
  </si>
  <si>
    <t>Сеть водоснабжения от скважины Г 16/93 Г22/12 расположенной по адресу с. Чендек, ул. Садовая, 6А</t>
  </si>
  <si>
    <t>Сеть водоснабжения от скважины Г18/84 расположенной по адресу с. Катанда, ул. Наговицина,29А.</t>
  </si>
  <si>
    <t>Сеть водоснабжения от скважины 41/73 расположенной по адресу с. Катанда, ул. Партизанская, 17А, ул. Наговицина 29А</t>
  </si>
  <si>
    <t>Сеть водоснабжения от скважины Г18/10 расположенной по адресу с. Талда, ул. Каратык,2А.</t>
  </si>
  <si>
    <t>Сеть водоснабжения от скважины Г10/91 расположенной по адресу с. Теректа, ул. Новая,2А.</t>
  </si>
  <si>
    <t>Республика Алтай, Усть-Коксинский район, с. Теректа, ул. Новая,2А.</t>
  </si>
  <si>
    <t>Сеть водоснабжения от скважины Г24/05 расположенной по адресу с. Карагай, ул. Советская,25.</t>
  </si>
  <si>
    <t>Республика Алтай, Усть-Коксинский район,с. Карагай, ул. Советская,25..</t>
  </si>
  <si>
    <t xml:space="preserve">Сеть водоснабжения от скважины б/н 90 расположенной по адресу  с. Усть-Кокса, ул. Строительная, 7А </t>
  </si>
  <si>
    <t xml:space="preserve">Республика Алтай, Усть-Коксинский район,            с. Верх-Уймон, ул. Молодёжная, 28 </t>
  </si>
  <si>
    <t>Сеть водоснабжения от скважины Г 5568 расположенной по адресу  с. Чендек, ул. Центральная, 23А</t>
  </si>
  <si>
    <t>Республика Алтай, Усть-Коксинский район,            с. Чендек, ул. Центральная, 23А</t>
  </si>
  <si>
    <t xml:space="preserve">Республика Алтай, Усть-Коксинский район,            с. Мульта, ул. Школьная, 90 </t>
  </si>
  <si>
    <t>Сеть водоснабжения от скважины б/н/ 93 расположенной по адресу  с. Огневка, ул. Солнечная, 9А</t>
  </si>
  <si>
    <t>Республика Алтай, Усть-Коксинский район,            с. Огневка, ул. Солнечная, 9А</t>
  </si>
  <si>
    <t>Сеть водоснабжения от скважины Г 25/91 расположенной по адресу  с. Огневка, ул. Нагорная, 11А</t>
  </si>
  <si>
    <t>Республика Алтай, Усть-Коксинский район,            с. Огневка, ул. Нагорная, 11А</t>
  </si>
  <si>
    <t>Республика Алтай, Усть-Коксинский район,            с. Кайтанак, ул. Молодежная 18</t>
  </si>
  <si>
    <t>Сеть водоснабжения от скважины Г 9/87/1 расположенной по адресу  с. Березовка, ул. Комсомольская 15А</t>
  </si>
  <si>
    <t>Республика Алтай, Усть-Коксинский район,            с. Березовка, ул. Комсомольская 15А</t>
  </si>
  <si>
    <t>Республика Алтай, Усть-Коксинский район,            с. Маральник-1</t>
  </si>
  <si>
    <t>Сеть водоснабжения от скважины Г 9/83 расположенной по адресу  с. Талда, ул.Заречная 9Б</t>
  </si>
  <si>
    <t>Республика Алтай, Усть-Коксинский район,            с. Талда, ул.Заречная 9Б</t>
  </si>
  <si>
    <t>Сеть водоснабжения от скважины Г 9/83 расположенной по адресу  с. Полеводка, ул.Центральная, 2Д</t>
  </si>
  <si>
    <t>Республика Алтай, Усть-Коксинский район,            с. Полеводка, ул.Центральная, 2Д</t>
  </si>
  <si>
    <t>Сеть водоснабжения от скважины Г 23/81 расположенной по адресу  с. Усть-Кокса, ул.Аргучинского, 53 (Беловодье)</t>
  </si>
  <si>
    <t>Республика Алтай, Усть-Коксинский район,            с. Усть-Кокса, ул.Аргучинского, 53 (Беловодье)</t>
  </si>
  <si>
    <t>Оперативное управление.   Распоряжение №14 от 16.01.2018</t>
  </si>
  <si>
    <t>Оперативное управление. Распоряжение №14 от 16.01.2018</t>
  </si>
  <si>
    <t>Оперативное управление.   Распоряжение №56 от 21.02.2018</t>
  </si>
  <si>
    <t>Оперативное управление.  Распоряжение №14 от 16.01.2018</t>
  </si>
  <si>
    <t xml:space="preserve">   </t>
  </si>
  <si>
    <t>Оперативное управление. Распоряжение №269 от 13.07.2019</t>
  </si>
  <si>
    <t xml:space="preserve">Оперативное управление. Безвозмездное пользование. 08.06.2021                Распоряжение 121 от 07.04.2017                              </t>
  </si>
  <si>
    <t>Оперативное управление. Маневренный фонд.  Найм маневренного фонда. Живёт погорелец. Рехтиг договор от 25.06.2021</t>
  </si>
  <si>
    <t xml:space="preserve"> Маневренный фонд.  Найм маневренного фонда. Живёт сво Фетисов. Договор от 27.07.2023</t>
  </si>
  <si>
    <t>казана</t>
  </si>
  <si>
    <t>Оперативное управление. Распоряжение №397 от 03.10.2018</t>
  </si>
  <si>
    <t>папка создана</t>
  </si>
  <si>
    <t>Оперативное управление Распоряжение №546 от 29.12.2022</t>
  </si>
  <si>
    <t>Оперативное управление Распоряжение №546 от 29.12.2023</t>
  </si>
  <si>
    <t>Оперативное управление Распоряжение №546 от 29.12.2024</t>
  </si>
  <si>
    <t xml:space="preserve">Оперативное управление. Распоряжение №12 от 19.01.2024 Служебный фонд. Найм служебного  фонда.  </t>
  </si>
  <si>
    <t>Решение суда дело №2-481/2022 УИД 02RS000/-01-2022-000980-79 от 18.08.2022г</t>
  </si>
  <si>
    <t>Россия, Республика Алтай, Усть-Коксинский район, с/п Огневское                                (под скотомогильником)</t>
  </si>
  <si>
    <t>Россия, Республика Алтай, Усть-Коксинский район, с/п Верх-Уймонское                             (под скотомогильник)</t>
  </si>
  <si>
    <t>Россия, Республика Алтай, Усть-Коксинский район, с/п Катандинское                         (под скотомогильником)</t>
  </si>
  <si>
    <t>Россия, Республика Алтай, Усть-Коксинский район, Талдинское сельское поселение                (под скотомогильником)</t>
  </si>
  <si>
    <t>Республика Алтай, Усть-Коксинский район, земельный участок расположен в западной части кадастрового квартала 04:08:011312                                   (под скотомогильником)</t>
  </si>
  <si>
    <t>Россия, Республика Алтай, Усть-Коксинский район, с. Усть-Кокса, ул. Садовая, д.2            (под школой)</t>
  </si>
  <si>
    <t>Россия, Республика Алтай, Усть-Коксинский район, земельный участок расположен в южной части кадастрового квартала 04:08:040701                         (под скотомогильником)</t>
  </si>
  <si>
    <t>Оперативное Тихоньская ООШ Распоряжение от 01.03.2024 №50/1</t>
  </si>
  <si>
    <t>Договор аренды с 09.01.2024 МСП С ООО Кокса строй</t>
  </si>
  <si>
    <t>2.2-03612</t>
  </si>
  <si>
    <t>2.2-03613</t>
  </si>
  <si>
    <t>2.2-03614</t>
  </si>
  <si>
    <t>2.2-03615</t>
  </si>
  <si>
    <t>2.2-03616</t>
  </si>
  <si>
    <t>2.2-03617</t>
  </si>
  <si>
    <t>2.2-03618</t>
  </si>
  <si>
    <t>2.2-03619</t>
  </si>
  <si>
    <t>2.2-03620</t>
  </si>
  <si>
    <t>2.2-03621</t>
  </si>
  <si>
    <t>2.2-03622</t>
  </si>
  <si>
    <t>2.2-03623</t>
  </si>
  <si>
    <t>2.2-03624</t>
  </si>
  <si>
    <t>2.2-03625</t>
  </si>
  <si>
    <t>2.2-03626</t>
  </si>
  <si>
    <t>2.2-03627</t>
  </si>
  <si>
    <t>2.2-03628</t>
  </si>
  <si>
    <t>2.2-03629</t>
  </si>
  <si>
    <t>2.2-03630</t>
  </si>
  <si>
    <t>2.2-03631</t>
  </si>
  <si>
    <t>2.2-03632</t>
  </si>
  <si>
    <t>2.2-03633</t>
  </si>
  <si>
    <t>2.2-03634</t>
  </si>
  <si>
    <t>2.2-03635</t>
  </si>
  <si>
    <t>2.2-03636</t>
  </si>
  <si>
    <t>2.2-03637</t>
  </si>
  <si>
    <t>2.2-03638</t>
  </si>
  <si>
    <t>2.2-03639</t>
  </si>
  <si>
    <t>2.2-03640</t>
  </si>
  <si>
    <t>2.2-03641</t>
  </si>
  <si>
    <t>2.2-03642</t>
  </si>
  <si>
    <t>2.2-03643</t>
  </si>
  <si>
    <t>2.2-03644</t>
  </si>
  <si>
    <t>МБОУ  Тюгурюкская ООШ</t>
  </si>
  <si>
    <t>Оперативное управление.    Распоряжение Главы Администрации от 11.03.2024 года № 60</t>
  </si>
  <si>
    <t>ЦЛ по химии 2шт</t>
  </si>
  <si>
    <t>ЦЛ по биологии 2шт</t>
  </si>
  <si>
    <t>Набор ОГЭ/ЕГЭ  (химия) 1шт</t>
  </si>
  <si>
    <t>Набор ОГЭ/ЕГЭ (физика) 1шт</t>
  </si>
  <si>
    <t>Оборудование для демонстрации опытов химия 1шт</t>
  </si>
  <si>
    <t>Оборудование для демонстрации опытов физики 1 шт</t>
  </si>
  <si>
    <t>Комплект посуды и оборудования для ученических опытов по физике, химии  1 шт</t>
  </si>
  <si>
    <t xml:space="preserve">Профессиональная домашняя цифровая метеостанция с беспроводным выносным датчиком  </t>
  </si>
  <si>
    <t>ЦЛ по физике 2 шт</t>
  </si>
  <si>
    <t>ЦЛ по физиологии 1 шт</t>
  </si>
  <si>
    <t>ЦЛ по экологии 1шт</t>
  </si>
  <si>
    <t>Набор по закреплению изучаемых тем по предметным, областям основного общего образования    ( ЦЛ физика) 1 шт</t>
  </si>
  <si>
    <t>Тележка-хранилище для оснащения общеобразовательных организаций 1 шт</t>
  </si>
  <si>
    <t>Постановления Верховного Совета РФ от 27.12.1991 г. № 3020-1 «О разграничении государственной собственности РФ на федеральную собственность, государственную собственность республик в составе РФ и муниципальную собственность</t>
  </si>
  <si>
    <t>Постановления Правительства Республики Алтай от 18.08.2015 года №245 «О разграничении муниципального имущества между муниципальными образованиями в Республики Алтай «Усть-Коксинский район» и «Усть-Коксинское сельское поселение</t>
  </si>
  <si>
    <t>Постановления Правительства Республики Алтай от 28.01.2016 года №21 «О разграничении муниципального имущества между муниципальными образованиями в Республики Алтай «Усть-Коксинский район» и «Катандинское сельское поселение</t>
  </si>
  <si>
    <t>Постановления № 467 от 31.12.2015г. О разграничении муниципального имущества между муниципальными образованиями в Республике Алтай «Усть-Коксинский район» и «Талдинское сельское поселение</t>
  </si>
  <si>
    <t>водопровод микрорайона "Башталинка" с. Усть-Кокса Усть-Коксинского района Республики Алтай    (Сеть вод. 1Д расположенной по адресу с. Усть-Кокса, ул. Полевая, сооружение 44Б, стр.1)</t>
  </si>
  <si>
    <t>Россия, Республика Алтай, Усть-Коксинский район, с. Карагай, ул. Советская, д.25                  (для размещения скважин)</t>
  </si>
  <si>
    <t>Республика Алтай, Усть-Коксинский район, Огневское сельское поселение  (земли промышленности, энергетики)</t>
  </si>
  <si>
    <t>Договор найма от 20.03.2024, многодетная семья Шаронова ОВ</t>
  </si>
  <si>
    <t>Республика Алтай, р-н Усть-Коксинский, Земельный участок расположен в северо-западной части кадастрового квартала 04:08:050301  (Земельные участки с/х назначения, для с/х производства Горбуновское сп)</t>
  </si>
  <si>
    <t>собственность</t>
  </si>
  <si>
    <t>Республика Алтай, Усть-Коксинский район, с. Тихонькая (скважина)</t>
  </si>
  <si>
    <t>Республика Алтай, Усть-Коксинский район, с. Власьево, ул. Родниковая, 4А (для размещения водозаборной скважины)</t>
  </si>
  <si>
    <t>Республика Алтай, Усть-Коксинский район, с. Чендек, ул. Садовая, 6А (для питьевого и хоз.бытового водоснабжения)</t>
  </si>
  <si>
    <t>Республика Алтай, Усть-Коксинский район, с. Кастахта (для размещения скважины)</t>
  </si>
  <si>
    <t>Республика Алтай, Усть-Коксинский район, пос. Тюгурюк (Комунальное обслуживание)</t>
  </si>
  <si>
    <t xml:space="preserve">Республика Алтай, Усть-Коксинский район, с. Чендек, ул. Подгорная, 10А( для питьевого и хоз.бытового водоснабжения) </t>
  </si>
  <si>
    <t>Республика Алтай, Усть-Коксинский район, Горбуновское сельское поселение (земли промышленности, для утилизации бытовых оходов)</t>
  </si>
  <si>
    <t>Республика Алтай, Усть-Коксинский район, с. Чендек, ул. Заречная, 52А 9для питьевого и хоз.бытового водоснабжения)</t>
  </si>
  <si>
    <t>Республика Алтай, Усть-Коксинский район, Верх-Уймонское сельское поселение (земли с/х назначения для производства с/х продукции)</t>
  </si>
  <si>
    <t>Республика Алтай, Усть-Коксинский район, с. Карагай, ул. Амбулаторная, 7 (для размещения водоколонки)</t>
  </si>
  <si>
    <t>Республика Алтай, Усть-Коксинский район, с. Ак-Коба, ул. Новая, 8А (для питьевого и хоз.бытового водоснабжения)</t>
  </si>
  <si>
    <t>Республика Алтай, Усть-Коксинский район, пос. Полеводка, ул. Центральная, 2Д (для питьевого и хоз.бытового водоснабжения)</t>
  </si>
  <si>
    <t>Республика Алтай, Усть-Коксинский район, с. Усть-Кокса, ул. Полевая, 38А (под скважиной)</t>
  </si>
  <si>
    <t>Россия, Республика Алтай, Усть-Коксинский район, Усть-Коксинское сельское поселение (земли промышленности, для специальной деятельности)</t>
  </si>
  <si>
    <t>Республика Алтай, Усть-Коксинский район, земельный участок расположен в восточной части кадастрового квартала 04:08:0908004 (значение коммунальное обслуживание)</t>
  </si>
  <si>
    <t>Россия, Республика Алтай, Усть-Коксинский район, с. Усть-Кокса, ул. Строительная, д.29 А (для строительства водозаборного комплекса)</t>
  </si>
  <si>
    <t>Республика Алтай, Усть-Коксинский район, Верх-Уймонское сельское поселение (размещение дамбы)</t>
  </si>
  <si>
    <t>Республика Алтай, Усть-Коксинский район, с. Усть-Кокса, ул. Строительная, 13А (для питьевого и хоз.бытового водоснабжения)</t>
  </si>
  <si>
    <t>Россия, Республика Алтай, Усть-Коксинский район, с. Баштала, ул. Солнечная, д.17 А (комунальное обслуживание-водоснабжение)</t>
  </si>
  <si>
    <t>Республика Алтай, Усть-Коксинский район, Усть-Коксинское сельское поселение (с/х назнач. Для выпаса с/х животных)</t>
  </si>
  <si>
    <t>Республика Алтай, Усть-Коксинский район, Усть-Коксинское сельское поселение (для производства с/х продукции)</t>
  </si>
  <si>
    <t>Республика Алтай, Усть-Коксинский район, Усть-Коксинское сельское поселение (назнач. Для производства с/х продукции)</t>
  </si>
  <si>
    <t>Респ Алтай, р-н Усть-Коксинский, с Кастахта, ул Заречная, д 5, квартира 3 (ЛПХ)</t>
  </si>
  <si>
    <t>Республика Алтай, Усть-Коксинский район, с. Усть-Кокса (размещение дамбы)</t>
  </si>
  <si>
    <t>Россия, установлено относительно ориентира Республика Алтай, Усть-Коксинский район, с.Усть-Кокса, расположенного в границах участка восточная часть с.Усть-Кокса ул. Нагорная (для питьевого и хоз.бытового водоснабжения)</t>
  </si>
  <si>
    <t>Республика Алтай, Усть-Коксинский район, с. Карагай (для размещения школы и спортивной площадки)</t>
  </si>
  <si>
    <t>Республика Алтай, Усть-Коксинский район, с. Талда, ул. Заречная, 9 Б ( для размещения и обслуживания водозаборной скважины)</t>
  </si>
  <si>
    <t>Россия, установлено относительно ориентира Республика Алтай, Усть-Коксинский район, с.Усть-Кокса, расположенного в границах участка восточная часть с.Усть-Кокса ул. Северная (для питьевого и хоз.бытового водоснабжения)</t>
  </si>
  <si>
    <t>Республика Алтай, Усть-Коксинский район, с. Усть-Кокса, ул. Строительная, 7А (для размещения водозаборной скважины)</t>
  </si>
  <si>
    <t xml:space="preserve"> Республика Алтай, Усть-Коксинский район, с. Усть-Кокса, ул. Строительная (для питьевого и хоз.бытового водоснабжения)</t>
  </si>
  <si>
    <t>Республика Алтай, Усть-Коксинский район, с. Кайтанак, ул. Молодежная, № 18 (водозаборной скважины)</t>
  </si>
  <si>
    <t xml:space="preserve">18 апреля 2024 года № </t>
  </si>
  <si>
    <t>Хозяйственное ведение Распоряжение №129 от 16.04.2024</t>
  </si>
  <si>
    <t>Хозяйственное ведение Распоряжение №129 от 16.04.2025</t>
  </si>
  <si>
    <t>Хозяйственное ведение Распоряжение №129 от 16.04.2026</t>
  </si>
  <si>
    <t>Хозяйственное ведение Распоряжение №129 от 16.04.2027</t>
  </si>
  <si>
    <t>Хозяйственное ведение Распоряжение №129 от 16.04.2028</t>
  </si>
  <si>
    <t>Хозяйственное ведение Распоряжение №129 от 16.04.2029</t>
  </si>
  <si>
    <t>Хозяйственное ведение Распоряжение №129 от 16.04.2030</t>
  </si>
  <si>
    <t>Хозяйственное ведение Распоряжение №129 от 16.04.2031</t>
  </si>
  <si>
    <t>Хозяйственное ведение Распоряжение №129 от 16.04.2032</t>
  </si>
  <si>
    <t>Хозяйственное ведение Распоряжение №129 от 16.04.2033</t>
  </si>
  <si>
    <t>Хозяйственное ведение Распоряжение №129 от 16.04.2034</t>
  </si>
  <si>
    <t>Хозяйственное ведение Распоряжение №129 от 16.04.2035</t>
  </si>
  <si>
    <t>Хозяйственное ведение Распоряжение №129 от 16.04.2036</t>
  </si>
  <si>
    <t>Хозяйственное ведение. Распоряжение № 129 от 16.04.2024</t>
  </si>
  <si>
    <t>Маневренный фонд. Голубцова Договор от 17.04.2024</t>
  </si>
  <si>
    <t>Оперативное управление Управление образования администрация МО "Усть-Коксинский район" Распоряжение №160 от 06.05.2024</t>
  </si>
  <si>
    <t>Оперативное управление. Распоряжение 20.05.2024 №180</t>
  </si>
  <si>
    <t>Оперативное управление. Распоряжение№180 от 20.05.2024</t>
  </si>
  <si>
    <t>Ноутбук Asus Laptop 15</t>
  </si>
  <si>
    <t>Распоряжение №165 от 13.05.2024                 Безвозмездное пользование Верх-Уймонское с/п</t>
  </si>
  <si>
    <t>Распоряжение №165 от 13.05.2024                           Безвозмездное пользование Огневское с/п</t>
  </si>
  <si>
    <t>2.2-03645</t>
  </si>
  <si>
    <t>2.2-03646</t>
  </si>
  <si>
    <t>2.2-03647</t>
  </si>
  <si>
    <t>2.2-03648</t>
  </si>
  <si>
    <t xml:space="preserve">МБОУ Абайская ООШ </t>
  </si>
  <si>
    <t>Ноутбук для педагога</t>
  </si>
  <si>
    <t>МБОУ Амурская СОШ</t>
  </si>
  <si>
    <t>Оперативное управление.    Распоряжение Главы Администрации от 02.04.2024 года № 101/1</t>
  </si>
  <si>
    <t>Мультимедийный проектор</t>
  </si>
  <si>
    <t>Принтер струйный цветной</t>
  </si>
  <si>
    <t>2.2-03649</t>
  </si>
  <si>
    <t>2.2-03650</t>
  </si>
  <si>
    <t>2.2-03651</t>
  </si>
  <si>
    <t>2.2-03652</t>
  </si>
  <si>
    <t>Доска магнитно-маркерная</t>
  </si>
  <si>
    <t>Мобильный стендт</t>
  </si>
  <si>
    <t>Республика Алтай, Усть-Коксинский район, Усть-Коксинское сельское поселение (размежевали под школой Садовая2)</t>
  </si>
  <si>
    <t>Постоянное (бессрочное) пользование                            (изменение в реестр Распоряжение № 213от 23.08.2024)</t>
  </si>
  <si>
    <t>2.2-03653</t>
  </si>
  <si>
    <t>2.2-03654</t>
  </si>
  <si>
    <t>2.2-03655</t>
  </si>
  <si>
    <t>2.2-03656</t>
  </si>
  <si>
    <t>2.2-03657</t>
  </si>
  <si>
    <t>2.2-03658</t>
  </si>
  <si>
    <t>Стелаж для экспонатов</t>
  </si>
  <si>
    <t>Оперативное управление.    Распоряжение Главы Администрации от 18.06.2024 года № 214</t>
  </si>
  <si>
    <t>Витрина для музея</t>
  </si>
  <si>
    <t>Прилавок зеркальный для музея</t>
  </si>
  <si>
    <t>Компьютер в сборе</t>
  </si>
  <si>
    <t xml:space="preserve">МБУ «Центр Психолого-педагогического сопровождения МО «Усть-Коксинский район» </t>
  </si>
  <si>
    <t>2.2-03659</t>
  </si>
  <si>
    <t>Интерактивный комплекс КП</t>
  </si>
  <si>
    <t>2.2-03660</t>
  </si>
  <si>
    <t>2.2-03661</t>
  </si>
  <si>
    <t>2.2-03662</t>
  </si>
  <si>
    <t>2.2-03663</t>
  </si>
  <si>
    <t>МФУ лазерное</t>
  </si>
  <si>
    <t>2.2-03664</t>
  </si>
  <si>
    <t>МБОУ Верх-Уймонская СОШ</t>
  </si>
  <si>
    <t>МБОУ Кастахтинская ООШ</t>
  </si>
  <si>
    <t>МБОУ Чендекская СОШ</t>
  </si>
  <si>
    <t>Республика Алтай, Усть-Коксинский район, с. Чендек, ул.Солнечная,11</t>
  </si>
  <si>
    <t>Республика Алтай, Усть-Коксинский район, с. Чендек, ул.Солнечная,17</t>
  </si>
  <si>
    <t>Республика Алтай, Усть-Коксинский район, с. Чендек, ул.Солнечная,21</t>
  </si>
  <si>
    <t>Республика Алтай, Усть-Коксинский район, с. Чендек, ул.Солнечная,23</t>
  </si>
  <si>
    <t>Республика Алтай, Усть-Коксинский район, с. Чендек, ул.Солнечная,27</t>
  </si>
  <si>
    <t>Республика Алтай, Усть-Коксинский район, с. Чендек, ул.Солнечная,31</t>
  </si>
  <si>
    <t>Республика Алтай, Усть-Коксинский район, с. Чендек, ул.Солнечная,33</t>
  </si>
  <si>
    <t>Республика Алтай, Усть-Коксинский район, с. Чендек, ул.Солнечная,35</t>
  </si>
  <si>
    <t>Республика Алтай, Усть-Коксинский район, с. Чендек, ул.Солнечная,37</t>
  </si>
  <si>
    <t>Республика Алтай, Усть-Коксинский район, с. Чендек, ул.Весенняя,6</t>
  </si>
  <si>
    <t>Республика Алтай, Усть-Коксинский район, с. Чендек, ул.Весенняя,7</t>
  </si>
  <si>
    <t>Республика Алтай, Усть-Коксинский район, с. Чендек, ул.Весенняя,8</t>
  </si>
  <si>
    <t>Республика Алтай, Усть-Коксинский район, с. Чендек, ул.Весенняя,9</t>
  </si>
  <si>
    <t>Республика Алтай, Усть-Коксинский район, с. Чендек, ул.Весенняя,10</t>
  </si>
  <si>
    <t>Республика Алтай, Усть-Коксинский район, с. Чендек, ул.Весенняя,13</t>
  </si>
  <si>
    <t>Республика Алтай, Усть-Коксинский район, с. Чендек, ул.Весенняя,14</t>
  </si>
  <si>
    <t>Республика Алтай, Усть-Коксинский район, с. Чендек, ул.Весенняя,15</t>
  </si>
  <si>
    <t>Республика Алтай, Усть-Коксинский район, с. Чендек, ул.Весенняя,16</t>
  </si>
  <si>
    <t>Республика Алтай, Усть-Коксинский район, с. Чендек, ул.Весенняя,18</t>
  </si>
  <si>
    <t>Республика Алтай, Усть-Коксинский район, с. Чендек, ул.Весенняя,19</t>
  </si>
  <si>
    <t>Республика Алтай, Усть-Коксинский район, с. Чендек, ул.Весенняя,20</t>
  </si>
  <si>
    <t>Республика Алтай, Усть-Коксинский район, с. Чендек, ул.Весенняя,21</t>
  </si>
  <si>
    <t>Республика Алтай, Усть-Коксинский район, с. Чендек, ул.Весенняя,22</t>
  </si>
  <si>
    <t>Республика Алтай, Усть-Коксинский район, с. Чендек, ул.Весенняя,24</t>
  </si>
  <si>
    <t>Республика Алтай, Усть-Коксинский район, с. Чендек, ул.Весенняя,26</t>
  </si>
  <si>
    <t>Республика Алтай, Усть-Коксинский район, с. Чендек, ул.Весенняя,27</t>
  </si>
  <si>
    <t>Республика Алтай, Усть-Коксинский район, с. Чендек, ул.Весенняя,30</t>
  </si>
  <si>
    <t>Республика Алтай, Усть-Коксинский район, с. Чендек, ул.Весенняя,5</t>
  </si>
  <si>
    <t>Республика Алтай, Усть-Коксинский район, с. Чендек, ул.Весенняя,11</t>
  </si>
  <si>
    <t>Республика Алтай, Усть-Коксинский район, с. Чендек, ул.Весенняя,17</t>
  </si>
  <si>
    <t>Республика Алтай, Усть-Коксинский район, с. Чендек, ул.Весенняя,23</t>
  </si>
  <si>
    <t>Республика Алтай, Усть-Коксинский район, с. Чендек, ул.Весенняя,25</t>
  </si>
  <si>
    <t>Республика Алтай, Усть-Коксинский район, с. Чендек, ул.Восточная,8</t>
  </si>
  <si>
    <t>Республика Алтай, Усть-Коксинский район, с. Чендек, ул.Восточная,9</t>
  </si>
  <si>
    <t>Республика Алтай, Усть-Коксинский район, с. Чендек, ул.Восточная,10</t>
  </si>
  <si>
    <t>Республика Алтай, Усть-Коксинский район, с. Чендек, ул.Восточная,12</t>
  </si>
  <si>
    <t>Республика Алтай, Усть-Коксинский район, с. Чендек, ул.Восточная,13</t>
  </si>
  <si>
    <t>Республика Алтай, Усть-Коксинский район, с. Чендек, ул.Восточная,14</t>
  </si>
  <si>
    <t>Республика Алтай, Усть-Коксинский район, с. Чендек, ул.Восточная,15</t>
  </si>
  <si>
    <t>Республика Алтай, Усть-Коксинский район, с. Чендек, ул.Восточная,16</t>
  </si>
  <si>
    <t>Республика Алтай, Усть-Коксинский район, с. Чендек, ул.Восточная,18</t>
  </si>
  <si>
    <t>Республика Алтай, Усть-Коксинский район, с. Чендек, ул.Восточная,20</t>
  </si>
  <si>
    <t>Республика Алтай, Усть-Коксинский район, с. Чендек, ул.Восточная,21</t>
  </si>
  <si>
    <t>Республика Алтай, Усть-Коксинский район, с. Чендек, ул.Восточная,22</t>
  </si>
  <si>
    <t>Республика Алтай, Усть-Коксинский район, с. Чендек, ул.Восточная,23</t>
  </si>
  <si>
    <t>Республика Алтай, Усть-Коксинский район, с. Чендек, ул.Восточная,25</t>
  </si>
  <si>
    <t>Республика Алтай, Усть-Коксинский район, с. Чендек, ул.Восточная,26</t>
  </si>
  <si>
    <t>Республика Алтай, Усть-Коксинский район, с. Чендек, ул.Восточная,28</t>
  </si>
  <si>
    <t>Республика Алтай, Усть-Коксинский район, с. Чендек, ул.Восточная,30</t>
  </si>
  <si>
    <t>Республика Алтай, Усть-Коксинский район, с. Чендек, ул.Восточная,32</t>
  </si>
  <si>
    <t>Республика Алтай, Усть-Коксинский район, с. Чендек, ул.Восточная,1</t>
  </si>
  <si>
    <t>Республика Алтай, Усть-Коксинский район, с. Чендек, ул.Восточная,3</t>
  </si>
  <si>
    <t>Республика Алтай, Усть-Коксинский район, с. Чендек, ул.Восточная,7</t>
  </si>
  <si>
    <t>Республика Алтай, Усть-Коксинский район, с. Чендек, ул.Восточная,11</t>
  </si>
  <si>
    <t>Республика Алтай, Усть-Коксинский район, с. Чендек, ул.Восточная,17</t>
  </si>
  <si>
    <t>Республика Алтай, Усть-Коксинский район, с. Чендек, ул.Восточная,19</t>
  </si>
  <si>
    <t>Республика Алтай, Усть-Коксинский район, с. Чендек, ул.Дружбы,2</t>
  </si>
  <si>
    <t>Республика Алтай, Усть-Коксинский район, с. Чендек, ул.Дружбы,4</t>
  </si>
  <si>
    <t>Республика Алтай, Усть-Коксинский район, с. Чендек, ул.Дружбы,6</t>
  </si>
  <si>
    <t>Республика Алтай, Усть-Коксинский район, с. Чендек, ул.Дружбы,8</t>
  </si>
  <si>
    <t>Республика Алтай, Усть-Коксинский район, с. Чендек, ул.Дружбы,9</t>
  </si>
  <si>
    <t>Республика Алтай, Усть-Коксинский район, с. Чендек, ул.Дружбы,10</t>
  </si>
  <si>
    <t>Республика Алтай, Усть-Коксинский район, с. Чендек, ул.Дружбы,12</t>
  </si>
  <si>
    <t>Республика Алтай, Усть-Коксинский район, с. Чендек, ул.Дружбы,14</t>
  </si>
  <si>
    <t>Республика Алтай, Усть-Коксинский район, с. Чендек, ул.Дружбы,16</t>
  </si>
  <si>
    <t>Республика Алтай, Усть-Коксинский район, с. Чендек, ул.Дружбы,18</t>
  </si>
  <si>
    <t>Республика Алтай, Усть-Коксинский район, с. Чендек, ул.Дружбы,20</t>
  </si>
  <si>
    <t>Республика Алтай, Усть-Коксинский район, с. Чендек, ул.Дружбы,22</t>
  </si>
  <si>
    <t>Республика Алтай, Усть-Коксинский район, с. Чендек, ул.Дружбы,1</t>
  </si>
  <si>
    <t>Республика Алтай, Усть-Коксинский район, с. Чендек, ул.Дружбы,3</t>
  </si>
  <si>
    <t>Республика Алтай, Усть-Коксинский район, с. Чендек, ул.Дружбы,5</t>
  </si>
  <si>
    <t>Республика Алтай, Усть-Коксинский район, с. Чендек, ул.Дружбы,7</t>
  </si>
  <si>
    <t>Республика Алтай, Усть-Коксинский район, с. Чендек, ул.Дружбы,11</t>
  </si>
  <si>
    <t>Республика Алтай, Усть-Коксинский район, с. Чендек, ул.Дружбы,13</t>
  </si>
  <si>
    <t>Республика Алтай, Усть-Коксинский район, с. Чендек, ул.Дружбы,15</t>
  </si>
  <si>
    <t>Республика Алтай, Усть-Коксинский район, с. Чендек, ул.Видная,2</t>
  </si>
  <si>
    <t>Республика Алтай, Усть-Коксинский район, с. Чендек, ул.Видная,3</t>
  </si>
  <si>
    <t>Республика Алтай, Усть-Коксинский район, с. Чендек, ул.Видная,4</t>
  </si>
  <si>
    <t>Республика Алтай, Усть-Коксинский район, с. Чендек, ул.Видная,5</t>
  </si>
  <si>
    <t>Республика Алтай, Усть-Коксинский район, с. Чендек, ул.Видная,6</t>
  </si>
  <si>
    <t>Республика Алтай, Усть-Коксинский район, с. Чендек, ул.Видная,8</t>
  </si>
  <si>
    <t>Республика Алтай, Усть-Коксинский район, с. Чендек, ул.Видная,10</t>
  </si>
  <si>
    <t>Республика Алтай, Усть-Коксинский район, с. Чендек, ул.Видная,12</t>
  </si>
  <si>
    <t>Республика Алтай, Усть-Коксинский район, с. Чендек, ул.Видная,14</t>
  </si>
  <si>
    <t>Республика Алтай, Усть-Коксинский район, с. Чендек, ул.Видная,1</t>
  </si>
  <si>
    <t>Республика Алтай, Усть-Коксинский район, с. Чендек, ул.Видная,7</t>
  </si>
  <si>
    <t>Республика Алтай, Усть-Коксинский район, с. Чендек, ул.Видная,9</t>
  </si>
  <si>
    <t>Республика Алтай, Усть-Коксинский район, с/п Чендекское</t>
  </si>
  <si>
    <t>Казна Распоряжение №216 от 06.06.2024</t>
  </si>
  <si>
    <t xml:space="preserve">Решение сессии сельского совета депутатов Чендекского сельского поселения №14-1 от 13.06.2024г. </t>
  </si>
  <si>
    <t>Казна Распоряжение №216 от 18.06.2024</t>
  </si>
  <si>
    <t>Подраздел №1.1  Раздела 1</t>
  </si>
  <si>
    <t>Подраздел 1.2. Раздела  1</t>
  </si>
  <si>
    <t>СВЕДЕНИЯ О МУНИЦИПАЛЬНОМ НЕДВИЖИМОМ ИМУЩЕСТВЕ (ЗДАНИЯ,СООРУЖЕНИЯ, ОБЪЕКТЫ НЕЗАВЕРШЕННОГО СТРОИТЕЛЬСТВА)</t>
  </si>
  <si>
    <t>1.1-0002</t>
  </si>
  <si>
    <t>1.1-0003</t>
  </si>
  <si>
    <t>1.1-0004</t>
  </si>
  <si>
    <t>1.1-0005</t>
  </si>
  <si>
    <t>1.1-0006</t>
  </si>
  <si>
    <t>1.1-0007</t>
  </si>
  <si>
    <t>1.1-0008</t>
  </si>
  <si>
    <t>1.1-0009</t>
  </si>
  <si>
    <t>1.1-0010</t>
  </si>
  <si>
    <t>1.1-0012</t>
  </si>
  <si>
    <t>1.1-0013</t>
  </si>
  <si>
    <t>1.1-0014</t>
  </si>
  <si>
    <t>1.1-0016</t>
  </si>
  <si>
    <t>1.1-0017</t>
  </si>
  <si>
    <t>1.1-0018</t>
  </si>
  <si>
    <t>1.1-0019</t>
  </si>
  <si>
    <t>1.1-0020</t>
  </si>
  <si>
    <t>1.1-0021</t>
  </si>
  <si>
    <t>1.1-0022</t>
  </si>
  <si>
    <t>1.1-0023</t>
  </si>
  <si>
    <t>1.1-0024</t>
  </si>
  <si>
    <t>1.1-0025</t>
  </si>
  <si>
    <t>1.1-0026</t>
  </si>
  <si>
    <t>1.1-0027</t>
  </si>
  <si>
    <t>1.1-0028</t>
  </si>
  <si>
    <t>1.1-0029</t>
  </si>
  <si>
    <t>1.1-0030</t>
  </si>
  <si>
    <t>1.1-0031</t>
  </si>
  <si>
    <t>1.1-0032</t>
  </si>
  <si>
    <t>1.1-0033</t>
  </si>
  <si>
    <t>1.1-0034</t>
  </si>
  <si>
    <t>1.1-0035</t>
  </si>
  <si>
    <t>1.1-0036</t>
  </si>
  <si>
    <t>1.1-0037</t>
  </si>
  <si>
    <t>1.1-0038</t>
  </si>
  <si>
    <t>1.1-0039</t>
  </si>
  <si>
    <t>1.1-0040</t>
  </si>
  <si>
    <t>1.1-0041</t>
  </si>
  <si>
    <t>1.1-0042</t>
  </si>
  <si>
    <t>1.1-0043</t>
  </si>
  <si>
    <t>1.1-0044</t>
  </si>
  <si>
    <t>1.1-0045</t>
  </si>
  <si>
    <t>1.1-0046</t>
  </si>
  <si>
    <t>1.1-0047</t>
  </si>
  <si>
    <t>1.1-0048</t>
  </si>
  <si>
    <t>1.1-0049</t>
  </si>
  <si>
    <t>1.1-0050</t>
  </si>
  <si>
    <t>1.1-0051</t>
  </si>
  <si>
    <t>1.1-0052</t>
  </si>
  <si>
    <t>1.1-0053</t>
  </si>
  <si>
    <t>1.1-0054</t>
  </si>
  <si>
    <t>1.1-0055</t>
  </si>
  <si>
    <t>1.1-0056</t>
  </si>
  <si>
    <t>1.1-0057</t>
  </si>
  <si>
    <t>1.1-0058</t>
  </si>
  <si>
    <t>1.1-0059</t>
  </si>
  <si>
    <t>1.1-0060</t>
  </si>
  <si>
    <t>1.1-0061</t>
  </si>
  <si>
    <t>1.1-0062</t>
  </si>
  <si>
    <t>1.1-0063</t>
  </si>
  <si>
    <t>1.1-0064</t>
  </si>
  <si>
    <t>1.1-0065</t>
  </si>
  <si>
    <t>1.1-0066</t>
  </si>
  <si>
    <t>1.1-0067</t>
  </si>
  <si>
    <t>1.1-0068</t>
  </si>
  <si>
    <t>1.1-0069</t>
  </si>
  <si>
    <t>1.1-0070</t>
  </si>
  <si>
    <t>1.1-0071</t>
  </si>
  <si>
    <t>1.1-0072</t>
  </si>
  <si>
    <t>1.1-0073</t>
  </si>
  <si>
    <t>1.1-0074</t>
  </si>
  <si>
    <t>1.1-0075</t>
  </si>
  <si>
    <t>1.1-0076</t>
  </si>
  <si>
    <t>1.1-0077</t>
  </si>
  <si>
    <t>1.1-0078</t>
  </si>
  <si>
    <t>1.1-0079</t>
  </si>
  <si>
    <t>1.1-0080</t>
  </si>
  <si>
    <t>1.1-0081</t>
  </si>
  <si>
    <t>1.1-0082</t>
  </si>
  <si>
    <t>1.1-0083</t>
  </si>
  <si>
    <t>1.1-0084</t>
  </si>
  <si>
    <t>1.1-0085</t>
  </si>
  <si>
    <t>1.1-0086</t>
  </si>
  <si>
    <t>1.1-0087</t>
  </si>
  <si>
    <t>1.1-0088</t>
  </si>
  <si>
    <t>1.1-0089</t>
  </si>
  <si>
    <t>1.1-0090</t>
  </si>
  <si>
    <t>1.1-0091</t>
  </si>
  <si>
    <t>1.1-0092</t>
  </si>
  <si>
    <t>1.1-0093</t>
  </si>
  <si>
    <t>1.1-0094</t>
  </si>
  <si>
    <t>1.1-0095</t>
  </si>
  <si>
    <t>1.1-0096</t>
  </si>
  <si>
    <t>1.1-0097</t>
  </si>
  <si>
    <t>1.1-0098</t>
  </si>
  <si>
    <t>1.1-0099</t>
  </si>
  <si>
    <t>1.1-0100</t>
  </si>
  <si>
    <t>1.1-0101</t>
  </si>
  <si>
    <t>1.1-0102</t>
  </si>
  <si>
    <t>1.1-0103</t>
  </si>
  <si>
    <t>1.1-0104</t>
  </si>
  <si>
    <t>1.1-0105</t>
  </si>
  <si>
    <t>1.1-0106</t>
  </si>
  <si>
    <t>1.1-0107</t>
  </si>
  <si>
    <t>1.1-0108</t>
  </si>
  <si>
    <t>1.1-0109</t>
  </si>
  <si>
    <t>1.1-0110</t>
  </si>
  <si>
    <t>1.1-0111</t>
  </si>
  <si>
    <t>1.1-0112</t>
  </si>
  <si>
    <t>1.1-0113</t>
  </si>
  <si>
    <t>1.1-0114</t>
  </si>
  <si>
    <t>1.1-0115</t>
  </si>
  <si>
    <t>1.1-0116</t>
  </si>
  <si>
    <t>1.1-0117</t>
  </si>
  <si>
    <t>1.1-0118</t>
  </si>
  <si>
    <t>1.1-0119</t>
  </si>
  <si>
    <t>1.1-0120</t>
  </si>
  <si>
    <t>1.1-0121</t>
  </si>
  <si>
    <t>1.1-0122</t>
  </si>
  <si>
    <t>1.1-0123</t>
  </si>
  <si>
    <t>1.1-0124</t>
  </si>
  <si>
    <t>1.1-0125</t>
  </si>
  <si>
    <t>1.1-0126</t>
  </si>
  <si>
    <t>1.1-0127</t>
  </si>
  <si>
    <t>1.1-0128</t>
  </si>
  <si>
    <t>1.1-0129</t>
  </si>
  <si>
    <t>1.1-0130</t>
  </si>
  <si>
    <t>1.1-0131</t>
  </si>
  <si>
    <t>1.1-0132</t>
  </si>
  <si>
    <t>1.1-0133</t>
  </si>
  <si>
    <t>1.1-0134</t>
  </si>
  <si>
    <t>1.1-0135</t>
  </si>
  <si>
    <t>1.1-0136</t>
  </si>
  <si>
    <t>1.1-0137</t>
  </si>
  <si>
    <t>1.1-0138</t>
  </si>
  <si>
    <t>1.1-0139</t>
  </si>
  <si>
    <t>1.1-0140</t>
  </si>
  <si>
    <t>1.1-0141</t>
  </si>
  <si>
    <t>1.1-0142</t>
  </si>
  <si>
    <t>1.1-0143</t>
  </si>
  <si>
    <t>1.1-0144</t>
  </si>
  <si>
    <t>1.1-0145</t>
  </si>
  <si>
    <t>1.1-0146</t>
  </si>
  <si>
    <t>1.1-0147</t>
  </si>
  <si>
    <t>1.1-0148</t>
  </si>
  <si>
    <t>1.1-0149</t>
  </si>
  <si>
    <t>1.1-0150</t>
  </si>
  <si>
    <t>1.1-0151</t>
  </si>
  <si>
    <t>1.1-0152</t>
  </si>
  <si>
    <t>1.1-0153</t>
  </si>
  <si>
    <t>1.1-0154</t>
  </si>
  <si>
    <t>1.1-0155</t>
  </si>
  <si>
    <t>1.1-0156</t>
  </si>
  <si>
    <t>1.1-0157</t>
  </si>
  <si>
    <t>1.1-0158</t>
  </si>
  <si>
    <t>1.1-0159</t>
  </si>
  <si>
    <t>1.1-0160</t>
  </si>
  <si>
    <t>1.1-0161</t>
  </si>
  <si>
    <t>1.1-0162</t>
  </si>
  <si>
    <t>1.1-0163</t>
  </si>
  <si>
    <t>1.1-0164</t>
  </si>
  <si>
    <t>1.1-0165</t>
  </si>
  <si>
    <t>1.1-0166</t>
  </si>
  <si>
    <t>1.1-0167</t>
  </si>
  <si>
    <t>1.1-0168</t>
  </si>
  <si>
    <t>1.1-0169</t>
  </si>
  <si>
    <t>1.1-0170</t>
  </si>
  <si>
    <t>1.1-0171</t>
  </si>
  <si>
    <t>1.1-0172</t>
  </si>
  <si>
    <t>1.1-0173</t>
  </si>
  <si>
    <t>1.1-0174</t>
  </si>
  <si>
    <t>1.1-0175</t>
  </si>
  <si>
    <t>1.1-0176</t>
  </si>
  <si>
    <t>1.1-0177</t>
  </si>
  <si>
    <t>1.1-0178</t>
  </si>
  <si>
    <t>1.1-0179</t>
  </si>
  <si>
    <t>1.1-0180</t>
  </si>
  <si>
    <t>1.1-0181</t>
  </si>
  <si>
    <t>1.1-0182</t>
  </si>
  <si>
    <t>1.1-0183</t>
  </si>
  <si>
    <t>1.1-0184</t>
  </si>
  <si>
    <t>1.1-0185</t>
  </si>
  <si>
    <t>1.1-0186</t>
  </si>
  <si>
    <t>1.1-0187</t>
  </si>
  <si>
    <t>1.1-0188</t>
  </si>
  <si>
    <t>1.1-0189</t>
  </si>
  <si>
    <t>1.1-0190</t>
  </si>
  <si>
    <t>1.1-0191</t>
  </si>
  <si>
    <t>1.1-0192</t>
  </si>
  <si>
    <t>1.1-0193</t>
  </si>
  <si>
    <t>1.1-0194</t>
  </si>
  <si>
    <t>1.1-0195</t>
  </si>
  <si>
    <t>1.1-0196</t>
  </si>
  <si>
    <t>1.1-0197</t>
  </si>
  <si>
    <t>1.1-0198</t>
  </si>
  <si>
    <t>1.1-0199</t>
  </si>
  <si>
    <t>1.1-0200</t>
  </si>
  <si>
    <t>1.1-0201</t>
  </si>
  <si>
    <t>1.1-0202</t>
  </si>
  <si>
    <t>1.1-0203</t>
  </si>
  <si>
    <t>1.1-0204</t>
  </si>
  <si>
    <t>1.1-0205</t>
  </si>
  <si>
    <t>1.1-0206</t>
  </si>
  <si>
    <t>1.1-0207</t>
  </si>
  <si>
    <t>1.1-0208</t>
  </si>
  <si>
    <t>1.1-0209</t>
  </si>
  <si>
    <t>1.1-0210</t>
  </si>
  <si>
    <t>1.1-0211</t>
  </si>
  <si>
    <t>1.1-0212</t>
  </si>
  <si>
    <t>1.1-0213</t>
  </si>
  <si>
    <t>1.1-0214</t>
  </si>
  <si>
    <t>1.1-0215</t>
  </si>
  <si>
    <t>1.1-0216</t>
  </si>
  <si>
    <t>1.1-0217</t>
  </si>
  <si>
    <t>1.1-0218</t>
  </si>
  <si>
    <t>1.1-0219</t>
  </si>
  <si>
    <t>1.1-0220</t>
  </si>
  <si>
    <t>1.1-0221</t>
  </si>
  <si>
    <t>1.1-0222</t>
  </si>
  <si>
    <t>1.1-0223</t>
  </si>
  <si>
    <t>1.1-0224</t>
  </si>
  <si>
    <t>1.1-0225</t>
  </si>
  <si>
    <t>1.1-0226</t>
  </si>
  <si>
    <t>1.1-0227</t>
  </si>
  <si>
    <t>1.1-0228</t>
  </si>
  <si>
    <t>1.1-0229</t>
  </si>
  <si>
    <t>1.1-0230</t>
  </si>
  <si>
    <t>1.1-0231</t>
  </si>
  <si>
    <t>1.1-0232</t>
  </si>
  <si>
    <t>1.1-0233</t>
  </si>
  <si>
    <t>1.1-0234</t>
  </si>
  <si>
    <t>1.1-0235</t>
  </si>
  <si>
    <t>1.1-0236</t>
  </si>
  <si>
    <t>1.1-0237</t>
  </si>
  <si>
    <t>1.1-0238</t>
  </si>
  <si>
    <t>1.1-0239</t>
  </si>
  <si>
    <t>1.1-0240</t>
  </si>
  <si>
    <t>1.1-0241</t>
  </si>
  <si>
    <t>1.1-0242</t>
  </si>
  <si>
    <t>1.1-0243</t>
  </si>
  <si>
    <t>1.1-0244</t>
  </si>
  <si>
    <t>1.1-0245</t>
  </si>
  <si>
    <t>1.1-0246</t>
  </si>
  <si>
    <t>1.1-0247</t>
  </si>
  <si>
    <t>1.1-0248</t>
  </si>
  <si>
    <t>1.1-0249</t>
  </si>
  <si>
    <t>1.1-0250</t>
  </si>
  <si>
    <t>1.1-0251</t>
  </si>
  <si>
    <t>1.1-0252</t>
  </si>
  <si>
    <t>1.1-0253</t>
  </si>
  <si>
    <t>1.1-0254</t>
  </si>
  <si>
    <t>1.1-0255</t>
  </si>
  <si>
    <t>1.1-0256</t>
  </si>
  <si>
    <t>1.1-0257</t>
  </si>
  <si>
    <t>1.1-0258</t>
  </si>
  <si>
    <t>1.1-0259</t>
  </si>
  <si>
    <t>1.1-0260</t>
  </si>
  <si>
    <t>1.1-0261</t>
  </si>
  <si>
    <t>1.1-0262</t>
  </si>
  <si>
    <t>1.1-0263</t>
  </si>
  <si>
    <t>1.1-0264</t>
  </si>
  <si>
    <t>1.1-0265</t>
  </si>
  <si>
    <t>1.1-0266</t>
  </si>
  <si>
    <t>1.1-0267</t>
  </si>
  <si>
    <t>1.1-0268</t>
  </si>
  <si>
    <t>1.1-0269</t>
  </si>
  <si>
    <t>1.1-0270</t>
  </si>
  <si>
    <t>1.1-0271</t>
  </si>
  <si>
    <t>1.1-0272</t>
  </si>
  <si>
    <t>1.1-0273</t>
  </si>
  <si>
    <t>1.1-0274</t>
  </si>
  <si>
    <t>1.1-0275</t>
  </si>
  <si>
    <t>1.1-0276</t>
  </si>
  <si>
    <t>1.1-0277</t>
  </si>
  <si>
    <t>1.1-0278</t>
  </si>
  <si>
    <t>1.1-0279</t>
  </si>
  <si>
    <t>1.1-0280</t>
  </si>
  <si>
    <t>1.1-0281</t>
  </si>
  <si>
    <t>1.1-0282</t>
  </si>
  <si>
    <t>1.1-0283</t>
  </si>
  <si>
    <t>1.1-0284</t>
  </si>
  <si>
    <t>1.1-0285</t>
  </si>
  <si>
    <t>1.1-0286</t>
  </si>
  <si>
    <t>1.1-0287</t>
  </si>
  <si>
    <t>1.1-0288</t>
  </si>
  <si>
    <t>1.1-0289</t>
  </si>
  <si>
    <t>1.1-0290</t>
  </si>
  <si>
    <t>1.1-0291</t>
  </si>
  <si>
    <t>1.1-0292</t>
  </si>
  <si>
    <t>1.1-0293</t>
  </si>
  <si>
    <t>1.1-0294</t>
  </si>
  <si>
    <t>1.1-0295</t>
  </si>
  <si>
    <t>1.1-0296</t>
  </si>
  <si>
    <t>1.1-0297</t>
  </si>
  <si>
    <t>1.1-0298</t>
  </si>
  <si>
    <t>1.1-0299</t>
  </si>
  <si>
    <t>1.1-0300</t>
  </si>
  <si>
    <t>1.1-0301</t>
  </si>
  <si>
    <t>1.1-0302</t>
  </si>
  <si>
    <t>1.1-0303</t>
  </si>
  <si>
    <t>1.1-0304</t>
  </si>
  <si>
    <t>1.1-0305</t>
  </si>
  <si>
    <t>1.1-0306</t>
  </si>
  <si>
    <t>1.1-0307</t>
  </si>
  <si>
    <t>1.1-0308</t>
  </si>
  <si>
    <t>1.1-0309</t>
  </si>
  <si>
    <t>1.1-0310</t>
  </si>
  <si>
    <t>1.1-0311</t>
  </si>
  <si>
    <t>1.1-0312</t>
  </si>
  <si>
    <t>1.1-0313</t>
  </si>
  <si>
    <t>1.1-0314</t>
  </si>
  <si>
    <t>1.1-0315</t>
  </si>
  <si>
    <t>1.1-0316</t>
  </si>
  <si>
    <t>1.1-0317</t>
  </si>
  <si>
    <t>1.1-0318</t>
  </si>
  <si>
    <t>1.1-0319</t>
  </si>
  <si>
    <t>1.1-0320</t>
  </si>
  <si>
    <t>1.1-0321</t>
  </si>
  <si>
    <t>1.1-0322</t>
  </si>
  <si>
    <t>1.1-0323</t>
  </si>
  <si>
    <t>1.1-0324</t>
  </si>
  <si>
    <t>1.1-0325</t>
  </si>
  <si>
    <t>1.1-0326</t>
  </si>
  <si>
    <t>1.1-0327</t>
  </si>
  <si>
    <t>1.1-0328</t>
  </si>
  <si>
    <t>1.1-0329</t>
  </si>
  <si>
    <t>1.1-0330</t>
  </si>
  <si>
    <t>1.1-0331</t>
  </si>
  <si>
    <t>1.1-0332</t>
  </si>
  <si>
    <t>1.1-0333</t>
  </si>
  <si>
    <t>1.1-0334</t>
  </si>
  <si>
    <t>1.1-0335</t>
  </si>
  <si>
    <t>1.1-0336</t>
  </si>
  <si>
    <t>1.1-0337</t>
  </si>
  <si>
    <t>1.1-0338</t>
  </si>
  <si>
    <t>1.1-0339</t>
  </si>
  <si>
    <t>1.1-0340</t>
  </si>
  <si>
    <t>1.1-0341</t>
  </si>
  <si>
    <t>1.1-0342</t>
  </si>
  <si>
    <t>1.1-0343</t>
  </si>
  <si>
    <t>1.1-0344</t>
  </si>
  <si>
    <t>1.1-0345</t>
  </si>
  <si>
    <t>1.1-0346</t>
  </si>
  <si>
    <t>1.1-0347</t>
  </si>
  <si>
    <t>1.1-0348</t>
  </si>
  <si>
    <t>1.1-0349</t>
  </si>
  <si>
    <t>1.1-0350</t>
  </si>
  <si>
    <t>1.1-0351</t>
  </si>
  <si>
    <t>1.1-0352</t>
  </si>
  <si>
    <t>1.1-0353</t>
  </si>
  <si>
    <t>1.1-0354</t>
  </si>
  <si>
    <t>1.1-0355</t>
  </si>
  <si>
    <t>1.1-0356</t>
  </si>
  <si>
    <t>1.1-0357</t>
  </si>
  <si>
    <t>1.1-0358</t>
  </si>
  <si>
    <t>1.1-0359</t>
  </si>
  <si>
    <t>1.1-0360</t>
  </si>
  <si>
    <t>1.1-0361</t>
  </si>
  <si>
    <t>1.1-0362</t>
  </si>
  <si>
    <t>1.1-0363</t>
  </si>
  <si>
    <t>1.1-0364</t>
  </si>
  <si>
    <t>1.1-0365</t>
  </si>
  <si>
    <t>1.1-0366</t>
  </si>
  <si>
    <t>1.1-0367</t>
  </si>
  <si>
    <t>1.1-0368</t>
  </si>
  <si>
    <t>1.1-0369</t>
  </si>
  <si>
    <t>1.1-0370</t>
  </si>
  <si>
    <t>1.1-0371</t>
  </si>
  <si>
    <t>1.1-0372</t>
  </si>
  <si>
    <t>1.1-0373</t>
  </si>
  <si>
    <t>1.1-0374</t>
  </si>
  <si>
    <t>1.1-0375</t>
  </si>
  <si>
    <t>1.1-0376</t>
  </si>
  <si>
    <t>1.1-0377</t>
  </si>
  <si>
    <t>1.1-0378</t>
  </si>
  <si>
    <t>1.1-0379</t>
  </si>
  <si>
    <t>1.1-0380</t>
  </si>
  <si>
    <t>1.1-0381</t>
  </si>
  <si>
    <t>1.1-0382</t>
  </si>
  <si>
    <t>1.1-0383</t>
  </si>
  <si>
    <t>1.1-0384</t>
  </si>
  <si>
    <t>1.1-0385</t>
  </si>
  <si>
    <t>1.1-0386</t>
  </si>
  <si>
    <t>1.1-0387</t>
  </si>
  <si>
    <t>1.1-0388</t>
  </si>
  <si>
    <t>1.1-0389</t>
  </si>
  <si>
    <t>1.1-0390</t>
  </si>
  <si>
    <t>1.1-0391</t>
  </si>
  <si>
    <t>1.1-0392</t>
  </si>
  <si>
    <t>1.1-0393</t>
  </si>
  <si>
    <t>1.1-0394</t>
  </si>
  <si>
    <t>1.1-0395</t>
  </si>
  <si>
    <t>1.1-0396</t>
  </si>
  <si>
    <t>1.1-0397</t>
  </si>
  <si>
    <t>1.1-0398</t>
  </si>
  <si>
    <t>1.1-0399</t>
  </si>
  <si>
    <t>1.1-0400</t>
  </si>
  <si>
    <t>1.1-0401</t>
  </si>
  <si>
    <t>1.1-0402</t>
  </si>
  <si>
    <t>1.1-0403</t>
  </si>
  <si>
    <t>1.1-0404</t>
  </si>
  <si>
    <t>1.1-0405</t>
  </si>
  <si>
    <t>1.1-0406</t>
  </si>
  <si>
    <t>1.1-0407</t>
  </si>
  <si>
    <t>1.1-0408</t>
  </si>
  <si>
    <t>1.1-0409</t>
  </si>
  <si>
    <t>1.1-0410</t>
  </si>
  <si>
    <t>1.1-0411</t>
  </si>
  <si>
    <t>1.1-0412</t>
  </si>
  <si>
    <t>1.1-0413</t>
  </si>
  <si>
    <t>1.1-0414</t>
  </si>
  <si>
    <t>1.1-0415</t>
  </si>
  <si>
    <t>1.1-0416</t>
  </si>
  <si>
    <t>1.1-0417</t>
  </si>
  <si>
    <t>1.1-0418</t>
  </si>
  <si>
    <t>1.1-0419</t>
  </si>
  <si>
    <t>1.1-0420</t>
  </si>
  <si>
    <t>1.1-0421</t>
  </si>
  <si>
    <t>1.1-0424</t>
  </si>
  <si>
    <t>1.1-0425</t>
  </si>
  <si>
    <t>1.1-0426</t>
  </si>
  <si>
    <t>1.1-0427</t>
  </si>
  <si>
    <t>1.1-0428</t>
  </si>
  <si>
    <t>1.1-0429</t>
  </si>
  <si>
    <t>1.1-0430</t>
  </si>
  <si>
    <t>1.1-0431</t>
  </si>
  <si>
    <t>1.1-0432</t>
  </si>
  <si>
    <t>1.1-0433</t>
  </si>
  <si>
    <t>1.1-0434</t>
  </si>
  <si>
    <t>1.1-0435</t>
  </si>
  <si>
    <t>1.1-0436</t>
  </si>
  <si>
    <t>1.1-0437</t>
  </si>
  <si>
    <t>1.1-0438</t>
  </si>
  <si>
    <t>1.1-0439</t>
  </si>
  <si>
    <t>1.1-0440</t>
  </si>
  <si>
    <t>1.1-0441</t>
  </si>
  <si>
    <t>1.1-0442</t>
  </si>
  <si>
    <t>1.1-0443</t>
  </si>
  <si>
    <t>1.1-0444</t>
  </si>
  <si>
    <t>1.1-0445</t>
  </si>
  <si>
    <t>1.1-0446</t>
  </si>
  <si>
    <t>1.1-0447</t>
  </si>
  <si>
    <t>1.1-0448</t>
  </si>
  <si>
    <t>1.1-0449</t>
  </si>
  <si>
    <t>1.1-0450</t>
  </si>
  <si>
    <t>1.1-0451</t>
  </si>
  <si>
    <t>1.1-0452</t>
  </si>
  <si>
    <t>1.1-0453</t>
  </si>
  <si>
    <t>1.1-0454</t>
  </si>
  <si>
    <t>1.1-0455</t>
  </si>
  <si>
    <t>1.1-0456</t>
  </si>
  <si>
    <t>1.1-0457</t>
  </si>
  <si>
    <t>1.1-0458</t>
  </si>
  <si>
    <t>1.1-0459</t>
  </si>
  <si>
    <t>1.1-0460</t>
  </si>
  <si>
    <t>1.1-0461</t>
  </si>
  <si>
    <t>1.1-0462</t>
  </si>
  <si>
    <t>1.1-0463</t>
  </si>
  <si>
    <t>1.1-0464</t>
  </si>
  <si>
    <t>1.1-0465</t>
  </si>
  <si>
    <t>1.1-0466</t>
  </si>
  <si>
    <t>1.1-0467</t>
  </si>
  <si>
    <t>1.1-0468</t>
  </si>
  <si>
    <t>1.1-0469</t>
  </si>
  <si>
    <t>1.1-0470</t>
  </si>
  <si>
    <t>1.1-0471</t>
  </si>
  <si>
    <t>1.1-0472</t>
  </si>
  <si>
    <t>1.1-0473</t>
  </si>
  <si>
    <t>1.1-0474</t>
  </si>
  <si>
    <t>1.1-0475</t>
  </si>
  <si>
    <t>1.1-0476</t>
  </si>
  <si>
    <t>1.1-0477</t>
  </si>
  <si>
    <t>1.1-0478</t>
  </si>
  <si>
    <t>1.1-0479</t>
  </si>
  <si>
    <t>1.1-0480</t>
  </si>
  <si>
    <t>1.1-0481</t>
  </si>
  <si>
    <t>1.1-0482</t>
  </si>
  <si>
    <t>1.1-0483</t>
  </si>
  <si>
    <t>1.1-0484</t>
  </si>
  <si>
    <t>1.1-0485</t>
  </si>
  <si>
    <t>1.1-0486</t>
  </si>
  <si>
    <t>1.1-0487</t>
  </si>
  <si>
    <t>1.1-0488</t>
  </si>
  <si>
    <t>1.1-0489</t>
  </si>
  <si>
    <t>1.1-0490</t>
  </si>
  <si>
    <t>1.1-0491</t>
  </si>
  <si>
    <t>1.1-0492</t>
  </si>
  <si>
    <t>1.1-0493</t>
  </si>
  <si>
    <t>1.1-0494</t>
  </si>
  <si>
    <t>1.1-0495</t>
  </si>
  <si>
    <t>1.1-0496</t>
  </si>
  <si>
    <t>1.1-0497</t>
  </si>
  <si>
    <t>1.1-0498</t>
  </si>
  <si>
    <t>1.1-0499</t>
  </si>
  <si>
    <t>1.1-0500</t>
  </si>
  <si>
    <t>1.1-0501</t>
  </si>
  <si>
    <t>1.1-0502</t>
  </si>
  <si>
    <t>1.1-0503</t>
  </si>
  <si>
    <t>1.1-0504</t>
  </si>
  <si>
    <t>1.1-0505</t>
  </si>
  <si>
    <t>1.1-0506</t>
  </si>
  <si>
    <t>1.1-0507</t>
  </si>
  <si>
    <t>1.1-0508</t>
  </si>
  <si>
    <t>1.1-0509</t>
  </si>
  <si>
    <t>1.1-0510</t>
  </si>
  <si>
    <t>1.1-0511</t>
  </si>
  <si>
    <t>1.1-0512</t>
  </si>
  <si>
    <t>1.1-0513</t>
  </si>
  <si>
    <t>1.1-0514</t>
  </si>
  <si>
    <t>1.1-0515</t>
  </si>
  <si>
    <t>1.1-0516</t>
  </si>
  <si>
    <t>1.1-0517</t>
  </si>
  <si>
    <t>1.1-0518</t>
  </si>
  <si>
    <t>1.1-0519</t>
  </si>
  <si>
    <t>1.1-0520</t>
  </si>
  <si>
    <t>1.1-0521</t>
  </si>
  <si>
    <t>1.1-0522</t>
  </si>
  <si>
    <t>1.1-0523</t>
  </si>
  <si>
    <t>1.1-0524</t>
  </si>
  <si>
    <t>1.1-0525</t>
  </si>
  <si>
    <t>1.1-0526</t>
  </si>
  <si>
    <t>1.1-0528</t>
  </si>
  <si>
    <t>1.1-0529</t>
  </si>
  <si>
    <t>1.1-0530</t>
  </si>
  <si>
    <t>1.1-0531</t>
  </si>
  <si>
    <t>1.1-0532</t>
  </si>
  <si>
    <t>1.1-0533</t>
  </si>
  <si>
    <t>1.1-0534</t>
  </si>
  <si>
    <t>1.1-0535</t>
  </si>
  <si>
    <t>1.1-0536</t>
  </si>
  <si>
    <t>1.1-0537</t>
  </si>
  <si>
    <t>1.1-0538</t>
  </si>
  <si>
    <t>1.1-0539</t>
  </si>
  <si>
    <t>1.1-0540</t>
  </si>
  <si>
    <t>1.1-0541</t>
  </si>
  <si>
    <t>1.1-0542</t>
  </si>
  <si>
    <t>1.1-0543</t>
  </si>
  <si>
    <t>1.1-0544</t>
  </si>
  <si>
    <t>1.1-0545</t>
  </si>
  <si>
    <t>1.1-0546</t>
  </si>
  <si>
    <t>1.1-0547</t>
  </si>
  <si>
    <t>1.1-0548</t>
  </si>
  <si>
    <t>1.1-0549</t>
  </si>
  <si>
    <t>1.1-0550</t>
  </si>
  <si>
    <t>1.1-0551</t>
  </si>
  <si>
    <t>1.1-0552</t>
  </si>
  <si>
    <t>1.1-0553</t>
  </si>
  <si>
    <t>1.1-0554</t>
  </si>
  <si>
    <t>1.1-0555</t>
  </si>
  <si>
    <t>1.1-0560</t>
  </si>
  <si>
    <t>1.1-0562</t>
  </si>
  <si>
    <t>1.1-0563</t>
  </si>
  <si>
    <t>1.1-0564</t>
  </si>
  <si>
    <t>1.1-0565</t>
  </si>
  <si>
    <t>1.1-0566</t>
  </si>
  <si>
    <t>1.1-0567</t>
  </si>
  <si>
    <t>1.1-0572</t>
  </si>
  <si>
    <t>1.1-0573</t>
  </si>
  <si>
    <t>1.1-0574</t>
  </si>
  <si>
    <t>1.1-0575</t>
  </si>
  <si>
    <t>1.1-0576</t>
  </si>
  <si>
    <t>1.1-0577</t>
  </si>
  <si>
    <t>1.1-0578</t>
  </si>
  <si>
    <t>1.1-0579</t>
  </si>
  <si>
    <t>1.1-0580</t>
  </si>
  <si>
    <t>1.1-0581</t>
  </si>
  <si>
    <t>1.1-0582</t>
  </si>
  <si>
    <t>1.1-0583</t>
  </si>
  <si>
    <t>1.1-0584</t>
  </si>
  <si>
    <t>1.1-0585</t>
  </si>
  <si>
    <t>1.1-0586</t>
  </si>
  <si>
    <t>1.1-0587</t>
  </si>
  <si>
    <t>1.1-0588</t>
  </si>
  <si>
    <t>1.1-0589</t>
  </si>
  <si>
    <t>1.1-0590</t>
  </si>
  <si>
    <t>1.1-0591</t>
  </si>
  <si>
    <t>1.1-0592</t>
  </si>
  <si>
    <t>1.1-0593</t>
  </si>
  <si>
    <t>1.1-0594</t>
  </si>
  <si>
    <t>1.1-0595</t>
  </si>
  <si>
    <t>1.1-0596</t>
  </si>
  <si>
    <t>1.1-0597</t>
  </si>
  <si>
    <t>1.1-0598</t>
  </si>
  <si>
    <t>1.1-0599</t>
  </si>
  <si>
    <t>1.1-0600</t>
  </si>
  <si>
    <t>1.1-0601</t>
  </si>
  <si>
    <t>1.1-0602</t>
  </si>
  <si>
    <t>1.1-0603</t>
  </si>
  <si>
    <t>1.1-0604</t>
  </si>
  <si>
    <t>1.1-0605</t>
  </si>
  <si>
    <t>1.1-0606</t>
  </si>
  <si>
    <t>1.1-0607</t>
  </si>
  <si>
    <t>1.1-0608</t>
  </si>
  <si>
    <t>1.1-0609</t>
  </si>
  <si>
    <t>1.1-0610</t>
  </si>
  <si>
    <t>1.1-0611</t>
  </si>
  <si>
    <t>1.1-0612</t>
  </si>
  <si>
    <t>1.1-0613</t>
  </si>
  <si>
    <t>1.1-0614</t>
  </si>
  <si>
    <t>1.1-0615</t>
  </si>
  <si>
    <t>1.1-0616</t>
  </si>
  <si>
    <t>1.1-0617</t>
  </si>
  <si>
    <t>1.1-0618</t>
  </si>
  <si>
    <t>1.1-0619</t>
  </si>
  <si>
    <t>1.1-0620</t>
  </si>
  <si>
    <t>1.1-0621</t>
  </si>
  <si>
    <t>1.1-0622</t>
  </si>
  <si>
    <t>1.1-0623</t>
  </si>
  <si>
    <t>1.1-0624</t>
  </si>
  <si>
    <t>1.1-0625</t>
  </si>
  <si>
    <t>1.1-0626</t>
  </si>
  <si>
    <t>1.1-0627</t>
  </si>
  <si>
    <t>1.1-0628</t>
  </si>
  <si>
    <t>1.1-0629</t>
  </si>
  <si>
    <t>1.1-0630</t>
  </si>
  <si>
    <t>1.1-0631</t>
  </si>
  <si>
    <t>1.1-0632</t>
  </si>
  <si>
    <t>1.1-0633</t>
  </si>
  <si>
    <t>1.1-0634</t>
  </si>
  <si>
    <t>1.1-0635</t>
  </si>
  <si>
    <t>1.1-0636</t>
  </si>
  <si>
    <t>1.1-0637</t>
  </si>
  <si>
    <t>1.1-0638</t>
  </si>
  <si>
    <t>1.1-0639</t>
  </si>
  <si>
    <t>1.1-0640</t>
  </si>
  <si>
    <t>1.1-0641</t>
  </si>
  <si>
    <t>1.1-0642</t>
  </si>
  <si>
    <t>1.1-0643</t>
  </si>
  <si>
    <t>1.1-0644</t>
  </si>
  <si>
    <t>1.1-0645</t>
  </si>
  <si>
    <t>1.1-0646</t>
  </si>
  <si>
    <t>1.1-0647</t>
  </si>
  <si>
    <t>1.1-0648</t>
  </si>
  <si>
    <t>1.1-0649</t>
  </si>
  <si>
    <t>1.1-0650</t>
  </si>
  <si>
    <t>1.1-0651</t>
  </si>
  <si>
    <t>1.1-0652</t>
  </si>
  <si>
    <t>1.1-0653</t>
  </si>
  <si>
    <t>1.1-0654</t>
  </si>
  <si>
    <t>1.1-0655</t>
  </si>
  <si>
    <t>1.1-0656</t>
  </si>
  <si>
    <t>СВЕДЕНИЯ О МУНИЦИПАЛЬНОМ НЕДВИЖИМОМ ИМУЩЕСТВЕ ( ПОМЕЩЕНИЯ, МАШИНО-МЕСТА)</t>
  </si>
  <si>
    <t>Подраздел 1.4. Раздела  1</t>
  </si>
  <si>
    <t>СВЕДЕНИЯ О МУНИЦИПАЛЬНОМ НЕДВИЖИМОМ ИМУЩЕСТВЕ ( ВОЗДУШНЫЕ И МОРСКИЕ СУДА)</t>
  </si>
  <si>
    <t xml:space="preserve"> Подраздел 2.3. Раздела 2</t>
  </si>
  <si>
    <t>СВЕДЕНИЯ О МУНИЦИПАЛЬНОМ ДВИЖИМОМ ИМУЩЕСТВЕ (ДВИЖИМОЕ ИМУЩЕСТВО И ИНОЕ ИМУЩЕСТВО, ЗА ИСКЛЮЧЕНИЕМ АКЦИЙ И ДОЛЕЙ В УСТАВНЫХ КАПИТАЛАХ ХОЗЯЙСТВЕННЫХ ОБЩЕСТВ И ТОВАРЕЩЕСТВ)</t>
  </si>
  <si>
    <t>Подраздел 2.1 Раздела  2</t>
  </si>
  <si>
    <t>СВЕДЕНИЯ О МУНИЦИПАЛЬНОМ НЕДВИЖИМОМ ИМУЩЕСТВЕ (СВЕДЕНИЯ ОБ АКЦИЯХ)</t>
  </si>
  <si>
    <t>Подраздел 2.4 Раздела  2</t>
  </si>
  <si>
    <t>СВЕДЕНИЯ О МУНИЦИПАЛЬНОМ НЕДВИЖИМОМ ИМУЩЕСТВЕ (СВЕДЕНИЯ О ДОЛЯХ В ПРАВЕ ОБЩЕЙ ДОЛЕВОЙ СОБСТВЕННОСТИ НА ОБЪЕКТЫ НЕДВИЖИМОСТИ)</t>
  </si>
  <si>
    <t>Сведения о лицах, обладающих правами на муниципальное имущество и сведениями о нем.</t>
  </si>
  <si>
    <t>Наименование земельного участка</t>
  </si>
  <si>
    <t>Адрес (местоположения) ЗУ с указанием кода ОКТМО</t>
  </si>
  <si>
    <t>Кадастровы номер ЗУ с датой присвоения</t>
  </si>
  <si>
    <t>Сведения о правообладателе, полное наименование юр.лица (ИНН, КПП,ОГРН,ОКТМО)</t>
  </si>
  <si>
    <t>вид вещного права, на основании которого правооблодателю принадлежит ЗУ,с указанием реквизитов документов-оснований возникновения (прекращения) права собственности, дата возникновения (прекращения)</t>
  </si>
  <si>
    <t>Сведения об основных характеристиках ЗУ (площадь, категория ЗУ, вид разрешенного использовани)</t>
  </si>
  <si>
    <t>сведения о произведеном улучшении ЗУ</t>
  </si>
  <si>
    <t>сведения об установленных в отношении ЗУ ограничениях (обременениях) с указанием наименования вида ограничений, основания и даты их возникновения и прекращения</t>
  </si>
  <si>
    <t>сведения о лице, в пользу которого установлены ограничения (обременения), включая полное наименования юр.лица, включающее его организационно-правовую форму (ИНН, КПП,ОГРН, юр.адрес)</t>
  </si>
  <si>
    <t>иные сведения (при необходимости)</t>
  </si>
  <si>
    <t>Сведения о стоисмости ЗУ (Кадастровая стоимость)</t>
  </si>
  <si>
    <t>площадь</t>
  </si>
  <si>
    <t>Документ-основание возникновения (прекращения) права муниципальной собственности на недвижимое имуществ</t>
  </si>
  <si>
    <t>Вид объекта учета</t>
  </si>
  <si>
    <t>Наименование объекта учета</t>
  </si>
  <si>
    <t>назначение объекта учета</t>
  </si>
  <si>
    <t>адрес (местоположение) объекта учета (с указанием кода ОКТМО)</t>
  </si>
  <si>
    <t>кадастровый номер объекта учета (с датой присвоения)</t>
  </si>
  <si>
    <t>сведения о земельном участке, на котором расположен объект учета (кадастровый номер, форма собственности, площадь)</t>
  </si>
  <si>
    <t>сведения о правообладателе</t>
  </si>
  <si>
    <t>вид вещевого права, на основании которого правообладателю принадлежит объект учета, с укаханием реквизитов документов-оснований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</t>
  </si>
  <si>
    <t>сведения об основных характеристиках объекта учета, в том числе: тип объекта (жилое, нежилое), площадь, протяженность, этажность (подземная этажность)</t>
  </si>
  <si>
    <t>инвентарный номер объекта учета</t>
  </si>
  <si>
    <t>сведения о стоимости объекта учета</t>
  </si>
  <si>
    <t>сведения об изменениях объекта учета (производных достройках, капитальном ремонте,реконструкции, модернизации, сносе)</t>
  </si>
  <si>
    <t>сведения об установленных в отношении объекта учета ограничениях (обременениях) с указанием наименования вида ограничений (обременений), основания и даты их возникновения и прекращения</t>
  </si>
  <si>
    <t>сведения об объекте единого недвижимого комплекса, в том числе: сведения о зданиях, сооружениях, иных вещах, являющихся состовляющими единого недвижимого комплекса, сведения о земельном участке, на котором расположено здание, сооружение</t>
  </si>
  <si>
    <t>наименования объекта учета</t>
  </si>
  <si>
    <t>назначения объекта учета</t>
  </si>
  <si>
    <t>адрес (местоположение) объекта учета ( с указанием кода ОКТМО)</t>
  </si>
  <si>
    <t>Кадастровый номер объекта учета ( с датой присвоения)</t>
  </si>
  <si>
    <t>сведения о здании, сооружении, в состав которого входит объект учета( кадастровый номер, форма собственности)</t>
  </si>
  <si>
    <t>вид вещного права, на основании которго правообладателю принадлежит объект учета, с указанием реквизитов документов-оснований возникновения (прекращения) права собственности и иного вещного права, дата возникновения (прекращения) права собственности и иного вещного права</t>
  </si>
  <si>
    <t>сведения об основных характеристиках  объекта, в том числе: тип объекта (жилое либо нежилое), площадь, этажность (подземная этажность)</t>
  </si>
  <si>
    <t>сведения об изменениях объекта учета (произведенных достройках, капитальном ремонте, реконструкции, модернизации, сносе)</t>
  </si>
  <si>
    <t>сведения о лице, в пользу которого установлены ограничения (обременения)</t>
  </si>
  <si>
    <t>вид объекта учета</t>
  </si>
  <si>
    <t>порт (место) регистрации и (или) место (аэродром) базирования (с указанием кода ОКТМО)</t>
  </si>
  <si>
    <t>регистрационный номер (с датой присвоения)</t>
  </si>
  <si>
    <t>вид вещного права, на основании которого правообладателю принадлежит объект учета, с указанием реквизитов документов-оснований возникновения (прекращения) права собственности и иного вещного права, даты возникновения (прекращения) тправа собственности и иного вещного права</t>
  </si>
  <si>
    <t xml:space="preserve">сведения об основных характеристиках судна, в том числе: год и место постройки судна,инвентарный номер, серийный (заводской) номер, идентификационный номер судна и место строительства (длястроящихся судов) </t>
  </si>
  <si>
    <t>сведения о стоимости судна</t>
  </si>
  <si>
    <t>сведения о произведенных ремонте, модернизации судна</t>
  </si>
  <si>
    <t>сведения об установленных в отношении судна ограничениях (обременениях)с указанием наименования вида ограничений(обременений), основания и даты их возникновения и прекращения.</t>
  </si>
  <si>
    <t>сведения об акционерном обществе (эмитенте), включая полное наименование бридического лица, включающее его организационно-правовую форму, ИНН, КПП, ОГРН, адрес в пределах места нахождения ( с указанием кода ОКТМО)</t>
  </si>
  <si>
    <t>сведения об акциях, в том числе:количество акций, регистрационные номера выпусков, номинальная стоимость акций (обыкновенные или привилегированные)</t>
  </si>
  <si>
    <t>вид вещного права, на основании которого правообладателю принадлежит объект учета, с указаниемреквизитов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</t>
  </si>
  <si>
    <t>сведения об установленных ограничениях (обременениях) с указанием наименования вида ограничений (обременений), основания и даты их возникновения и прекращения</t>
  </si>
  <si>
    <t>сведения о лице в пользу которого установлены ограничения (обременения)</t>
  </si>
  <si>
    <t>сведения о хозяйственном обществе (товариществе), включая полное наименование юридического лица,включающее его организационно-правовую форму, ИНН, КПП, ОГРН, адрес в пределах места нахождения ( с указанием кода ОКТМО)</t>
  </si>
  <si>
    <t>доля (вклад) в установленом (складочном) капитале хозяйственного общества, товарищества в процентах</t>
  </si>
  <si>
    <t>вид вещного права, на основании которого правообладателю принадлежит объект учета, с указанием реквизитов документов - оснований возникновения (прекращения) права собственности и иного вещногоправа, даты возникновения (прекращения) права собственности и иного вещного права</t>
  </si>
  <si>
    <t>сведения об установленных ограничениях (обременениях) с указанием наименования вида ограничений (обременений), основания и даты их возникновения и прекращения.</t>
  </si>
  <si>
    <t>Реестровый номер</t>
  </si>
  <si>
    <t>Наименование движимого имущества (иного имущества)</t>
  </si>
  <si>
    <t>сведения об объекте учета, в том числе: марка, модель, год выпуска, инвентарный номер</t>
  </si>
  <si>
    <t>сведения о стоимости</t>
  </si>
  <si>
    <t>вид вещного права, на основании которого правообладателю принадлежит объект учета, с указанием реквизитов документов-оснований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</t>
  </si>
  <si>
    <t>размер доли в праве общей долевой собственности на объекты недвижимого и (или) движимого имущества</t>
  </si>
  <si>
    <t>сведения о стоимости доли</t>
  </si>
  <si>
    <t>сведения об участниках общей долевой собственности, включая полное наименование юридических лиц, включающих их организационно-правовую форму, или фамилию, имя и отчество (при наличии) физического лица, а также ИНН, КПП (для юридического лица), ОГРН (для юридического лица), адрес в пределах места нахождения ( для юридических лиц), адрес регистрации по месту жительста (месту пребывания) (для физических лиц) ( с указанием кода ОКТМО)</t>
  </si>
  <si>
    <t>вид вещного права, на основании которого правообладателю принадлежит объект учета,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</t>
  </si>
  <si>
    <t>сведения об объектах недвижимого и (или) движимого имущества, находящихся в общей долевой собственности, в том числе наименование такого имущества и его кадастровый номер (при наличии)</t>
  </si>
  <si>
    <t>сведения об установленных в отношении доли ограничениях (обременениях) с указанием наименования вида ограничений (обременений, основания и даты их возникновения и прекращения</t>
  </si>
  <si>
    <t>сведения о правообладателях</t>
  </si>
  <si>
    <t>реестровый номер объектов учета, принадлежащих на соответствующем вещном праве</t>
  </si>
  <si>
    <t>реестровый номер объектов учета, вещные права на которые ограничены (обремены) в пользу правообладателя</t>
  </si>
  <si>
    <t>иные сведения (при наличии)</t>
  </si>
  <si>
    <t>04:08:010116:156 от 24.11.2011г.</t>
  </si>
  <si>
    <t xml:space="preserve">нежилое </t>
  </si>
  <si>
    <t>нежилое, площадь - 633,3 кв.м, 2 этажа</t>
  </si>
  <si>
    <t>04:08:010116:161 от 24..11.2011г.</t>
  </si>
  <si>
    <t>04:08:010128:5, собственность, 3244 кв.м.</t>
  </si>
  <si>
    <t>нежилое, площадь-955,5 кв.м., 3 этажа</t>
  </si>
  <si>
    <t>04:08:010128:87 от 24.11.2011г.</t>
  </si>
  <si>
    <t>дом</t>
  </si>
  <si>
    <t>04:08:070701:362 от 25.11.2011г.</t>
  </si>
  <si>
    <t>жилое, 64,1 кв. м., 1 этаж</t>
  </si>
  <si>
    <t>04:08:070701:197,собственность, 5551 кв.м</t>
  </si>
  <si>
    <t>04:08:010116:159 от 24.11.2011 г.</t>
  </si>
  <si>
    <t>04:08:010116:10,собственность, 3011 кв.м</t>
  </si>
  <si>
    <t>04:08:011312:289 от 28.04.2018 г.</t>
  </si>
  <si>
    <t>Сооружение</t>
  </si>
  <si>
    <t>04:08:011312:220,собственность, 10 000кв.м</t>
  </si>
  <si>
    <t>220,2(было),239,3 по выписке,нежилое, 1 этаж</t>
  </si>
  <si>
    <t>объем 25 куб.м.</t>
  </si>
  <si>
    <t>04:08:030707:399 от 27.04.2018г.</t>
  </si>
  <si>
    <t>04:08:011203:496 от 28.04.2018г.</t>
  </si>
  <si>
    <t>04:08:040701:18 от 27.04.2018 г.</t>
  </si>
  <si>
    <t>04:08:090704:386 от 27.04.2018 г.</t>
  </si>
  <si>
    <t>04:08:060603:107 от 27.04.2024 г.</t>
  </si>
  <si>
    <t>04:08:080405:901 от 27.04.2024 г.</t>
  </si>
  <si>
    <t>04:08:010120:115 от 14.02.2024 г.</t>
  </si>
  <si>
    <t>здание</t>
  </si>
  <si>
    <t>нежилое, 462,5 кв.м., 1 этаж</t>
  </si>
  <si>
    <t>04:08:010120:113 от 11.02.2014 г.</t>
  </si>
  <si>
    <t>нежилое, 31,7 кв.м., 1 этаж</t>
  </si>
  <si>
    <t>04:08:010120:112 от 11.02.2024 г.</t>
  </si>
  <si>
    <t>нежилое, 8,3 кв.м., 1 этаж</t>
  </si>
  <si>
    <t>04:08:010120:116 от 06.03.2014г.</t>
  </si>
  <si>
    <t>нежилое, 657 кв.м., 1 этаж</t>
  </si>
  <si>
    <t>04:08:080301:482 от 07.12.2013 г.</t>
  </si>
  <si>
    <t>нежилое, 364,2 кв.м., 1 этаж</t>
  </si>
  <si>
    <t xml:space="preserve"> 04:08:080301:346 от 24.11.2011 г. </t>
  </si>
  <si>
    <t>нежилое, 459,8 кв.м., 1 этаж</t>
  </si>
  <si>
    <t>04:08:080301:776 от 08.11 2019 г.</t>
  </si>
  <si>
    <t>нежилое, 38,2 кв.м., 1 этаж</t>
  </si>
  <si>
    <t>квартира</t>
  </si>
  <si>
    <t xml:space="preserve">Мастерская </t>
  </si>
  <si>
    <t>нежилое, 71,9 кв.м., 1 этаж</t>
  </si>
  <si>
    <t>04:08:080201:139 от 24.11.2011 г.</t>
  </si>
  <si>
    <t>04:08:080301:514 от 20.04.2015 г.</t>
  </si>
  <si>
    <t>нежилое, 93 кв.м., 1 этаж</t>
  </si>
  <si>
    <t>04:08:080201:140 от 24.11.2011г.</t>
  </si>
  <si>
    <t>нежилое, 25, 6 кв.м., 1 этаж</t>
  </si>
  <si>
    <t>04:08:080201:130 от 24.11.2011 г.</t>
  </si>
  <si>
    <t>нежилое, 119,4 кв.м., 1 этаж</t>
  </si>
  <si>
    <t>04:08:030201:380 от 24.11.2011 г.</t>
  </si>
  <si>
    <t>нежилое, 1444,8 кв.м., 1 этаж</t>
  </si>
  <si>
    <t>04:08:030201:790 от 25.10.2019 г.</t>
  </si>
  <si>
    <t>нежилое, 32,6 кв.м., 1 этаж</t>
  </si>
  <si>
    <t>04:08:070701:372 от 24.11.2011г.</t>
  </si>
  <si>
    <t>нежилое, 123,3 кв.м., 1 этаж</t>
  </si>
  <si>
    <t>04:08:070701:373 от 24.11.2011 г.</t>
  </si>
  <si>
    <t>нежилое, 567,8 кв.м., 1 этаж</t>
  </si>
  <si>
    <t>3 266 405.5</t>
  </si>
  <si>
    <t>04:08:070701:394 от 24.11.2011 г.</t>
  </si>
  <si>
    <t>нежилое, 75,9 кв.м., 1 этаж</t>
  </si>
  <si>
    <t>04:08:010301:213 о 24.11.2011г</t>
  </si>
  <si>
    <t>нежилое, 135,3 кв.м., 1 этаж</t>
  </si>
  <si>
    <t>04:08:010301:295 от 24.12.2013г.</t>
  </si>
  <si>
    <t>04:08:010301:19,собственность, кв.м</t>
  </si>
  <si>
    <t>нежилое, 337,1 кв.м., 1 этаж</t>
  </si>
  <si>
    <t xml:space="preserve">04:08:010301:230 от 24.11.2011г </t>
  </si>
  <si>
    <t>нежилое, 58 кв.м., 1 этаж</t>
  </si>
  <si>
    <t>04:08:010301:225 от 24.11.2011 г.</t>
  </si>
  <si>
    <t>04:08:020101:251 от 24.11.2011 г.</t>
  </si>
  <si>
    <t>нежилое, 171,7 кв.м., 1 этаж</t>
  </si>
  <si>
    <t>04:08:020101:419 от 08.12.2011 г.</t>
  </si>
  <si>
    <t>нежилое, 15 кв.м., 1 этаж</t>
  </si>
  <si>
    <t>04:08:020101:471 от 06.12.2013 г.</t>
  </si>
  <si>
    <t>нежилое, 1020,4 кв.м., 1 этаж</t>
  </si>
  <si>
    <t>04:08:020101:347 от 24.11.2011г.</t>
  </si>
  <si>
    <t>нежилое, 139,5 кв.м., 1 этаж</t>
  </si>
  <si>
    <t>04:08:060101:520 от 24.11.2011 г.</t>
  </si>
  <si>
    <t>нежилое, 375,9 кв.м., 2 этаж</t>
  </si>
  <si>
    <t>04:08:060201:222 от 24.11.2011г.</t>
  </si>
  <si>
    <t>нежилое 147,3 кв.м.1 этаж</t>
  </si>
  <si>
    <t>04:08:060101:535 24.11.2011г.</t>
  </si>
  <si>
    <t>нежилое 1767,5 кв.м.2 этаж</t>
  </si>
  <si>
    <t>04:08:090101:594 от 24.11.2011г.</t>
  </si>
  <si>
    <t>04:08:050201:201 от 24.11.2011г.</t>
  </si>
  <si>
    <t>04:08:050201:28,собственность, кв.м</t>
  </si>
  <si>
    <t>04:08:090101:794 от 21.11.2013г</t>
  </si>
  <si>
    <t>04:08:090201:187 от 24.11.2011г.</t>
  </si>
  <si>
    <t>04:08:090101:871 от 28.01.2015г.</t>
  </si>
  <si>
    <t>04:08:070101:741 от 24.11.2011г.</t>
  </si>
  <si>
    <t>04:08:070101:1072 от 19.05.2014г.</t>
  </si>
  <si>
    <t>04:08:070401:148 от 24.11.2011г.</t>
  </si>
  <si>
    <t>нежилое 351,5 кв.м12 этаж</t>
  </si>
  <si>
    <t>нежилое159,4 кв.м.1 этаж</t>
  </si>
  <si>
    <t>нежилое 88,4 кв.м.1 этаж</t>
  </si>
  <si>
    <t>04:08:040301:209 от 24.12.2013г.</t>
  </si>
  <si>
    <t>нежилое 107,8 кв.м.1 этаж</t>
  </si>
  <si>
    <t>нежилое 1777,2 кв.м.1 этаж</t>
  </si>
  <si>
    <t>нежилое 2016,1 кв.м.2 этаж</t>
  </si>
  <si>
    <t>нежилое 322,4 кв.м.1 этаж</t>
  </si>
  <si>
    <t>нежилое 122,1 кв.м.1 этаж</t>
  </si>
  <si>
    <t>нежилое 126,1 кв.м.1 этаж</t>
  </si>
  <si>
    <t>04:08:040301:108 от 24.11.2011г.</t>
  </si>
  <si>
    <t>нежилое 864,2 кв.м.1 этаж</t>
  </si>
  <si>
    <t>04:08:090401:530 от 09.12.2011г.</t>
  </si>
  <si>
    <t>нежилое 82,4 кв.м.1 этаж</t>
  </si>
  <si>
    <t>04:08:090401:489 от 24.11.2011г.</t>
  </si>
  <si>
    <t>нежилое 1813,5 кв.м.2 этаж</t>
  </si>
  <si>
    <t>04:08:090401:499 от 24.11.2011г.</t>
  </si>
  <si>
    <t>нежилое 312,7 кв.м.1 этаж</t>
  </si>
  <si>
    <t>04:08:030101:540 24.11.2011г.</t>
  </si>
  <si>
    <t>04:08:030101:137,собственность, кв.м</t>
  </si>
  <si>
    <t>нежилое 343,7 кв.м.2 этаж</t>
  </si>
  <si>
    <t>04:08:030101:539 от 24.11.2011г.</t>
  </si>
  <si>
    <t>нежилое 12,7 кв.м.1 этаж</t>
  </si>
  <si>
    <t>04:08:030101:471 от 24.11.2011г.</t>
  </si>
  <si>
    <t>нежилое 716,1 кв.м.1 этаж</t>
  </si>
  <si>
    <t>04:08:040201:179 от 24.11.2011г.</t>
  </si>
  <si>
    <t>04:08:040201:23,собственность, кв.м</t>
  </si>
  <si>
    <t>нежилое 82,8 кв.м.1 этаж</t>
  </si>
  <si>
    <t>04:08:040201:182 от 24.11.2011г.</t>
  </si>
  <si>
    <t>нежилое 11,6 кв.м.1 этаж</t>
  </si>
  <si>
    <t>04:08:040201:270 от 08.12.2011г.</t>
  </si>
  <si>
    <t>нежилое 310,6 кв.м.1 этаж</t>
  </si>
  <si>
    <t>04:08:040201:249 от 24.11.2011г.</t>
  </si>
  <si>
    <t>нежилое 86,1 кв.м.1 этаж</t>
  </si>
  <si>
    <t>04:08:040201:611 от 02.08.2022г.</t>
  </si>
  <si>
    <t>нежилое 28,4 кв.м.1 этаж</t>
  </si>
  <si>
    <t>04:08:040101:458 от 24.11.2011г.</t>
  </si>
  <si>
    <t>нежилое 564,6 кв.м.1 этаж</t>
  </si>
  <si>
    <t>04:08:040101:421 от 24.11.2011г.</t>
  </si>
  <si>
    <t>нежилое 2666,2 кв.м.2 этаж</t>
  </si>
  <si>
    <t>04:08:040101:422 от 25.11.2011г.</t>
  </si>
  <si>
    <t>нежилое 102,4 кв.м.1 этаж</t>
  </si>
  <si>
    <t>04:08:020301:147 от 24.11.2011г.</t>
  </si>
  <si>
    <t>нежилое 66,2 кв.м.1 этаж</t>
  </si>
  <si>
    <t>нежилое 135,8 кв.м.1 этаж</t>
  </si>
  <si>
    <t>04:08:020301:155 от 24.11.2011г.</t>
  </si>
  <si>
    <t>04:08:020301:295 от 22.12.2024г</t>
  </si>
  <si>
    <t>нежилое 712,4 кв.м.1 этаж</t>
  </si>
  <si>
    <t>04:08:020301:146 от 24.11.2011г</t>
  </si>
  <si>
    <t>нежилое 48,4 кв.м.1 этаж</t>
  </si>
  <si>
    <t>04:08:050101:331 от 24.12.2013г.</t>
  </si>
  <si>
    <t>нежилое 125?3 кв.м.1 этаж</t>
  </si>
  <si>
    <t>995 326?24</t>
  </si>
  <si>
    <t>04:08:050101:217 от 24.11.2011г.</t>
  </si>
  <si>
    <t>нежилое 124,9 кв.м.1 этаж</t>
  </si>
  <si>
    <t>04:08:060301:302 от 24.11.2011г</t>
  </si>
  <si>
    <t>нежилое 139,7 кв.м.1 этаж</t>
  </si>
  <si>
    <t>04:08:060301:303 от 24.11.2011г</t>
  </si>
  <si>
    <t>нежилое 52,3 кв.м.1 этаж</t>
  </si>
  <si>
    <t>04:08:060401:189 от 24.11.2024г</t>
  </si>
  <si>
    <t>нежилое 81,6 кв.м.1 этаж</t>
  </si>
  <si>
    <t>04:08:060301:297 от 24.11.2024г</t>
  </si>
  <si>
    <t>04:08:060301:189,собственность, кв.м</t>
  </si>
  <si>
    <t>нежилое 48,3 кв.м.1 этаж</t>
  </si>
  <si>
    <t>04:08:060301:295 от 24.11.2024</t>
  </si>
  <si>
    <t>нежилое 1040,7 кв.м.1 этаж</t>
  </si>
  <si>
    <t>04:08:060401:188 от 24.11.2011г.</t>
  </si>
  <si>
    <t>нежилое 462,1 кв.м.1 этаж</t>
  </si>
  <si>
    <t>04:08:060301:637 от 05.08.2022г.</t>
  </si>
  <si>
    <t>нежилое 28,3 кв.м.1 этаж</t>
  </si>
  <si>
    <t>04:08:010123:258 от 24.11.2011</t>
  </si>
  <si>
    <t>нежилое 125,6 кв.м.1 этаж</t>
  </si>
  <si>
    <t>нежилое 1066,6 кв.м.1 этаж</t>
  </si>
  <si>
    <t>сооружение</t>
  </si>
  <si>
    <t>04:08:010701:192 от 06.12.2013г</t>
  </si>
  <si>
    <t>нежилое 407,5 кв.м.1 этаж</t>
  </si>
  <si>
    <t>04:08:010801:150 от 24.11.2011г.</t>
  </si>
  <si>
    <t>нежилое 136,9 кв.м.1 этаж</t>
  </si>
  <si>
    <t>04:08:080101:737 от 24.11.2024г.</t>
  </si>
  <si>
    <t>нежилое 366,5 кв.м.1 этаж</t>
  </si>
  <si>
    <t>04:08:080101:634 от 24.11.2011г</t>
  </si>
  <si>
    <t>прекращение 05.03.2022</t>
  </si>
  <si>
    <t>04:08:080101:906 от 24.11.2011г.</t>
  </si>
  <si>
    <t>нежилое 3461 кв.м.2 этаж</t>
  </si>
  <si>
    <t>04:08:080101:905 от 24.11.2011г.</t>
  </si>
  <si>
    <t>04:08:090301:299 от 24.11.2011г.</t>
  </si>
  <si>
    <t>нежилое 438,5 кв.м.1 этаж</t>
  </si>
  <si>
    <t>нежилое 189,1 кв.м.1 этаж</t>
  </si>
  <si>
    <t>04:08:010122:238 от 24.12.2013г</t>
  </si>
  <si>
    <t>нежилое 1434 кв.м.1 этаж</t>
  </si>
  <si>
    <t>04:08:010128:101 от 24.11.2011г</t>
  </si>
  <si>
    <t>04:08:010128:83 от 24.11.2011г</t>
  </si>
  <si>
    <t>04:08:010121:115 от 24.11.2011г</t>
  </si>
  <si>
    <t>04:08:010111:59 от 24.11.2011г</t>
  </si>
  <si>
    <t>04:08:010601:397 от 24.11.2011г</t>
  </si>
  <si>
    <t>04:08:010601:418 от 24.11.2011</t>
  </si>
  <si>
    <t>04:08:010137:80 от 24.11.2011г</t>
  </si>
  <si>
    <t>04:08:010137:85 от 24.11.2011</t>
  </si>
  <si>
    <t>04:08:010137:81 от 24.11.2011г</t>
  </si>
  <si>
    <t>04:08:010137:82 от 24.11.2011г</t>
  </si>
  <si>
    <t>04:08:010137:79 от 24.11.2011г</t>
  </si>
  <si>
    <t>04:08:010137:84 от 24.11.2011г</t>
  </si>
  <si>
    <t>04:08:010137:86 от 24.11.2011г</t>
  </si>
  <si>
    <t>04:08:010137:83 от 24.11.2011г</t>
  </si>
  <si>
    <t>04:08:070101:658 от 24.11.2011г</t>
  </si>
  <si>
    <t>04:08:010128:139 от 06.06.2016г</t>
  </si>
  <si>
    <t>04:08:090101:608 от 24.11.2011</t>
  </si>
  <si>
    <t>04:08:020101:332 от 24.11.2011г</t>
  </si>
  <si>
    <t>04:08:010122:159 от 24.11.2011г</t>
  </si>
  <si>
    <t>04:08:010128:105 от 24.11.2011г</t>
  </si>
  <si>
    <t>04:08:010116:155 от 24.11.2011г</t>
  </si>
  <si>
    <t>нежилое 193,6, 1 этаж</t>
  </si>
  <si>
    <t>нежилое 1095,7, 1 этаж</t>
  </si>
  <si>
    <t>нежилое 746,4, 3 жтажа</t>
  </si>
  <si>
    <t>нежилое 403,4,  1 этаж</t>
  </si>
  <si>
    <t>нежилое 96,7,   1 этаж</t>
  </si>
  <si>
    <t>нежилое 194,7,    1 этаж</t>
  </si>
  <si>
    <t>жилое 71,8,       1 этаж</t>
  </si>
  <si>
    <t>нежилое 29,8,    1 этаж</t>
  </si>
  <si>
    <t>нежилое  71,8,     1 этаж</t>
  </si>
  <si>
    <t>нежилое 124,2,        2 этаж</t>
  </si>
  <si>
    <t>нежилое 88,9,      1 этаж</t>
  </si>
  <si>
    <t>нежилое 51,7,    1 этаж</t>
  </si>
  <si>
    <t>нежилое 34,4,    1 этаж</t>
  </si>
  <si>
    <t>нежилое 99,7,     1 этаж</t>
  </si>
  <si>
    <t>нежилое 260,4,      1 этаж</t>
  </si>
  <si>
    <t>нежилое 167,5, 2 этаж</t>
  </si>
  <si>
    <t>нежилое 45,5,   1 этаж</t>
  </si>
  <si>
    <t>нежилое 100,6,      1 этаж</t>
  </si>
  <si>
    <t>нежилое 108,9,     2 этаж</t>
  </si>
  <si>
    <t>нежилое 157,      2 этажа</t>
  </si>
  <si>
    <t>04:08:090101:568 от 24.11.2011г</t>
  </si>
  <si>
    <t>нежилое 31,9,     1 этаж</t>
  </si>
  <si>
    <t>04:08:070101:960 от 05.12.2013г</t>
  </si>
  <si>
    <t>27.11.2011г.</t>
  </si>
  <si>
    <t>нежилое 26,      1 этаж</t>
  </si>
  <si>
    <t>04:08:050101:354 от 22.10.2015г</t>
  </si>
  <si>
    <t>Республика Алтай, Усть-Коксинский район, с.Горбуново, ул. Садовая, д.2/1</t>
  </si>
  <si>
    <t>13.10.2008г.</t>
  </si>
  <si>
    <t>нежилое 18,3,      1 этаж</t>
  </si>
  <si>
    <t>Республика Алтай, Усть-Коксинский район, с.Ак-Коба, ул. Набережная, д.3/1</t>
  </si>
  <si>
    <t>04:08:070501:73 от 02.12.2013г</t>
  </si>
  <si>
    <t>04.09.2008г</t>
  </si>
  <si>
    <t>нежилое 15,7,      1 этаж</t>
  </si>
  <si>
    <t xml:space="preserve">жилое  </t>
  </si>
  <si>
    <t xml:space="preserve"> Здравоохранение</t>
  </si>
  <si>
    <t xml:space="preserve">  Здравоохранение</t>
  </si>
  <si>
    <t>жилой дом</t>
  </si>
  <si>
    <t>04:08:010107:139 от 24.11.2011г</t>
  </si>
  <si>
    <t>12.01.2016г</t>
  </si>
  <si>
    <t>нежилое 46,8,      1 этаж</t>
  </si>
  <si>
    <t>04:08:010111:86 от 24.11.2011г</t>
  </si>
  <si>
    <t>13.10.2001г</t>
  </si>
  <si>
    <t>жилое 60,4,       1 этаж</t>
  </si>
  <si>
    <t>04:08:010117:120 от 27.01.2015г</t>
  </si>
  <si>
    <t>котельная №1</t>
  </si>
  <si>
    <t>05.10.2016г</t>
  </si>
  <si>
    <t>нежилое 147,       1 этаж</t>
  </si>
  <si>
    <t xml:space="preserve">04:08:010120:124 от 14.07.2016г </t>
  </si>
  <si>
    <t>нежилое 35,3,       1 этаж</t>
  </si>
  <si>
    <t xml:space="preserve">04:08:010123:365 от 14.07.2016г </t>
  </si>
  <si>
    <t>Котельная №3</t>
  </si>
  <si>
    <t>нежилое 107,7,       1 этаж</t>
  </si>
  <si>
    <t>04:08:010116:229 от 14.07.2016г</t>
  </si>
  <si>
    <t>нежилое 136,6,       1 этаж</t>
  </si>
  <si>
    <t>04:08:010128:141 от 14.07.2016г</t>
  </si>
  <si>
    <t>нежилое 64,4,       1 этаж</t>
  </si>
  <si>
    <t>04:08:070101:1133 от 14.07.2016г</t>
  </si>
  <si>
    <t>нежилое 98,8,       2 этаж</t>
  </si>
  <si>
    <t>04:08:070101:863 от 24.11.2011г.</t>
  </si>
  <si>
    <t>жилое</t>
  </si>
  <si>
    <t>жилое 14,5,       1 этаж</t>
  </si>
  <si>
    <t>04:08:090501:399 от 25.03.2013г</t>
  </si>
  <si>
    <t>жилое 33,9,       1 этаж</t>
  </si>
  <si>
    <t>04:08:010128:93 от 24.11.2011г</t>
  </si>
  <si>
    <t>жилое 166,3,       2 этаж</t>
  </si>
  <si>
    <t>04:08:040101:795 от 24.11.2011г</t>
  </si>
  <si>
    <t>жилое 39,4,       1 этаж</t>
  </si>
  <si>
    <t xml:space="preserve">не определено 76,1     </t>
  </si>
  <si>
    <t>04:08:010128:137 от 21.10.2014г</t>
  </si>
  <si>
    <t>жилое 83,8,       1 этаж</t>
  </si>
  <si>
    <t>04:08:010137:78 от 24.11.2011г.</t>
  </si>
  <si>
    <t>гараж</t>
  </si>
  <si>
    <t>нежилое 44,1,       1 этаж</t>
  </si>
  <si>
    <t>04:08:010118:235 от 12.11.2013г</t>
  </si>
  <si>
    <t>нежилое 101,5,       2 этаж</t>
  </si>
  <si>
    <t>04:08:010101:151 от 21.01.2014г</t>
  </si>
  <si>
    <t>гостиница</t>
  </si>
  <si>
    <t>нежилое 25,1,       1 этаж</t>
  </si>
  <si>
    <t>04:08:060301:305 от 24.11.2011г</t>
  </si>
  <si>
    <t>здание ФАП</t>
  </si>
  <si>
    <t>04:08:010116:170 от 24.11.2011г</t>
  </si>
  <si>
    <t>клуб</t>
  </si>
  <si>
    <t>04:08:010116:54,собственность, кв.м</t>
  </si>
  <si>
    <t>04:08:000000:688 от 22.10.2019г.</t>
  </si>
  <si>
    <t>нежилое 2458,9,                   2 этаж</t>
  </si>
  <si>
    <t>11,6 кв.м. объем 33 куб.м.</t>
  </si>
  <si>
    <t>скотомогильник    ( место утилизации биологических отходов)</t>
  </si>
  <si>
    <t>04:08:011308:469 от 25.12.2013г</t>
  </si>
  <si>
    <t>жилое 18,5,                   1 этаж</t>
  </si>
  <si>
    <t>04:08:000000:683 от 09.10.2019г.</t>
  </si>
  <si>
    <t>иное сооружение (скотомогильник)</t>
  </si>
  <si>
    <t xml:space="preserve">Сооружение </t>
  </si>
  <si>
    <t>21,8 кв.м. объем 61 куб.м.</t>
  </si>
  <si>
    <t>17,1 кв.м. объем 47 куб.м.</t>
  </si>
  <si>
    <t>04:08:000000:687 от 22.10.2019</t>
  </si>
  <si>
    <t>13,9 кв.м. объем 39 куб.м.</t>
  </si>
  <si>
    <t>04:08:000000:686 от 21.10.2019</t>
  </si>
  <si>
    <t>04:08:070101:805 от 24.11.2011</t>
  </si>
  <si>
    <t>жилое 60,6,                   1 этаж</t>
  </si>
  <si>
    <t>04:08:020301:540 от 12.04.2022</t>
  </si>
  <si>
    <t>Здание Котельной №20</t>
  </si>
  <si>
    <t xml:space="preserve">Здание </t>
  </si>
  <si>
    <t>нежилое 44,7,                   1 этаж</t>
  </si>
  <si>
    <t>04:08:060101:540 от 24.11.2011</t>
  </si>
  <si>
    <t>нежилое 176,                   1 этаж</t>
  </si>
  <si>
    <t>04:08:070701:911 от 11.04.2022</t>
  </si>
  <si>
    <t>нежилое 35,6,                   1 этаж</t>
  </si>
  <si>
    <t>Здание Котельной №11</t>
  </si>
  <si>
    <t>04:08:080101:1505 от 11.04.2022</t>
  </si>
  <si>
    <t>Здание Котельной №14</t>
  </si>
  <si>
    <t>нежилое 22,7,                   1 этаж</t>
  </si>
  <si>
    <t>нежилое 36,8,                   1 этаж</t>
  </si>
  <si>
    <t>Здание Котельной №18</t>
  </si>
  <si>
    <t>нежилое 84,1,                   1 этаж</t>
  </si>
  <si>
    <t>04:08:030101:1050 от 11.04.2022</t>
  </si>
  <si>
    <t>Здание Котельной №10</t>
  </si>
  <si>
    <t>04:08:090101:1269 от 27.07.2022</t>
  </si>
  <si>
    <t>04:08:010106:198 от 24.12.2013</t>
  </si>
  <si>
    <t xml:space="preserve">жилое </t>
  </si>
  <si>
    <t>жилое 47,6,                   1 этаж</t>
  </si>
  <si>
    <t>2-комнатная квартира</t>
  </si>
  <si>
    <t>нежилое 919,5,                   2 этаж</t>
  </si>
  <si>
    <t>04:08:010121:427 от 31.12.2019</t>
  </si>
  <si>
    <t>детский сад на 60 мест</t>
  </si>
  <si>
    <t>04:08:010117:61,собственность, кв.м</t>
  </si>
  <si>
    <t>04:08:010117:361 от 23.01.2019</t>
  </si>
  <si>
    <t>нежилое 20,5,                   1 этаж</t>
  </si>
  <si>
    <t>нежилое 47,3,                   1 этаж</t>
  </si>
  <si>
    <t>04:08:010117:362 от 23.01.2019</t>
  </si>
  <si>
    <t>пом.6</t>
  </si>
  <si>
    <t>пом.5</t>
  </si>
  <si>
    <t>04:08:010117:363 от 23.01.2019</t>
  </si>
  <si>
    <t>пом.7</t>
  </si>
  <si>
    <t>нежилое 28,4,                   1 этаж</t>
  </si>
  <si>
    <t>нежилое 12,5,                   1 этаж</t>
  </si>
  <si>
    <t>пом.8</t>
  </si>
  <si>
    <t>04:08:010117:364 от 23.01.2019</t>
  </si>
  <si>
    <t>жилое 60,4,                   1 этаж</t>
  </si>
  <si>
    <t>04:08:060401:206 от 24.11.2011</t>
  </si>
  <si>
    <t>нежилое 489,1,                   2 этаж</t>
  </si>
  <si>
    <t>04:08:010127:113 от 24.11.2011</t>
  </si>
  <si>
    <t>здание котельной</t>
  </si>
  <si>
    <t>нежилое 28,1,                   1 этаж</t>
  </si>
  <si>
    <t>04:08:090301:327 от 24.11.2011</t>
  </si>
  <si>
    <t>помещение</t>
  </si>
  <si>
    <t>жилое 35,                  1 этаж</t>
  </si>
  <si>
    <t>04:08:010129:128 от 24.12.2013</t>
  </si>
  <si>
    <t>нежилое 141,1,                  1 этаж</t>
  </si>
  <si>
    <t>04:08:090201:247,собственность, кв.м</t>
  </si>
  <si>
    <t>04:08:090201:534 от 10.02.2021</t>
  </si>
  <si>
    <t>спортзал</t>
  </si>
  <si>
    <t>04:08:011308:545,собственность, кв.м</t>
  </si>
  <si>
    <t>нежилое 3084,                  3 этаж</t>
  </si>
  <si>
    <t>жилое 71,1,                  1 этаж</t>
  </si>
  <si>
    <t>04:08:010118:243 от 23.11.2013</t>
  </si>
  <si>
    <t>04:08:011308:773 от 06.05.2021</t>
  </si>
  <si>
    <t>детский сад на 125мест</t>
  </si>
  <si>
    <t>жилое 43,4,                  1 этаж</t>
  </si>
  <si>
    <t>04:08:090101:861 от 03.09.2014</t>
  </si>
  <si>
    <t>жилое 27,1,                  1 этаж</t>
  </si>
  <si>
    <t>04:08:040301:121 от24.11.2011</t>
  </si>
  <si>
    <t>жилое 85,1,                  1 этаж</t>
  </si>
  <si>
    <t>04:08:090401:595 от 05.12.2013</t>
  </si>
  <si>
    <t>04:08:040201:172 от 24.11.2011</t>
  </si>
  <si>
    <t>жилое 47,4,                  1 этаж</t>
  </si>
  <si>
    <t>нежилое 5326,                  3 этаж</t>
  </si>
  <si>
    <t>04:08:000000:792 от 12.01.2023</t>
  </si>
  <si>
    <t>Общеобразовательная школа на 275 учащихся</t>
  </si>
  <si>
    <t>04:08:000000:824 от 14.11.2023</t>
  </si>
  <si>
    <t>сооружение коммунального хозяйства</t>
  </si>
  <si>
    <t>1736м</t>
  </si>
  <si>
    <t>04:08:010120:352 от 13.11.2023</t>
  </si>
  <si>
    <t>397м</t>
  </si>
  <si>
    <t>04:08:000000:823 от 31.10.2023</t>
  </si>
  <si>
    <t>526м</t>
  </si>
  <si>
    <t>04:08:010116:497 от 13.11.2023</t>
  </si>
  <si>
    <t>356м</t>
  </si>
  <si>
    <t>04:08:010128:477 от 13.11.2023</t>
  </si>
  <si>
    <t>450м</t>
  </si>
  <si>
    <t>04:08:010134:219 от 20.03.2014</t>
  </si>
  <si>
    <t>сооружения водозаборные</t>
  </si>
  <si>
    <t>глубина 20м</t>
  </si>
  <si>
    <t>04:08:010101:152 от 16.07.2014</t>
  </si>
  <si>
    <t>глубина 46м</t>
  </si>
  <si>
    <t>глубина 65м</t>
  </si>
  <si>
    <t>04:08:010101:154 от 16.07.2014</t>
  </si>
  <si>
    <t>глубина 48,5м</t>
  </si>
  <si>
    <t xml:space="preserve">04:08:010102:83 от 10.07.2014 </t>
  </si>
  <si>
    <t>04:08:010101:155 от 16.07.2014</t>
  </si>
  <si>
    <t>глубина 51м</t>
  </si>
  <si>
    <t>04:08:010117:119 от 16.07.2014</t>
  </si>
  <si>
    <t>глубина 55м</t>
  </si>
  <si>
    <t>04:08:010120:33,собственность, кв.м</t>
  </si>
  <si>
    <t>04:08:010124:279 от 16.07.2014</t>
  </si>
  <si>
    <t>глубина 100м</t>
  </si>
  <si>
    <t>04:08:010133:101 от 26.06.2014</t>
  </si>
  <si>
    <t>глубина 32м</t>
  </si>
  <si>
    <t>глубина 52м</t>
  </si>
  <si>
    <t>04:08:010133:103 от 02.07.2014</t>
  </si>
  <si>
    <t>глубина 143м</t>
  </si>
  <si>
    <t>04:08:010120:119 от 11.07.2014</t>
  </si>
  <si>
    <t>глубина 125м</t>
  </si>
  <si>
    <t>04:08:010124:278 от 10.07.2014</t>
  </si>
  <si>
    <t>глубина 66м</t>
  </si>
  <si>
    <t>04:08:010120:118 от 10.07.2014</t>
  </si>
  <si>
    <t>04:08:010137:139 от 07.07.2014</t>
  </si>
  <si>
    <t>04:08:010108:129 от 11.07.2014</t>
  </si>
  <si>
    <t>глубина 43м</t>
  </si>
  <si>
    <t>04:08:010101:153 от 16.07.2014</t>
  </si>
  <si>
    <t>глубина 47м</t>
  </si>
  <si>
    <t>глубина 40м</t>
  </si>
  <si>
    <t>04:08:011308:549,собственность, кв.м</t>
  </si>
  <si>
    <t>04:08:011308:798 от 14.06.2022</t>
  </si>
  <si>
    <t>04:08:011308:796 от 07.06.2022</t>
  </si>
  <si>
    <t>глубина 60м</t>
  </si>
  <si>
    <t>04:08:011308:795 от 06.06.2022</t>
  </si>
  <si>
    <t>04:08:010601:538 от 23.12.2014</t>
  </si>
  <si>
    <t>глубина 38м</t>
  </si>
  <si>
    <t>04:08:010501:173 от 07.06.2022</t>
  </si>
  <si>
    <t>водозаборная скважина</t>
  </si>
  <si>
    <t>протяженность 3190м</t>
  </si>
  <si>
    <t>04:08:000000:390 от 15.06.2016</t>
  </si>
  <si>
    <t>площадь застройки 2,5 кв.м</t>
  </si>
  <si>
    <t>04:08:070101:1115 от 17.02.2015</t>
  </si>
  <si>
    <t>иное сооружение (водонапорная башня)</t>
  </si>
  <si>
    <t>04:08:070101:1118 от 23.03.2015</t>
  </si>
  <si>
    <t>Республика Алтай, Усть-Коксинский район,                   с. Чендек,                                   ул. Подгорная, д. 10А</t>
  </si>
  <si>
    <t>04:08:070101:1112 от 02.02.2015</t>
  </si>
  <si>
    <t>04:08:070101:1113 от 03.02.2015</t>
  </si>
  <si>
    <t>04:08:070301:46,собственность, кв.м</t>
  </si>
  <si>
    <t>04:08:070301:101 от 17.02.2015</t>
  </si>
  <si>
    <t>04:08:070501:38,собственность, кв.м</t>
  </si>
  <si>
    <t>04:08:070501:80 от 27.02.2015</t>
  </si>
  <si>
    <t>04:08:070101:1532 от 14.11.2023</t>
  </si>
  <si>
    <t>протяженность 306м</t>
  </si>
  <si>
    <t>глубина 80м</t>
  </si>
  <si>
    <t>04:08:060101:726 от 09.04.2014</t>
  </si>
  <si>
    <t>водохозяйственное</t>
  </si>
  <si>
    <t>04:08:060101:729 от 15.08.2014</t>
  </si>
  <si>
    <t>04:08:060101:730 от 26.12.2014</t>
  </si>
  <si>
    <t>глубина 25м</t>
  </si>
  <si>
    <t>04:08:060301:627,собственность, кв.м</t>
  </si>
  <si>
    <t>04:08:060201:287 от 20.06.2014</t>
  </si>
  <si>
    <t>04:08:060301:382 от 26.12.2015</t>
  </si>
  <si>
    <t>глубина 27м</t>
  </si>
  <si>
    <t>04:08:080101:1515 от 07.06.2022</t>
  </si>
  <si>
    <t>глубина 50м</t>
  </si>
  <si>
    <t>04:08:080101:1516 07.06.2022</t>
  </si>
  <si>
    <t>глубина 18м</t>
  </si>
  <si>
    <t>04:08:080101:1517 от 09.06.2022</t>
  </si>
  <si>
    <t>04:08:080301:814,собственность, кв.м</t>
  </si>
  <si>
    <t>04:08:080301:827 от 09.06.2024</t>
  </si>
  <si>
    <t>глубина 28м</t>
  </si>
  <si>
    <t>04:08:080201:494 от 07.06.2022</t>
  </si>
  <si>
    <t>04:08:090101:872 от 09.02.2015</t>
  </si>
  <si>
    <t>объем 15 куб.м.</t>
  </si>
  <si>
    <t>04:08:090101:379,собственность, кв.м</t>
  </si>
  <si>
    <t>04:08:090501:123,собственность, кв.м</t>
  </si>
  <si>
    <t>04:08:090501:460 от 26.01.2015</t>
  </si>
  <si>
    <t>04:08:090401:801 от 26.01.2015</t>
  </si>
  <si>
    <t>04:08:090401:816 от 18.11.2015</t>
  </si>
  <si>
    <t>04:08:090401:802 от 26.01.2015</t>
  </si>
  <si>
    <t>водонапорная башня</t>
  </si>
  <si>
    <t>04:08:090804:486 от 26.10.2015</t>
  </si>
  <si>
    <t>площадь застройки 4 кв.м., глубина 45м</t>
  </si>
  <si>
    <t>04:08:070701:908 от 25.03.2022</t>
  </si>
  <si>
    <t>глубина 26м</t>
  </si>
  <si>
    <t>04:08:050201:604 от 26.07.2022</t>
  </si>
  <si>
    <t>04:08:010701:425 от 07.06.2022</t>
  </si>
  <si>
    <t>глубина 58м</t>
  </si>
  <si>
    <t>04:08:030101:756 от 24.12.2014</t>
  </si>
  <si>
    <t>глубина 30м</t>
  </si>
  <si>
    <t>глубина 120м</t>
  </si>
  <si>
    <t>04:08:030707:372 от 08.11.2016</t>
  </si>
  <si>
    <t>Скважина № Г18/11</t>
  </si>
  <si>
    <t>04:08:090501:459 от 26.01.2015</t>
  </si>
  <si>
    <t>Скважина № Г10/09</t>
  </si>
  <si>
    <t>Водозаборная скважина № Г17/93</t>
  </si>
  <si>
    <t>04:08:030201:540 от 23.12.2014</t>
  </si>
  <si>
    <t>глубина 30 м</t>
  </si>
  <si>
    <t>04:08:040301:474 от 15.06.2022</t>
  </si>
  <si>
    <t>Республика Алтай, Усть-Коксинский район с.Юстик, пер. Новый, 9</t>
  </si>
  <si>
    <t>скважина № Г27/90</t>
  </si>
  <si>
    <t>глубина 33м</t>
  </si>
  <si>
    <t>Скважина № б/н/72</t>
  </si>
  <si>
    <t>04:08:040301:473 от 08.06.2022</t>
  </si>
  <si>
    <t>Водокачка № Б/н/07</t>
  </si>
  <si>
    <t>Республика Алтай, Усть-Коксинский район с. Юстик, пер. Новый, 5А</t>
  </si>
  <si>
    <t>04:08:000000:763 от 06.06.2022</t>
  </si>
  <si>
    <t xml:space="preserve"> Республика Алтай, Усть-Коксинский район с. Юстик, ул. Ленкома, 55А</t>
  </si>
  <si>
    <t>Водокачка № б/н/06/2</t>
  </si>
  <si>
    <t>глубина 35м</t>
  </si>
  <si>
    <t>04:08:030301:155 от 08.06.2022</t>
  </si>
  <si>
    <t>04:08:020101:135,собстввенность, кв.м</t>
  </si>
  <si>
    <t>04:08:020101:513 от 10.12.2014</t>
  </si>
  <si>
    <t>Водоколонка № Г63/75</t>
  </si>
  <si>
    <t>04:08:060301:636 от 26.07.2022</t>
  </si>
  <si>
    <t>Республика Алтай, Усть-Коксинсчкий район с..Кайтанак, ул. Новая, 1</t>
  </si>
  <si>
    <t>04:08:020101:818 от 07.06.2022</t>
  </si>
  <si>
    <t>глубина 80 м</t>
  </si>
  <si>
    <t>нежилое 70,7 кв.1 этаж</t>
  </si>
  <si>
    <t>04:08:010128:100 от 24.11.2011</t>
  </si>
  <si>
    <t>04:08:011313:1833 от 30.10.2023</t>
  </si>
  <si>
    <t>протяженность 1843</t>
  </si>
  <si>
    <t>электроснабжение</t>
  </si>
  <si>
    <t>протяженность 70м</t>
  </si>
  <si>
    <t>04:08:040201:616 от 31.10.2023</t>
  </si>
  <si>
    <t>Тепловая сеть от котельной расположенной по адресу с. Абай, ул. Трактовая,10</t>
  </si>
  <si>
    <t>протяженность 182м</t>
  </si>
  <si>
    <t>04:08:040101:1213 от 08.11.2023</t>
  </si>
  <si>
    <t>Тепловая сеть от котельной расположенной по адресу с. Амур, пер. Школьный, 10</t>
  </si>
  <si>
    <t>04:08:060301:643 от 31.10.2023</t>
  </si>
  <si>
    <t>сооружения коммунального хозяйства</t>
  </si>
  <si>
    <t>Тепловая сеть от котельной расположенной по адресу с. Кайтанак, ул. Новая,3</t>
  </si>
  <si>
    <t>протяженность 121м</t>
  </si>
  <si>
    <t>04:08:060101:1083 от 09.11.2023</t>
  </si>
  <si>
    <t>Тепловая сеть от котельной расположенной по адресу с. Огнёвка, ул. Школьная,9</t>
  </si>
  <si>
    <t>протяженность 010м</t>
  </si>
  <si>
    <t>04:08:090101:1293 от 13.11.2023</t>
  </si>
  <si>
    <t>Тепловая сеть от котельной расположенной по адресу с. Верх-Уймон, ул. Набережная 42</t>
  </si>
  <si>
    <t>протяженность 242м</t>
  </si>
  <si>
    <t>протяженность 40м</t>
  </si>
  <si>
    <t>04:08:020101:879 от 31.10.2023</t>
  </si>
  <si>
    <t>Тепловая сеть от котельной расположенной по адресу с. Карагай, ул. Школьная, 2</t>
  </si>
  <si>
    <t>04:08:020301:554 от 31.10.2023</t>
  </si>
  <si>
    <t>Тепловая сеть от котельной расположенной по адресу с. Банное, ул. Зелёная,2</t>
  </si>
  <si>
    <t>протяженность 21 м</t>
  </si>
  <si>
    <t>04:08:030201:805 от 31.10.2023</t>
  </si>
  <si>
    <t>Тепловая сеть от котельной расположенной по адресу с. Сугаш, ул. Новая,3</t>
  </si>
  <si>
    <t>протяженность 20м</t>
  </si>
  <si>
    <t>протяженность 25м</t>
  </si>
  <si>
    <t>04:08:030101:1058 от 30.10.2023</t>
  </si>
  <si>
    <t>Тепловая сеть от котельной расположенной по адресу с. Талда, ул. Центральная,39</t>
  </si>
  <si>
    <t>протяженность 463м</t>
  </si>
  <si>
    <t>04:08:011308:825 от 14.11.2023</t>
  </si>
  <si>
    <t>Тепловая сеть от котельной расположенной по адресу с. Усть-Кокса, ул. Советская, 154</t>
  </si>
  <si>
    <t>04:08:090401:1224 от 08.11.2023</t>
  </si>
  <si>
    <t>Тепловая сеть от котельной расположенной по адресу с. Мульта, ул. Школьная, 25</t>
  </si>
  <si>
    <t>протяженность 76м</t>
  </si>
  <si>
    <t>04:08:010137:420 от 01.11.2023</t>
  </si>
  <si>
    <t>Тепловая сеть от котельной расположенной по адресу с. Усть-Кокса, ул. Аргучинского, 54</t>
  </si>
  <si>
    <t>протяженность 142м</t>
  </si>
  <si>
    <t>04:08:070701:939 от 10.11.2023</t>
  </si>
  <si>
    <t>Республика Алтай, Усть-Коксинский район, пос. Теректа, ул. Центральная, 37</t>
  </si>
  <si>
    <t>Тепловая сеть от котельной расположенной по адресу пос. Теректа, ул. Центральная, 37</t>
  </si>
  <si>
    <t>протяженность 86м</t>
  </si>
  <si>
    <t>04:08:080101:1562 от 01.11.2023</t>
  </si>
  <si>
    <t>протяженность 36м</t>
  </si>
  <si>
    <t>04:08:080301:859 от 13.11.2023</t>
  </si>
  <si>
    <t>Тепловая сеть от котельной расположенной по адресу с. Тюнгур, ул. Сухова, 46</t>
  </si>
  <si>
    <t>04:08:080101:1565 от 09.11.2023</t>
  </si>
  <si>
    <t>протяженность 62м</t>
  </si>
  <si>
    <t>04:08:000000:843 от 14.03.2024</t>
  </si>
  <si>
    <t>протяженность 214м</t>
  </si>
  <si>
    <t>Сеть водоснабжения от скважины Г 27/82 расположенной по адресу  с. Маральник-2</t>
  </si>
  <si>
    <t>протяженность 1018м</t>
  </si>
  <si>
    <t>04:08:030101:1061 от 14.03.2024</t>
  </si>
  <si>
    <t>соорукжение</t>
  </si>
  <si>
    <t>протяженность 2357м</t>
  </si>
  <si>
    <t>04:08:070101:1538 от 13.03.2024</t>
  </si>
  <si>
    <t>протяженность 401м</t>
  </si>
  <si>
    <t>04:08:070101:1537 от 13.03.2024</t>
  </si>
  <si>
    <t>протяженность 277</t>
  </si>
  <si>
    <t>04:08:010601:898 от 18.03.2024</t>
  </si>
  <si>
    <t>протяженность 485м</t>
  </si>
  <si>
    <t>04:08:070301:353 от 15.03.2024</t>
  </si>
  <si>
    <t>протяженность 1778м</t>
  </si>
  <si>
    <t>04:08:000000:838 от 29.02.2024</t>
  </si>
  <si>
    <t>04:08:000000:848 от 20.03.2024</t>
  </si>
  <si>
    <t>протяженность 6497м</t>
  </si>
  <si>
    <t>04:08:030707:340 от 19.12.2014</t>
  </si>
  <si>
    <t>протяженность 3450м</t>
  </si>
  <si>
    <t>протяженность 1257</t>
  </si>
  <si>
    <t>04:08:060201:532 от .F427.</t>
  </si>
  <si>
    <t>протяженность 3071м</t>
  </si>
  <si>
    <t>04:08:000000:846 от 19.03.2024</t>
  </si>
  <si>
    <t>Сеть водоснабжения от скважины Г 15/09 расположенной по адресу  с. Кайтанак, ул. Молодежная 19</t>
  </si>
  <si>
    <t>04:08:060101:1084 от 14.03.2024</t>
  </si>
  <si>
    <t>протяженность 645м</t>
  </si>
  <si>
    <t>04:08:060101:1085 от 14.03.2024</t>
  </si>
  <si>
    <t>протяженность 1788м</t>
  </si>
  <si>
    <t>протяженность 20238м</t>
  </si>
  <si>
    <t>04:08:000000:844 от 15.03.2024</t>
  </si>
  <si>
    <t>протяженность 5369м</t>
  </si>
  <si>
    <t>04:08:090401:1230 от 14.03.2024</t>
  </si>
  <si>
    <t>Сеть водоснабжения от скважины Г18/92 расположенной по адресу  с. Мульта, ул. Школьная, 91</t>
  </si>
  <si>
    <t>протяженность 3939м</t>
  </si>
  <si>
    <t>04:08:000000:841 от 14.03.2024</t>
  </si>
  <si>
    <t>протяженность 4659 м</t>
  </si>
  <si>
    <t>04:08:090101:1303 от 19.03.2024</t>
  </si>
  <si>
    <t>Сеть водоснабжения от скважины Г 10/08 расположенной по адресу  с. Верх-Уймон, ул. Молодёжная, 29</t>
  </si>
  <si>
    <t>протяженность 566м</t>
  </si>
  <si>
    <t>04:08:000000:840 от 13.03.2024</t>
  </si>
  <si>
    <t>протяженность 3613м</t>
  </si>
  <si>
    <t>04:08:000000:842 от 14.03.2024</t>
  </si>
  <si>
    <t>протяженность 107м</t>
  </si>
  <si>
    <t>04:08:020101:881 от 15.03.2024</t>
  </si>
  <si>
    <t>04:08:080101:1580 от 19.03.2024</t>
  </si>
  <si>
    <t>протяженность 1679м</t>
  </si>
  <si>
    <t>протяженность 1857м</t>
  </si>
  <si>
    <t>04:08:080101:1579 от 19.03.2024</t>
  </si>
  <si>
    <t>протяженность 5672</t>
  </si>
  <si>
    <t>04:08:000000:847 от 20.03.2024</t>
  </si>
  <si>
    <t>Сеть водоснабжения от скважины Г22/06, Г21/06  расположенной по адресу с. Усть-Кокса, ул. Полевая, сооружение 44Б, стр.2, стр.4</t>
  </si>
  <si>
    <t>протяженность 1820м</t>
  </si>
  <si>
    <t>04:08:000000:845 от 18.03.2024</t>
  </si>
  <si>
    <t>протяженность 186м</t>
  </si>
  <si>
    <t>04:08:010137:423 от 13.03.2024</t>
  </si>
  <si>
    <t>04:08:090301:10,собственность, 5622кв.м</t>
  </si>
  <si>
    <t>04:08:011203:494,собственность, 1315кв.м</t>
  </si>
  <si>
    <t>04:08:040701:16,собственность, 600 кв.м</t>
  </si>
  <si>
    <t>04:08:010301:19,собственность, 6117 кв.м</t>
  </si>
  <si>
    <t>04:08:060101:356,собственность, 1751кв.м</t>
  </si>
  <si>
    <t>04:08:020101:194,собственность, 15521кв.м</t>
  </si>
  <si>
    <t>04:08:080301:8,собственность, 1846кв.м</t>
  </si>
  <si>
    <t>04:08:090401:138,собственность,21206 кв.м</t>
  </si>
  <si>
    <t>04:08:090201:11,собственность, 1178 кв.м</t>
  </si>
  <si>
    <t>04:08:030707:381,собственность, 5000кв.м</t>
  </si>
  <si>
    <t>04:08:070701:87,собственность, 1685кв.м</t>
  </si>
  <si>
    <t>04:08:080101:408,собственность, 17945кв.м</t>
  </si>
  <si>
    <t>04:08:010601:70,собственность, 1092кв.м</t>
  </si>
  <si>
    <t>04:08:030201:50,собственность, 5341кв.м</t>
  </si>
  <si>
    <t>04:08:050101:36,собственность,3400 кв.м</t>
  </si>
  <si>
    <t>04:08:010121:37,собственность, 5728кв.м</t>
  </si>
  <si>
    <t>04:08:060401:481,собственность, 3670 кв.м</t>
  </si>
  <si>
    <t>04:08:060101:156,собственность, 25595кв.м</t>
  </si>
  <si>
    <t>04:08:080301:131,собственность, 5924кв.м</t>
  </si>
  <si>
    <t>04:08:040301:19,собственность, 2059кв.м</t>
  </si>
  <si>
    <t>04:08:090101:490,собственность,1023 кв.м</t>
  </si>
  <si>
    <t>04:08:040301:174,собственность, 5381 кв.м</t>
  </si>
  <si>
    <t>04:08:010301:18,собственность, 1081кв.м</t>
  </si>
  <si>
    <t>04:08:050101:34,собственность, 14680кв.м</t>
  </si>
  <si>
    <t>04:08:010128:22,собственность, 782кв.м</t>
  </si>
  <si>
    <t>04:08:010116:47,собственность,360 кв.м</t>
  </si>
  <si>
    <t>04:08:080201:168,собственность, 1245кв.м</t>
  </si>
  <si>
    <t>04:08:030101:137,собственность,2062 кв.м</t>
  </si>
  <si>
    <t>04:08:090704:384,собственность, 1220кв.м</t>
  </si>
  <si>
    <t>04:08:060201:7,собственность, 1010кв.м</t>
  </si>
  <si>
    <t>04:08:020101:133,собственность, 2110кв.м</t>
  </si>
  <si>
    <t>04:08:040101:77,собственность, 2863кв.м</t>
  </si>
  <si>
    <t>04:08:010128:19,собственность, 2008кв.м</t>
  </si>
  <si>
    <t>04:08:040201:23,собственность, 1484кв.м</t>
  </si>
  <si>
    <t>04:08:040101:831,собственность, 24871кв.м</t>
  </si>
  <si>
    <t>04:08:070101:910,собственность,730 кв.м</t>
  </si>
  <si>
    <t>04:08:090401:309,собственность, 2537кв.м</t>
  </si>
  <si>
    <t>04:08:030101:81,собственность, 15015кв.м</t>
  </si>
  <si>
    <t>04:08:010128:13,собственность,6410кв.м</t>
  </si>
  <si>
    <t>04:08:060603:104,собственность,1241 кв.м</t>
  </si>
  <si>
    <t>04:08:010128:20,собственность,700 кв.м</t>
  </si>
  <si>
    <t>04:08:040201:604,собственность, 353кв.м</t>
  </si>
  <si>
    <t>04:08:060301:8,собственность, 2794кв.м</t>
  </si>
  <si>
    <t>04:08:020301:50,собственность, 4134кв.м</t>
  </si>
  <si>
    <t>04:08:090101:258,собственность,1565 кв.м</t>
  </si>
  <si>
    <t>04:08:010111:20,собственность, 3692кв.м</t>
  </si>
  <si>
    <t>04:08:010120:99,собственность, 6405кв.м</t>
  </si>
  <si>
    <t>04:08:070401:6,собственность, 1160кв.м</t>
  </si>
  <si>
    <t>04:08:080201:2,собственность, 2317кв.м</t>
  </si>
  <si>
    <t>04:08:070101:945,собственность, 19896кв.м</t>
  </si>
  <si>
    <t>04:08:090101:755,собственность, 16597кв.м</t>
  </si>
  <si>
    <t>04:08:080405:848,собственность, 24000кв.м</t>
  </si>
  <si>
    <t>04:08:060301:629,собственность, 276кв.м</t>
  </si>
  <si>
    <t>04:08:010128:23,собственность,1125 кв.м</t>
  </si>
  <si>
    <t>04:08:010134:456,собственность, 3503кв.м</t>
  </si>
  <si>
    <t>04:08:080101:1046,собственность,  7891кв.м</t>
  </si>
  <si>
    <t>04:08:090101:1221,собственность, 786кв.м</t>
  </si>
  <si>
    <t>04:08:020101:135,собстввенность, 82кв.м</t>
  </si>
  <si>
    <t>04:08:080101:1111,собственность,1101 кв.м</t>
  </si>
  <si>
    <t>04:08:010121:425,собственность, 4443кв.м</t>
  </si>
  <si>
    <t>04:08:040301:465,собстввенность, 238кв.м</t>
  </si>
  <si>
    <t>04:08:000000:654,собстввенность, 160кв.м</t>
  </si>
  <si>
    <t>04:08:000000:743,собственность, 36480кв.м</t>
  </si>
  <si>
    <t>04:08:070101:1446,собственность, 2320кв.м</t>
  </si>
  <si>
    <t>04:08:010117:48,собственность, 16442кв.м</t>
  </si>
  <si>
    <t>04:08:020101:533,собстввенность, 9506кв.м</t>
  </si>
  <si>
    <t>04:08:010133:24,постояноо (бессрочное) пользование,904 кв.м</t>
  </si>
  <si>
    <t>04:08:060301:635,собстввенность,1084 кв.м</t>
  </si>
  <si>
    <t>04:08:010120:114,собственность,8396 кв.м</t>
  </si>
  <si>
    <t>04:08:050201:28,собственность,1565 кв.м</t>
  </si>
  <si>
    <t>04:08:030101:1036,собственность,6114 кв.м</t>
  </si>
  <si>
    <t>04:08:070301:46,собстввенность,866 кв.м</t>
  </si>
  <si>
    <t>04:08:090401:315,собственность,395 кв.м</t>
  </si>
  <si>
    <t>04:08:060101:1045,собственность, 4585кв.м</t>
  </si>
  <si>
    <t>04:08:040301:27,собственность,3106 кв.м</t>
  </si>
  <si>
    <t>04:08:000000:710,собстввенность, 16088кв.м</t>
  </si>
  <si>
    <t>04:08:010102:36,собственность,493 кв.м</t>
  </si>
  <si>
    <t>04:08:010601:807,собственность,1606 кв.м</t>
  </si>
  <si>
    <t>04:08:010131:49,собственность,29117 кв.м</t>
  </si>
  <si>
    <t>04:08:060101:359,(снят с кадастрового учета), 891кв.м</t>
  </si>
  <si>
    <t>04:08:090804:446,собственность,1326 кв.м</t>
  </si>
  <si>
    <t>04:08:040201:80,собственность, 1500кв.м</t>
  </si>
  <si>
    <t>04:08:011308:549,собственность,12106 кв.м</t>
  </si>
  <si>
    <t>04:08:060101:361,собственность,900 кв.м</t>
  </si>
  <si>
    <t>04:08:080101:1113,собственность,1455 кв.м</t>
  </si>
  <si>
    <t>04:08:030201:499,собстввенность, 1000кв.м</t>
  </si>
  <si>
    <t>04:08:080301:814,собственность, 14172кв.м</t>
  </si>
  <si>
    <t>04:08:060101:1061,собстввенность,908 кв.м</t>
  </si>
  <si>
    <t>04:08:010801:14,постоянно (бессрочное) пользование, 3200кв.м</t>
  </si>
  <si>
    <t>04:08:010102:37,собственность, 70028кв.м</t>
  </si>
  <si>
    <t>04:08:090401:785,собственность, 629кв.м</t>
  </si>
  <si>
    <t>04:08:010116:488,собственность, 788кв.м</t>
  </si>
  <si>
    <t>04:08:030301:154,собстввенность, 604кв.м</t>
  </si>
  <si>
    <t>04:08:070501:38,собственность, 900кв.м</t>
  </si>
  <si>
    <t>04:08:090501:123,собственность, 721кв.м</t>
  </si>
  <si>
    <t>04:08:010124:104,снят с кадастрового учета,902 кв.м</t>
  </si>
  <si>
    <t>04:08:011308:545,собственность, 6299кв.м</t>
  </si>
  <si>
    <t>04:08:070701:884,собственность, 769кв.м</t>
  </si>
  <si>
    <t>04:08:090101:379,собственность,3848 кв.м</t>
  </si>
  <si>
    <t>04:08:040301:439,собстввенность,256 кв.м</t>
  </si>
  <si>
    <t>04:08:060301:627,собстввенность,3131 кв.м</t>
  </si>
  <si>
    <t>04:08:070101:453,собственность,757кв.м</t>
  </si>
  <si>
    <t>04:08:080201:202,собственность,1310 кв.м</t>
  </si>
  <si>
    <t>04:08:030707:341,постоянно(бессрочное),8946 кв.м</t>
  </si>
  <si>
    <t>04:08:090501:387,собственность, 1500кв.м</t>
  </si>
  <si>
    <t>04:08:010701:11,постоянно (бессрочное) пользование, 3355кв.м</t>
  </si>
  <si>
    <t>04:08:010108:49,собственность,627 кв.м</t>
  </si>
  <si>
    <t>04:08:010116:54,собственность,3775 кв.м</t>
  </si>
  <si>
    <t>04:08:010120:32,снят с кадастрового учета 721кв.м</t>
  </si>
  <si>
    <t>04:08:060101:156,собственность,25595 кв.м</t>
  </si>
  <si>
    <t>04:08:010133:25постоянно (бессрочное) пользование,915 кв.м</t>
  </si>
  <si>
    <t>04:08:040101:209,собственность, 1000кв.м</t>
  </si>
  <si>
    <t>04:08:010122:178 от 24.11.2011г</t>
  </si>
  <si>
    <t>04:08:010120:98, собственность, 1697 кв.м.</t>
  </si>
  <si>
    <t>04:08:010301:19,постоянно (бессрочное) пользование,6117 кв.м</t>
  </si>
  <si>
    <t>04:08:011214:62,собственность,18474 кв.м</t>
  </si>
  <si>
    <t>04:08:090101:380,собственность, 1181кв.м</t>
  </si>
  <si>
    <t>04:08:070101:655 от 24.11.2011</t>
  </si>
  <si>
    <t>нежилое 390 кв.м.1 этаж</t>
  </si>
  <si>
    <t>04:08:011308:549,собственность, 12106кв.м</t>
  </si>
  <si>
    <t>водопровод</t>
  </si>
  <si>
    <t>16149м протяженность</t>
  </si>
  <si>
    <t>04:08:070101:730 от 24.11.2011</t>
  </si>
  <si>
    <t>нежилое 471,8 кв.м.1 этаж</t>
  </si>
  <si>
    <t>04:08:010701:130 от 24.11.2011</t>
  </si>
  <si>
    <t>нежилое 80,5 кв.1 этаж</t>
  </si>
  <si>
    <t>04:08:010122:179 от 24.11.2011</t>
  </si>
  <si>
    <t>1696381.08</t>
  </si>
  <si>
    <t>нежилое, 379,3 кв.м,    1 этаж</t>
  </si>
  <si>
    <t>04:08:010122:53,собственность, 110124кв.м</t>
  </si>
  <si>
    <t>04:08:010122:53,собственность,11024 кв.м</t>
  </si>
  <si>
    <t>04:08:010701:13, постоянно (бессрочное) пользование429 кв.м.</t>
  </si>
  <si>
    <t>04:08:070101:446, собственность, 1891 кв.м.</t>
  </si>
  <si>
    <t>04:08:070101:444, собственность, 4822кв.м.</t>
  </si>
  <si>
    <t>Объект НС</t>
  </si>
  <si>
    <t>04:08:010128:133 от 24.12.2013</t>
  </si>
  <si>
    <t>нежилое 810,9 кв.м.2 этаж</t>
  </si>
  <si>
    <t>15400814.16</t>
  </si>
  <si>
    <t>04:08:080101:1484,постоянно (бессрочное) пользование,269 кв.м   04:08:080101:1565</t>
  </si>
  <si>
    <t>04:08:080101:1565,собственность, 17945кв.м</t>
  </si>
  <si>
    <t>собственность республика алтай</t>
  </si>
  <si>
    <t>04:08:010108:96 от 24.11.2011</t>
  </si>
  <si>
    <t>нежилое, 1 этаж, 562 кв.м.</t>
  </si>
  <si>
    <t>04:08:010108:119 от 22.12.2013</t>
  </si>
  <si>
    <t>нежиле</t>
  </si>
  <si>
    <t>04:08:010103:298, собственность, 4414кв.м</t>
  </si>
  <si>
    <t>нежилое, 1 этаж,543,7 кв.м.</t>
  </si>
  <si>
    <t xml:space="preserve">Кадастровая стоимость недвижимого имущества, руб. </t>
  </si>
  <si>
    <t>04:08:010103:33, собственность, 2845 кв.м.</t>
  </si>
  <si>
    <t>04:08:010128:21, собственность, 1538</t>
  </si>
  <si>
    <t>04:08:040201:22,собственность, 9329кв.м</t>
  </si>
  <si>
    <t>04:08:040201:22,собстввенность,9329 кв.м. 04:08:040201:604</t>
  </si>
  <si>
    <t>04:08:010601:67,собственность, 2354кв.м</t>
  </si>
  <si>
    <t>теплосеть</t>
  </si>
  <si>
    <t>углехранилище</t>
  </si>
  <si>
    <t>04:08:010116:40, собственность, 347 кв.м.</t>
  </si>
  <si>
    <t>04:08:010128:5,собственность, 3244 кв.м</t>
  </si>
  <si>
    <t xml:space="preserve">04:08:040101:274,собстввенность, 1057кв.м, 04:08:040101:831, собственность, 24871 кв.м. </t>
  </si>
  <si>
    <t>04:08:070701:884, собственность, 769 кв.м.</t>
  </si>
  <si>
    <t>04:08:090401:1110,собстввенность, 1406кв.м, 04:08:090401:138, собственность, 21206 кв.м.</t>
  </si>
  <si>
    <t>04:08:060301:6295,собстввенность, 276кв.м, 04:08:060301:629, собственность, 276 кв.м.</t>
  </si>
  <si>
    <t>04:08:080301:8,собственность, 1846кв.м, 04:08:080301:131,собственность, 5924кв.м</t>
  </si>
  <si>
    <t>04:08:090101:755,собственность, 16597кв.м, 04:08:090101:1221,собственность, 786кв.м</t>
  </si>
  <si>
    <t xml:space="preserve">04:08:080101:1484,постоянно (бессрочное) пользование,269 кв.м  </t>
  </si>
  <si>
    <t>04:08:060101:156,собственность, 25595кв.м, 04:08:060101:1045,собственность, 4585кв.м</t>
  </si>
  <si>
    <t>04:08:090101:755,собственность, 16597кв.м, 04:08:090101:1221,собственность, 786кв.м, 04:08:090101:379,собственность,3848 кв.м</t>
  </si>
  <si>
    <t>04:08:090401:1118,собственность, 2942кв.м, 04:08:090401:785 собственность 629 кв.м.</t>
  </si>
  <si>
    <t>04:08:090401:785,собственность, 629кв.м, 04:08:090401:316 собственность 409 кв.м., 04:08:090401:1118 собственность 2942 кв.м., 04:08:090401:1101собственность, 6161 кв.м., 04:08:090401:785 собственность 629 кв.м., 04:08:090401:414 собственность 4685 кв.м, 04:08:090401:1102 собственность 6600 кв.м.</t>
  </si>
  <si>
    <t xml:space="preserve">04:08:011214:62,собственность,18474 кв.м, 04:08:010137:402 собственность 983 кв.м., 04:08:010137:406 собственность 543 кв.м. </t>
  </si>
  <si>
    <t>04:08:070701:930 собственность, 1335 кв.м.</t>
  </si>
  <si>
    <t>04:08:070101:1440,собстввенность, 891кв.м, 04:08:070101:456  427кв.м, 04:08:070101:1438 собственность 538 кв.м.</t>
  </si>
  <si>
    <t>04:08:011308:545,собственность, 6299кв.м, 04:08:011308:409 375 кв.м., 04:08:011308:746 собственость  7070 кв.м., 04:08:011308:744  1908 кв.м., 04:08:010127:54 постоянно (бессрочное) пользование 38963 кв.м.</t>
  </si>
  <si>
    <t>04:08:060101:354 собственность 834 кв.м.,04:08:060101:1054 постоянно (бессрочное) пользование  8204 кв.м.,04:08:060101:1053 собственность 8660 кв.м.</t>
  </si>
  <si>
    <t>04:08:010137:406,собственность,543 кв.м</t>
  </si>
  <si>
    <t>04:08:010120:114,собственность,8396 кв.м, 04:08:010120:100 аренда 10966</t>
  </si>
  <si>
    <t>04:08:030101:1036,собстввенность, 6114кв.м</t>
  </si>
  <si>
    <t>04:08:020101:194,собственность, 15521кв.м, 04:08:020101:533,собстввенность, 9506кв.м, 04:08:020101:792 собственность 30443 кв.м.</t>
  </si>
  <si>
    <t>04:08:090804:446,собстввенность, 1326кв.м</t>
  </si>
  <si>
    <t>1.2-0001</t>
  </si>
  <si>
    <t>1.2-0002</t>
  </si>
  <si>
    <t>1.2-0007</t>
  </si>
  <si>
    <t>1.2-0011</t>
  </si>
  <si>
    <t>1.2-0012</t>
  </si>
  <si>
    <t>1.2-0013</t>
  </si>
  <si>
    <t>1.2-0014</t>
  </si>
  <si>
    <t>1.2-0015</t>
  </si>
  <si>
    <t>1.2-0016</t>
  </si>
  <si>
    <t>1.2-0017</t>
  </si>
  <si>
    <t>1.2-0018</t>
  </si>
  <si>
    <t>1.2-0019</t>
  </si>
  <si>
    <t>1.2-0020</t>
  </si>
  <si>
    <t>1.2-0021</t>
  </si>
  <si>
    <t>1.2-0022</t>
  </si>
  <si>
    <t>1.2-0023</t>
  </si>
  <si>
    <t>1.2-0024</t>
  </si>
  <si>
    <t>1.2-0025</t>
  </si>
  <si>
    <t>1.2-0026</t>
  </si>
  <si>
    <t>1.2-0027</t>
  </si>
  <si>
    <t>1.2-0028</t>
  </si>
  <si>
    <t>1.2-0029</t>
  </si>
  <si>
    <t>1.2-0030</t>
  </si>
  <si>
    <t>1.2-0031</t>
  </si>
  <si>
    <t>1.2-0032</t>
  </si>
  <si>
    <t>1.2-0033</t>
  </si>
  <si>
    <t>1.2-0034</t>
  </si>
  <si>
    <t>1.2-0035</t>
  </si>
  <si>
    <t>1.2-0036</t>
  </si>
  <si>
    <t>1.2-0037</t>
  </si>
  <si>
    <t>1.2-0038</t>
  </si>
  <si>
    <t>1.2-0039</t>
  </si>
  <si>
    <t>1.2-0040</t>
  </si>
  <si>
    <t>1.2-0041</t>
  </si>
  <si>
    <t>1.2-0042</t>
  </si>
  <si>
    <t>1.2-0043</t>
  </si>
  <si>
    <t>1.2-0044</t>
  </si>
  <si>
    <t>1.2-0045</t>
  </si>
  <si>
    <t>1.2-0046</t>
  </si>
  <si>
    <t>1.2-0047</t>
  </si>
  <si>
    <t>1.2-0048</t>
  </si>
  <si>
    <t>1.2-0049</t>
  </si>
  <si>
    <t>1.2-0050</t>
  </si>
  <si>
    <t>1.2-0051</t>
  </si>
  <si>
    <t>1.2-0052</t>
  </si>
  <si>
    <t>1.2-0053</t>
  </si>
  <si>
    <t>1.2-0054</t>
  </si>
  <si>
    <t>1.2-0055</t>
  </si>
  <si>
    <t>1.2-0056</t>
  </si>
  <si>
    <t>1.2-0057</t>
  </si>
  <si>
    <t>1.2-0058</t>
  </si>
  <si>
    <t>1.2-0059</t>
  </si>
  <si>
    <t>1.2-0060</t>
  </si>
  <si>
    <t>1.2-0061</t>
  </si>
  <si>
    <t>1.2-0062</t>
  </si>
  <si>
    <t>1.2-0063</t>
  </si>
  <si>
    <t>1.2-0064</t>
  </si>
  <si>
    <t>1.2-0065</t>
  </si>
  <si>
    <t>1.2-0066</t>
  </si>
  <si>
    <t>1.2-0067</t>
  </si>
  <si>
    <t>1.2-0068</t>
  </si>
  <si>
    <t>1.2-0069</t>
  </si>
  <si>
    <t>1.2-0070</t>
  </si>
  <si>
    <t>1.2-0071</t>
  </si>
  <si>
    <t>1.2-0072</t>
  </si>
  <si>
    <t>1.2-0073</t>
  </si>
  <si>
    <t>1.2-0074</t>
  </si>
  <si>
    <t>1.2-0075</t>
  </si>
  <si>
    <t>1.2-0076</t>
  </si>
  <si>
    <t>1.2-0077</t>
  </si>
  <si>
    <t>1.2-0078</t>
  </si>
  <si>
    <t>1.2-0079</t>
  </si>
  <si>
    <t>1.2-0080</t>
  </si>
  <si>
    <t>1.2-0081</t>
  </si>
  <si>
    <t>1.2-0082</t>
  </si>
  <si>
    <t>1.2-0083</t>
  </si>
  <si>
    <t>1.2-0084</t>
  </si>
  <si>
    <t>1.2-0085</t>
  </si>
  <si>
    <t>1.2-0086</t>
  </si>
  <si>
    <t>1.2-0087</t>
  </si>
  <si>
    <t>1.2-0088</t>
  </si>
  <si>
    <t>1.2-0089</t>
  </si>
  <si>
    <t>1.2-0090</t>
  </si>
  <si>
    <t>1.2-0091</t>
  </si>
  <si>
    <t>1.2-0092</t>
  </si>
  <si>
    <t>1.2-0093</t>
  </si>
  <si>
    <t>1.2-0094</t>
  </si>
  <si>
    <t>1.2-0095</t>
  </si>
  <si>
    <t>1.2-0096</t>
  </si>
  <si>
    <t>1.2-0097</t>
  </si>
  <si>
    <t>1.2-0098</t>
  </si>
  <si>
    <t>1.2-0099</t>
  </si>
  <si>
    <t>1.2-0100</t>
  </si>
  <si>
    <t>1.2-0101</t>
  </si>
  <si>
    <t>1.2-0102</t>
  </si>
  <si>
    <t>1.2-0103</t>
  </si>
  <si>
    <t>1.2-0104</t>
  </si>
  <si>
    <t>1.2-0105</t>
  </si>
  <si>
    <t>1.2-0106</t>
  </si>
  <si>
    <t>1.2-0107</t>
  </si>
  <si>
    <t>1.2-0108</t>
  </si>
  <si>
    <t>1.2-0109</t>
  </si>
  <si>
    <t>1.2-0110</t>
  </si>
  <si>
    <t>1.2-0111</t>
  </si>
  <si>
    <t>1.2-0112</t>
  </si>
  <si>
    <t>1.2-0113</t>
  </si>
  <si>
    <t>1.2-0114</t>
  </si>
  <si>
    <t>1.2-0115</t>
  </si>
  <si>
    <t>1.2-0116</t>
  </si>
  <si>
    <t>1.2-0117</t>
  </si>
  <si>
    <t>1.2-0118</t>
  </si>
  <si>
    <t>1.2-0119</t>
  </si>
  <si>
    <t>1.2-0120</t>
  </si>
  <si>
    <t>1.2-0121</t>
  </si>
  <si>
    <t>1.2-0122</t>
  </si>
  <si>
    <t>1.2-0123</t>
  </si>
  <si>
    <t>1.2-0124</t>
  </si>
  <si>
    <t>1.2-0125</t>
  </si>
  <si>
    <t>1.2-0126</t>
  </si>
  <si>
    <t>1.2-0127</t>
  </si>
  <si>
    <t>1.2-0128</t>
  </si>
  <si>
    <t>1.2-0129</t>
  </si>
  <si>
    <t>1.2-0130</t>
  </si>
  <si>
    <t>1.2-0131</t>
  </si>
  <si>
    <t>1.2-0132</t>
  </si>
  <si>
    <t>1.2-0133</t>
  </si>
  <si>
    <t>1.2-0134</t>
  </si>
  <si>
    <t>1.2-0135</t>
  </si>
  <si>
    <t>1.2-0136</t>
  </si>
  <si>
    <t>1.2-0137</t>
  </si>
  <si>
    <t>1.2-0138</t>
  </si>
  <si>
    <t>1.2-0139</t>
  </si>
  <si>
    <t>1.2-0140</t>
  </si>
  <si>
    <t>1.2-0141</t>
  </si>
  <si>
    <t>1.2-0142</t>
  </si>
  <si>
    <t>1.2-0143</t>
  </si>
  <si>
    <t>1.2-0144</t>
  </si>
  <si>
    <t>1.2-0145</t>
  </si>
  <si>
    <t>1.2-0146</t>
  </si>
  <si>
    <t>1.2-0147</t>
  </si>
  <si>
    <t>1.2-0148</t>
  </si>
  <si>
    <t>1.2-0149</t>
  </si>
  <si>
    <t>1.2-0150</t>
  </si>
  <si>
    <t>1.2-0151</t>
  </si>
  <si>
    <t>1.2-0152</t>
  </si>
  <si>
    <t>1.2-0153</t>
  </si>
  <si>
    <t>1.2-0154</t>
  </si>
  <si>
    <t>1.2-0155</t>
  </si>
  <si>
    <t>1.2-0156</t>
  </si>
  <si>
    <t>1.2-0157</t>
  </si>
  <si>
    <t>1.2-0158</t>
  </si>
  <si>
    <t>1.2-0159</t>
  </si>
  <si>
    <t>1.2-0160</t>
  </si>
  <si>
    <t>1.2-0161</t>
  </si>
  <si>
    <t>1.2-0162</t>
  </si>
  <si>
    <t>1.2-0163</t>
  </si>
  <si>
    <t>1.2-0164</t>
  </si>
  <si>
    <t>1.2-0165</t>
  </si>
  <si>
    <t>1.2-0166</t>
  </si>
  <si>
    <t>1.2-0167</t>
  </si>
  <si>
    <t>1.2-0168</t>
  </si>
  <si>
    <t>1.2-0169</t>
  </si>
  <si>
    <t>1.2-0170</t>
  </si>
  <si>
    <t>1.2-0171</t>
  </si>
  <si>
    <t>1.2-0172</t>
  </si>
  <si>
    <t>1.2-0173</t>
  </si>
  <si>
    <t>1.2-0174</t>
  </si>
  <si>
    <t>1.2-0175</t>
  </si>
  <si>
    <t>1.2-0176</t>
  </si>
  <si>
    <t>1.2-0177</t>
  </si>
  <si>
    <t>1.2-0178</t>
  </si>
  <si>
    <t>1.2-0179</t>
  </si>
  <si>
    <t>1.2-0180</t>
  </si>
  <si>
    <t>1.2-0181</t>
  </si>
  <si>
    <t>1.2-0182</t>
  </si>
  <si>
    <t>1.2-0183</t>
  </si>
  <si>
    <t>1.2-0184</t>
  </si>
  <si>
    <t>1.2-0185</t>
  </si>
  <si>
    <t>1.2-0186</t>
  </si>
  <si>
    <t>1.2-0187</t>
  </si>
  <si>
    <t>1.2-0188</t>
  </si>
  <si>
    <t>1.2-0189</t>
  </si>
  <si>
    <t>1.2-0190</t>
  </si>
  <si>
    <t>1.2-0191</t>
  </si>
  <si>
    <t>1.2-0192</t>
  </si>
  <si>
    <t>1.2-0193</t>
  </si>
  <si>
    <t>1.2-0194</t>
  </si>
  <si>
    <t>1.2-0195</t>
  </si>
  <si>
    <t>1.2-0196</t>
  </si>
  <si>
    <t>1.2-0197</t>
  </si>
  <si>
    <t>1.2-0198</t>
  </si>
  <si>
    <t>1.2-0199</t>
  </si>
  <si>
    <t>1.2-0200</t>
  </si>
  <si>
    <t>1.2-0201</t>
  </si>
  <si>
    <t>1.2-0202</t>
  </si>
  <si>
    <t>1.2-0203</t>
  </si>
  <si>
    <t>1.2-0204</t>
  </si>
  <si>
    <t>1.2-0205</t>
  </si>
  <si>
    <t>1.2-0206</t>
  </si>
  <si>
    <t>1.2-0207</t>
  </si>
  <si>
    <t>1.2-0208</t>
  </si>
  <si>
    <t>1.2-0209</t>
  </si>
  <si>
    <t>1.2-0210</t>
  </si>
  <si>
    <t>1.2-0211</t>
  </si>
  <si>
    <t>1.2-0243</t>
  </si>
  <si>
    <t>1.2-0244</t>
  </si>
  <si>
    <t>1.2-0245</t>
  </si>
  <si>
    <t>1.2-0246</t>
  </si>
  <si>
    <t>1.2-0247</t>
  </si>
  <si>
    <t>1.2-0248</t>
  </si>
  <si>
    <t>1.2-0249</t>
  </si>
  <si>
    <t>1.2-0250</t>
  </si>
  <si>
    <t>1.2-0251</t>
  </si>
  <si>
    <t>1.2-0252</t>
  </si>
  <si>
    <t>1.2-0253</t>
  </si>
  <si>
    <t>1.2-0254</t>
  </si>
  <si>
    <t>1.2-0255</t>
  </si>
  <si>
    <t>1.2-0256</t>
  </si>
  <si>
    <t>1.2-0257</t>
  </si>
  <si>
    <t>1.2-0258</t>
  </si>
  <si>
    <t>1.2-0259</t>
  </si>
  <si>
    <t>1.2-0260</t>
  </si>
  <si>
    <t>1.2-0261</t>
  </si>
  <si>
    <t>1.2-0262</t>
  </si>
  <si>
    <t>1.2-0263</t>
  </si>
  <si>
    <t>1.2-0264</t>
  </si>
  <si>
    <t>1.2-0265</t>
  </si>
  <si>
    <t>1.2-0266</t>
  </si>
  <si>
    <t>1.2-0267</t>
  </si>
  <si>
    <t>1.2-0268</t>
  </si>
  <si>
    <t>1.2-0269</t>
  </si>
  <si>
    <t>1.2-0270</t>
  </si>
  <si>
    <t>1.2-0271</t>
  </si>
  <si>
    <t>1.2-0272</t>
  </si>
  <si>
    <t>1.2-0273</t>
  </si>
  <si>
    <t>1.2-0274</t>
  </si>
  <si>
    <t>1.2-0275</t>
  </si>
  <si>
    <t>1.2-0276</t>
  </si>
  <si>
    <t>1.2-0277</t>
  </si>
  <si>
    <t>1.2-0278</t>
  </si>
  <si>
    <t>1.2-0279</t>
  </si>
  <si>
    <t>1.2-0280</t>
  </si>
  <si>
    <t>1.2-0281</t>
  </si>
  <si>
    <t>1.2-0282</t>
  </si>
  <si>
    <t>1.2-0283</t>
  </si>
  <si>
    <t>1.2-0284</t>
  </si>
  <si>
    <t>1.2-0285</t>
  </si>
  <si>
    <t>1.2-0286</t>
  </si>
  <si>
    <t>1.2-0287</t>
  </si>
  <si>
    <t>1.2-0288</t>
  </si>
  <si>
    <t>1.2-0289</t>
  </si>
  <si>
    <t>1.2-0290</t>
  </si>
  <si>
    <t>1.2-0291</t>
  </si>
  <si>
    <t>1.2-0292</t>
  </si>
  <si>
    <t>1.2-0293</t>
  </si>
  <si>
    <t>1.2-0294</t>
  </si>
  <si>
    <t>1.2-0295</t>
  </si>
  <si>
    <t>1.2-0296</t>
  </si>
  <si>
    <t>1.2-0297</t>
  </si>
  <si>
    <t>1.2-0298</t>
  </si>
  <si>
    <t>1.2-0299</t>
  </si>
  <si>
    <t>1.2-0300</t>
  </si>
  <si>
    <t>1.2-0301</t>
  </si>
  <si>
    <t>1.2-0302</t>
  </si>
  <si>
    <t>1.2-0303</t>
  </si>
  <si>
    <t>1.2-0304</t>
  </si>
  <si>
    <t>1.2-0305</t>
  </si>
  <si>
    <t>1.2-0306</t>
  </si>
  <si>
    <t>1.2-0307</t>
  </si>
  <si>
    <t>1.2-0308</t>
  </si>
  <si>
    <t>1.2-0309</t>
  </si>
  <si>
    <t>1.2-0310</t>
  </si>
  <si>
    <t>1.2-0311</t>
  </si>
  <si>
    <t>1.2-0312</t>
  </si>
  <si>
    <t>1.2-0313</t>
  </si>
  <si>
    <t>1.2-0314</t>
  </si>
  <si>
    <t>1.2-0315</t>
  </si>
  <si>
    <t>1.2-0316</t>
  </si>
  <si>
    <t>1.2-0317</t>
  </si>
  <si>
    <t>1.2-0318</t>
  </si>
  <si>
    <t>1.2-0319</t>
  </si>
  <si>
    <t>1.2-0320</t>
  </si>
  <si>
    <t>1.2-0321</t>
  </si>
  <si>
    <t>1.2-0322</t>
  </si>
  <si>
    <t>1.2-0323</t>
  </si>
  <si>
    <t>1.2-0324</t>
  </si>
  <si>
    <t>1.2-0325</t>
  </si>
  <si>
    <t>1.2-0326</t>
  </si>
  <si>
    <t>1.2-0327</t>
  </si>
  <si>
    <t>1.2-0328</t>
  </si>
  <si>
    <t>1.2-0329</t>
  </si>
  <si>
    <t>1.2-0330</t>
  </si>
  <si>
    <t>1.2-0331</t>
  </si>
  <si>
    <t>1.2-0332</t>
  </si>
  <si>
    <t>1.2-0333</t>
  </si>
  <si>
    <t>1.2-0334</t>
  </si>
  <si>
    <t>1.2-0335</t>
  </si>
  <si>
    <t>1.2-0336</t>
  </si>
  <si>
    <t>1.2-0337</t>
  </si>
  <si>
    <t>1.2-0338</t>
  </si>
  <si>
    <t>1.2-0339</t>
  </si>
  <si>
    <t>1.2-0340</t>
  </si>
  <si>
    <t>1.2-0341</t>
  </si>
  <si>
    <t>1.2-0342</t>
  </si>
  <si>
    <t>1.2-0343</t>
  </si>
  <si>
    <t>1.2-0344</t>
  </si>
  <si>
    <t>1.2-0345</t>
  </si>
  <si>
    <t>1.2-0346</t>
  </si>
  <si>
    <t>1.2-0347</t>
  </si>
  <si>
    <t>1.2-0348</t>
  </si>
  <si>
    <t>1.2-0349</t>
  </si>
  <si>
    <t>1.2-0350</t>
  </si>
  <si>
    <t>1.2-0351</t>
  </si>
  <si>
    <t>1.2-0352</t>
  </si>
  <si>
    <t>1.2-0353</t>
  </si>
  <si>
    <t>1.2-0354</t>
  </si>
  <si>
    <t>1.2-0355</t>
  </si>
  <si>
    <t>1.2-0356</t>
  </si>
  <si>
    <t>1.2-0357</t>
  </si>
  <si>
    <t>1.2-0358</t>
  </si>
  <si>
    <t>1.2-0359</t>
  </si>
  <si>
    <t>1.2-0360</t>
  </si>
  <si>
    <t>1.2-0361</t>
  </si>
  <si>
    <t>1.2-0362</t>
  </si>
  <si>
    <t>1.2-0363</t>
  </si>
  <si>
    <t>1.2-0364</t>
  </si>
  <si>
    <t>1.2-0365</t>
  </si>
  <si>
    <t>1.2-0366</t>
  </si>
  <si>
    <t>1.2-0367</t>
  </si>
  <si>
    <t>1.2-0368</t>
  </si>
  <si>
    <t>1.2-0369</t>
  </si>
  <si>
    <t>1.2-0370</t>
  </si>
  <si>
    <t>1.2-0371</t>
  </si>
  <si>
    <t>04:08:000000:17,   12400000 кв.м; 04:08:000000:98, 8501875  кв.м.</t>
  </si>
  <si>
    <t>04:08:030101:81,собстввенность,15015 кв.м</t>
  </si>
  <si>
    <t>нет в выписки на какой земле</t>
  </si>
  <si>
    <t>04:08:020301:299,собстввенность, 11010кв.м.  04:08:020301:534, 1222 кв.м.</t>
  </si>
  <si>
    <t>04:08:020301:534, 1222 кв.м</t>
  </si>
  <si>
    <t>нет инф в выписки</t>
  </si>
  <si>
    <t>04:08:020101:194,собственность, 15521кв.м, 04:08:020101:812 собственность 688 кв.м.</t>
  </si>
  <si>
    <t>04:08:020101:812,собстввенность, 688кв.м</t>
  </si>
  <si>
    <t>04:08:010101:59,собственность,1100 кв.м</t>
  </si>
  <si>
    <t>04:08:010128:46,собственность,940кв.м</t>
  </si>
  <si>
    <t>04:08:010137:2,собственность, 1308кв.м</t>
  </si>
  <si>
    <t>04:08:010128:117,собственность,100 кв.м</t>
  </si>
  <si>
    <t>04:08:010118:15,собственность, 1911кв.м</t>
  </si>
  <si>
    <t>04:08:060301:183,собственность, 297кв.м</t>
  </si>
  <si>
    <t>04:08:070101:749, 51.2кв.м</t>
  </si>
  <si>
    <t>04:08:060401:481, собственность, 3670 кв.м.</t>
  </si>
  <si>
    <t>04:08:060301:189, собственность, 39952 кв.м.</t>
  </si>
  <si>
    <t>04:08:010116:489,собственность,497 кв.м</t>
  </si>
  <si>
    <t>04:08:010116:40,собственность, ,347кв.м, 04:08:010116:489, собственность, 497 кв.м.</t>
  </si>
  <si>
    <t>04:08:080101:1484,постоянно (бессрочное) пользование,269 кв.м</t>
  </si>
  <si>
    <t>04:08:010117:48,собственность, 17302кв.м</t>
  </si>
  <si>
    <t>04:08:010601:807,собственность,1606 кв.м, 04:08:010601:459</t>
  </si>
  <si>
    <t>04:08:010102:37,собственность,70028 кв.м</t>
  </si>
  <si>
    <t>04:08:010120:350, 04:08:010121:37,собственность, 5728кв.м,
04:08:010121:80, 04:08:010121:85,
04:08:010122:50, 04:08:010122:114,
04:08:010123:611</t>
  </si>
  <si>
    <t>04:08:011308:549,собственность,12106 кв.м, 04:08:011308:321 собственнорсть 13360 кв.м.</t>
  </si>
  <si>
    <t>04:08:011308:549, собственность, 12106кв.м., 04:08:011308:321 собственность 13360 кв.м.</t>
  </si>
  <si>
    <t xml:space="preserve">04:08:000000:735 собственность 3436 кв.м., 04:08:011308:321 собственность 13360кв.м.,
04:08:011308:556 
</t>
  </si>
  <si>
    <t>04:08:070101:1445,собственность, 3416кв.м</t>
  </si>
  <si>
    <t>04:08:070101:1445,собственность, 3416кв.м, 04:08:070101:452  900кв.м.</t>
  </si>
  <si>
    <t>04:08:010501:36 собственность, 2012кв.м.</t>
  </si>
  <si>
    <t>04:08:090301:328, собственность, 547 кв.м.</t>
  </si>
  <si>
    <t>04:08:090401:151, постоянно (бессрочное) пользование, 2653 кв.м.</t>
  </si>
  <si>
    <t>04:08:010117:28,постоянно (бесрочное) пользование 959 кв..м</t>
  </si>
  <si>
    <t>04:08:010117:28, постоянно (бессрочное) пользование, 959 кв.м.</t>
  </si>
  <si>
    <t>04:08:010116:489,собственность,497 кв.м, 04:08:010117:28</t>
  </si>
  <si>
    <t>04:08:060401:8,собственность, 2214кв.м</t>
  </si>
  <si>
    <t xml:space="preserve">  с.Ак-Коба, ул.Набережная,3/1</t>
  </si>
  <si>
    <t>04:08:090101:313,собственность,452 кв.м.</t>
  </si>
  <si>
    <t>04:08:010128:21, собственность, 1538 кв.м.</t>
  </si>
  <si>
    <t>1.2-0212</t>
  </si>
  <si>
    <t>1.2-0213</t>
  </si>
  <si>
    <t>1.2-0214</t>
  </si>
  <si>
    <t>1.2-0215</t>
  </si>
  <si>
    <t>1.2-0216</t>
  </si>
  <si>
    <t>1.2-0217</t>
  </si>
  <si>
    <t>1.2-0218</t>
  </si>
  <si>
    <t>1.2-0219</t>
  </si>
  <si>
    <t>1.2-0220</t>
  </si>
  <si>
    <t>1.2-0221</t>
  </si>
  <si>
    <t>1.2-0222</t>
  </si>
  <si>
    <t>1.2-0223</t>
  </si>
  <si>
    <t>1.2-0224</t>
  </si>
  <si>
    <t>1.2-0225</t>
  </si>
  <si>
    <t>1.2-0226</t>
  </si>
  <si>
    <t>1.2-0227</t>
  </si>
  <si>
    <t>1.2-0228</t>
  </si>
  <si>
    <t>1.2-0229</t>
  </si>
  <si>
    <t>1.2-0230</t>
  </si>
  <si>
    <t>1.2-0231</t>
  </si>
  <si>
    <t>1.2-0232</t>
  </si>
  <si>
    <t>1.2-0233</t>
  </si>
  <si>
    <t>1.2-0234</t>
  </si>
  <si>
    <t>1.2-0235</t>
  </si>
  <si>
    <t>1.2-0236</t>
  </si>
  <si>
    <t>1.2-0237</t>
  </si>
  <si>
    <t>1.2-0238</t>
  </si>
  <si>
    <t>1.2-0239</t>
  </si>
  <si>
    <t>1.2-0240</t>
  </si>
  <si>
    <t>1.2-0241</t>
  </si>
  <si>
    <t>1.2-0242</t>
  </si>
  <si>
    <t>2.1-0001</t>
  </si>
  <si>
    <t>2.4-0001</t>
  </si>
  <si>
    <t>503294.58</t>
  </si>
  <si>
    <t>193720.93</t>
  </si>
  <si>
    <t>214612.41</t>
  </si>
  <si>
    <t>83565.89</t>
  </si>
  <si>
    <t>672325.59</t>
  </si>
  <si>
    <t>567868.22</t>
  </si>
  <si>
    <t>676124.04</t>
  </si>
  <si>
    <t>630542.64</t>
  </si>
  <si>
    <t>241201.55</t>
  </si>
  <si>
    <t>292480.62</t>
  </si>
  <si>
    <t>165232.56</t>
  </si>
  <si>
    <t>474806.21</t>
  </si>
  <si>
    <t>484302.33</t>
  </si>
  <si>
    <t>96860.47</t>
  </si>
  <si>
    <t>501395.36</t>
  </si>
  <si>
    <t>670426.37</t>
  </si>
  <si>
    <t>216511.63</t>
  </si>
  <si>
    <t>184224.81</t>
  </si>
  <si>
    <t>778682.18</t>
  </si>
  <si>
    <t>719806.21</t>
  </si>
  <si>
    <t>315271.32</t>
  </si>
  <si>
    <t>163333.34</t>
  </si>
  <si>
    <t>2996976.79</t>
  </si>
  <si>
    <t>275387.6</t>
  </si>
  <si>
    <t>590658.92</t>
  </si>
  <si>
    <t>277286.83</t>
  </si>
  <si>
    <t>72170.54</t>
  </si>
  <si>
    <t>476705.43</t>
  </si>
  <si>
    <t>26614.16</t>
  </si>
  <si>
    <t>422872.28</t>
  </si>
  <si>
    <t>111752.72</t>
  </si>
  <si>
    <t>54697.89</t>
  </si>
  <si>
    <t>614870.54</t>
  </si>
  <si>
    <t>107759.56</t>
  </si>
  <si>
    <t>253902.18</t>
  </si>
  <si>
    <t>183274.46</t>
  </si>
  <si>
    <t>1.2-0372</t>
  </si>
  <si>
    <t>1.2-0373</t>
  </si>
  <si>
    <t>1.2-0374</t>
  </si>
  <si>
    <t>1.2-0375</t>
  </si>
  <si>
    <t>1.2-0376</t>
  </si>
  <si>
    <t>1.2-0377</t>
  </si>
  <si>
    <t>1.2-0378</t>
  </si>
  <si>
    <t>1.2-0379</t>
  </si>
  <si>
    <t>1.2-0380</t>
  </si>
  <si>
    <t>1.2-0381</t>
  </si>
  <si>
    <t>1.2-0382</t>
  </si>
  <si>
    <t>1.2-0383</t>
  </si>
  <si>
    <t>1.2-0384</t>
  </si>
  <si>
    <t>1.2-0385</t>
  </si>
  <si>
    <t>1.2-0386</t>
  </si>
  <si>
    <t>1.2-0387</t>
  </si>
  <si>
    <t>1.2-0388</t>
  </si>
  <si>
    <t>1.2-0389</t>
  </si>
  <si>
    <t>1.2-0390</t>
  </si>
  <si>
    <t>1.2-0391</t>
  </si>
  <si>
    <t>1.2-0392</t>
  </si>
  <si>
    <t>1.2-0393</t>
  </si>
  <si>
    <t>1.2-0394</t>
  </si>
  <si>
    <t>1.2-0395</t>
  </si>
  <si>
    <t>1.2-0396</t>
  </si>
  <si>
    <t>1.2-0397</t>
  </si>
  <si>
    <t>1.2-0398</t>
  </si>
  <si>
    <t>1.2-0399</t>
  </si>
  <si>
    <t>1.2-0401</t>
  </si>
  <si>
    <t>1.2-0402</t>
  </si>
  <si>
    <t>1.2-0403</t>
  </si>
  <si>
    <t>1.2-0404</t>
  </si>
  <si>
    <t>1.2-0405</t>
  </si>
  <si>
    <t>1.2-0406</t>
  </si>
  <si>
    <t>1.2-0407</t>
  </si>
  <si>
    <t>1.2-0408</t>
  </si>
  <si>
    <t>1.2-0409</t>
  </si>
  <si>
    <t>1.2-0410</t>
  </si>
  <si>
    <t>1.2-0411</t>
  </si>
  <si>
    <t>1.2-0412</t>
  </si>
  <si>
    <t>1.2-0413</t>
  </si>
  <si>
    <t>1.2-0414</t>
  </si>
  <si>
    <t>1.2-0415</t>
  </si>
  <si>
    <t>1.2-0416</t>
  </si>
  <si>
    <t>1.2-0417</t>
  </si>
  <si>
    <t>1.2-0418</t>
  </si>
  <si>
    <t>1.2-0419</t>
  </si>
  <si>
    <t>1.2-0420</t>
  </si>
  <si>
    <t>1.2-0421</t>
  </si>
  <si>
    <t>1.2-0422</t>
  </si>
  <si>
    <t>1.2-0423</t>
  </si>
  <si>
    <t>1.2-0424</t>
  </si>
  <si>
    <t>1.2-0425</t>
  </si>
  <si>
    <t>1.2-0426</t>
  </si>
  <si>
    <t>1.2-0427</t>
  </si>
  <si>
    <t>1.2-0428</t>
  </si>
  <si>
    <t>1.2-0429</t>
  </si>
  <si>
    <t>1.2-0430</t>
  </si>
  <si>
    <t>1.2-0431</t>
  </si>
  <si>
    <t>1.2-0432</t>
  </si>
  <si>
    <t>1.2-0433</t>
  </si>
  <si>
    <t>1.2-0434</t>
  </si>
  <si>
    <t>1.2-0435</t>
  </si>
  <si>
    <t>1.2-0436</t>
  </si>
  <si>
    <t>1.2-0437</t>
  </si>
  <si>
    <t>1.2-0438</t>
  </si>
  <si>
    <t>1.2-0439</t>
  </si>
  <si>
    <t>1.2-0440</t>
  </si>
  <si>
    <t>1.2-0441</t>
  </si>
  <si>
    <t>1.2-0442</t>
  </si>
  <si>
    <t>1.2-0443</t>
  </si>
  <si>
    <t>1.2-0444</t>
  </si>
  <si>
    <t>1.2-0445</t>
  </si>
  <si>
    <t>1.2-0446</t>
  </si>
  <si>
    <t>1.2-0447</t>
  </si>
  <si>
    <t>1.2-0448</t>
  </si>
  <si>
    <t>1.2-0449</t>
  </si>
  <si>
    <t>1.2-0450</t>
  </si>
  <si>
    <t>1.2-0451</t>
  </si>
  <si>
    <t>1.2-0452</t>
  </si>
  <si>
    <t>1.2-0453</t>
  </si>
  <si>
    <t>1.2-0454</t>
  </si>
  <si>
    <t>1.2-0455</t>
  </si>
  <si>
    <t>1.2-0456</t>
  </si>
  <si>
    <t>1.2-0457</t>
  </si>
  <si>
    <t>1.2-0458</t>
  </si>
  <si>
    <t>1.2-0459</t>
  </si>
  <si>
    <t>1.2-0460</t>
  </si>
  <si>
    <t>1.2-0461</t>
  </si>
  <si>
    <t>1.2-0463</t>
  </si>
  <si>
    <t>1.2-0464</t>
  </si>
  <si>
    <t>1.2-0465</t>
  </si>
  <si>
    <t>1.2-0466</t>
  </si>
  <si>
    <t>1.2-0467</t>
  </si>
  <si>
    <t>1.2-0468</t>
  </si>
  <si>
    <t>1.2-0469</t>
  </si>
  <si>
    <t>1.2-0470</t>
  </si>
  <si>
    <t>1.2-0471</t>
  </si>
  <si>
    <t>1.2-0472</t>
  </si>
  <si>
    <t>1.2-0473</t>
  </si>
  <si>
    <t>1.2-0474</t>
  </si>
  <si>
    <t>1.2-0475</t>
  </si>
  <si>
    <t>1.2-0476</t>
  </si>
  <si>
    <t>1.2-0477</t>
  </si>
  <si>
    <t>1.2-0478</t>
  </si>
  <si>
    <t>1.2-0479</t>
  </si>
  <si>
    <t>1.2-0480</t>
  </si>
  <si>
    <t>1.2-0481</t>
  </si>
  <si>
    <t>1.2-0482</t>
  </si>
  <si>
    <t>1.2-0483</t>
  </si>
  <si>
    <t>1.2-0484</t>
  </si>
  <si>
    <t>1.2-0485</t>
  </si>
  <si>
    <t>1.2-0486</t>
  </si>
  <si>
    <t>1.2-0487</t>
  </si>
  <si>
    <t>1.2-0488</t>
  </si>
  <si>
    <t>1.2-0489</t>
  </si>
  <si>
    <t>1.2-0490</t>
  </si>
  <si>
    <t>1.2-0491</t>
  </si>
  <si>
    <t>1.2-0492</t>
  </si>
  <si>
    <t>1.2-0493</t>
  </si>
  <si>
    <t>1.2-0494</t>
  </si>
  <si>
    <t>1.2-0495</t>
  </si>
  <si>
    <t>1.2-0496</t>
  </si>
  <si>
    <t>1.2-0497</t>
  </si>
  <si>
    <t>1.2-0498</t>
  </si>
  <si>
    <t>1.2-0499</t>
  </si>
  <si>
    <t>1.2-0500</t>
  </si>
  <si>
    <t>1.2-0501</t>
  </si>
  <si>
    <t>1.2-0502</t>
  </si>
  <si>
    <t>1.2-0503</t>
  </si>
  <si>
    <t>1.2-0504</t>
  </si>
  <si>
    <t>1.2-0505</t>
  </si>
  <si>
    <t>1.2-0506</t>
  </si>
  <si>
    <t>1.2-0507</t>
  </si>
  <si>
    <t>1.2-0508</t>
  </si>
  <si>
    <t>1.2-0510</t>
  </si>
  <si>
    <t>1.2-0511</t>
  </si>
  <si>
    <t>1.2-0512</t>
  </si>
  <si>
    <t>1.2-0513</t>
  </si>
  <si>
    <t>1.2-0514</t>
  </si>
  <si>
    <t>1.2-0515</t>
  </si>
  <si>
    <t>1.2-0516</t>
  </si>
  <si>
    <t>1.2-0517</t>
  </si>
  <si>
    <t>1.2-0518</t>
  </si>
  <si>
    <t>1.2-0519</t>
  </si>
  <si>
    <t>1.2-0520</t>
  </si>
  <si>
    <t>1.2-0521</t>
  </si>
  <si>
    <t>1.2-0522</t>
  </si>
  <si>
    <t>1.2-0523</t>
  </si>
  <si>
    <t>1.2-0524</t>
  </si>
  <si>
    <t>1.2-0525</t>
  </si>
  <si>
    <t>1.2-0526</t>
  </si>
  <si>
    <t>1.2-0527</t>
  </si>
  <si>
    <t>1.2-0528</t>
  </si>
  <si>
    <t>1.2-0529</t>
  </si>
  <si>
    <t>1.2-0530</t>
  </si>
  <si>
    <t>1.2-0531</t>
  </si>
  <si>
    <t>1.2-0532</t>
  </si>
  <si>
    <t>1.2-0533</t>
  </si>
  <si>
    <t>1.2-0534</t>
  </si>
  <si>
    <t>1.2-0535</t>
  </si>
  <si>
    <t>1.2-0536</t>
  </si>
  <si>
    <t>1.2-0537</t>
  </si>
  <si>
    <t>1.2-0538</t>
  </si>
  <si>
    <t>1.2-0539</t>
  </si>
  <si>
    <t>1.2-0540</t>
  </si>
  <si>
    <t>1.2-0541</t>
  </si>
  <si>
    <t>1.2-0542</t>
  </si>
  <si>
    <t>1.2-0543</t>
  </si>
  <si>
    <t>1.2-0544</t>
  </si>
  <si>
    <t>1.2-0545</t>
  </si>
  <si>
    <t>1.2-0546</t>
  </si>
  <si>
    <t>1.2-0547</t>
  </si>
  <si>
    <t>1.2-0548</t>
  </si>
  <si>
    <t>1.2-0549</t>
  </si>
  <si>
    <t>1.2-0550</t>
  </si>
  <si>
    <t>1.2-0551</t>
  </si>
  <si>
    <t>1.2-0552</t>
  </si>
  <si>
    <t>1.2-0553</t>
  </si>
  <si>
    <t>1.2-0554</t>
  </si>
  <si>
    <t>1.2-0555</t>
  </si>
  <si>
    <t>1.2-0556</t>
  </si>
  <si>
    <t>1.2-0557</t>
  </si>
  <si>
    <t>1.2-0558</t>
  </si>
  <si>
    <t>1.2-0559</t>
  </si>
  <si>
    <t>1.2-0560</t>
  </si>
  <si>
    <t>1.2-0561</t>
  </si>
  <si>
    <t>1.2-0562</t>
  </si>
  <si>
    <t>1.2-0563</t>
  </si>
  <si>
    <t>1.2-0564</t>
  </si>
  <si>
    <t>1.2-0565</t>
  </si>
  <si>
    <t>1.2-0566</t>
  </si>
  <si>
    <t>1.2-0567</t>
  </si>
  <si>
    <t>1.2-0568</t>
  </si>
  <si>
    <t>1.2-0569</t>
  </si>
  <si>
    <t>1.2-0570</t>
  </si>
  <si>
    <t>1.2-0571</t>
  </si>
  <si>
    <t>1.2-0572</t>
  </si>
  <si>
    <t>1.2-0573</t>
  </si>
  <si>
    <t>1.2-0574</t>
  </si>
  <si>
    <t>1.2-0575</t>
  </si>
  <si>
    <t>1.2-0576</t>
  </si>
  <si>
    <t>1.2-0577</t>
  </si>
  <si>
    <t>1.2-0578</t>
  </si>
  <si>
    <t>1.2-0579</t>
  </si>
  <si>
    <t>1.2-0580</t>
  </si>
  <si>
    <t>1.2-0581</t>
  </si>
  <si>
    <t>1.2-0582</t>
  </si>
  <si>
    <t>1.2-0583</t>
  </si>
  <si>
    <t>1.2-0584</t>
  </si>
  <si>
    <t>1.2-0585</t>
  </si>
  <si>
    <t>1.2-0586</t>
  </si>
  <si>
    <t>1.2-0587</t>
  </si>
  <si>
    <t>1.2-0588</t>
  </si>
  <si>
    <t>1.2-0589</t>
  </si>
  <si>
    <t>1.2-0590</t>
  </si>
  <si>
    <t>1.2-0591</t>
  </si>
  <si>
    <t>1.2-0592</t>
  </si>
  <si>
    <t>1.2-0593</t>
  </si>
  <si>
    <t>1.2-0594</t>
  </si>
  <si>
    <t>1.2-0595</t>
  </si>
  <si>
    <t>1.2-0596</t>
  </si>
  <si>
    <t>1.2-0597</t>
  </si>
  <si>
    <t>1.2-0598</t>
  </si>
  <si>
    <t>1.2-0599</t>
  </si>
  <si>
    <t>1.2-0600</t>
  </si>
  <si>
    <t>1.2-0601</t>
  </si>
  <si>
    <t>1.2-0602</t>
  </si>
  <si>
    <t>1.2-0603</t>
  </si>
  <si>
    <t>1.2-0604</t>
  </si>
  <si>
    <t>1.2-0605</t>
  </si>
  <si>
    <t>1.2-0606</t>
  </si>
  <si>
    <t>1.2-0607</t>
  </si>
  <si>
    <t>1.2-0608</t>
  </si>
  <si>
    <t>1.2-0609</t>
  </si>
  <si>
    <t>1.2-0610</t>
  </si>
  <si>
    <t>1.2-0611</t>
  </si>
  <si>
    <t>1.2-0612</t>
  </si>
  <si>
    <t>1.2-0613</t>
  </si>
  <si>
    <t>1.2-0614</t>
  </si>
  <si>
    <t>1.2-0615</t>
  </si>
  <si>
    <t>1.2-0616</t>
  </si>
  <si>
    <t>1.2-0617</t>
  </si>
  <si>
    <t>1.2-0618</t>
  </si>
  <si>
    <t>1.2-0619</t>
  </si>
  <si>
    <t>1.2-0620</t>
  </si>
  <si>
    <t>1.2-0621</t>
  </si>
  <si>
    <t>1.2-0622</t>
  </si>
  <si>
    <t>1.2-0623</t>
  </si>
  <si>
    <t>1.2-0624</t>
  </si>
  <si>
    <t>1.2-0625</t>
  </si>
  <si>
    <t>1.2-0626</t>
  </si>
  <si>
    <t>1.2-0627</t>
  </si>
  <si>
    <t>1.2-0628</t>
  </si>
  <si>
    <t>1.2-0629</t>
  </si>
  <si>
    <t>1.2-0630</t>
  </si>
  <si>
    <t>1.2-0631</t>
  </si>
  <si>
    <t>1.2-0632</t>
  </si>
  <si>
    <t>1.2-0633</t>
  </si>
  <si>
    <t>1.2-0634</t>
  </si>
  <si>
    <t>1.2-0635</t>
  </si>
  <si>
    <t>1.2-0636</t>
  </si>
  <si>
    <t>1.2-0637</t>
  </si>
  <si>
    <t>1.2-0638</t>
  </si>
  <si>
    <t>1.2-0639</t>
  </si>
  <si>
    <t>1.2-0640</t>
  </si>
  <si>
    <t>1.2-0641</t>
  </si>
  <si>
    <t>1.2-0642</t>
  </si>
  <si>
    <t>1.2-0643</t>
  </si>
  <si>
    <t>1.2-0644</t>
  </si>
  <si>
    <t>1.2-0645</t>
  </si>
  <si>
    <t>1.2-0646</t>
  </si>
  <si>
    <t>1.2-0647</t>
  </si>
  <si>
    <t>1.2-0648</t>
  </si>
  <si>
    <t>1.2-0649</t>
  </si>
  <si>
    <t>1.2-0650</t>
  </si>
  <si>
    <t>1.2-0651</t>
  </si>
  <si>
    <t>1.2-0652</t>
  </si>
  <si>
    <t>1.2-0653</t>
  </si>
  <si>
    <t>1.2-0654</t>
  </si>
  <si>
    <t>1.2-0655</t>
  </si>
  <si>
    <t>1.2-0656</t>
  </si>
  <si>
    <t>1.2-0657</t>
  </si>
  <si>
    <t>1.2-0658</t>
  </si>
  <si>
    <t>1.2-0659</t>
  </si>
  <si>
    <t>1.2-0660</t>
  </si>
  <si>
    <t>1.2-0661</t>
  </si>
  <si>
    <t>1.2-0662</t>
  </si>
  <si>
    <t>1.2-0663</t>
  </si>
  <si>
    <t>1.2-0664</t>
  </si>
  <si>
    <t>1.2-0665</t>
  </si>
  <si>
    <t>1.2-0666</t>
  </si>
  <si>
    <t>1.2-0667</t>
  </si>
  <si>
    <t>1.2-0668</t>
  </si>
  <si>
    <t>1.2-0669</t>
  </si>
  <si>
    <t>1.2-0670</t>
  </si>
  <si>
    <t>1.2-0671</t>
  </si>
  <si>
    <t>1.2-0672</t>
  </si>
  <si>
    <t>1.2-0673</t>
  </si>
  <si>
    <t>1.2-0674</t>
  </si>
  <si>
    <t>1.2-0675</t>
  </si>
  <si>
    <t>1.2-0676</t>
  </si>
  <si>
    <t>1.2-0677</t>
  </si>
  <si>
    <t>1.2-0678</t>
  </si>
  <si>
    <t>1.2-0679</t>
  </si>
  <si>
    <t>1.2-0680</t>
  </si>
  <si>
    <t>1.2-0681</t>
  </si>
  <si>
    <t>1.2-0682</t>
  </si>
  <si>
    <t>1.2-0683</t>
  </si>
  <si>
    <t>1.2-0684</t>
  </si>
  <si>
    <t>1.2-0685</t>
  </si>
  <si>
    <t>1.2-0686</t>
  </si>
  <si>
    <t>1.2-0687</t>
  </si>
  <si>
    <t>1.2-0688</t>
  </si>
  <si>
    <t>1.2-0689</t>
  </si>
  <si>
    <t>1.2-0690</t>
  </si>
  <si>
    <t>1.2-0691</t>
  </si>
  <si>
    <t>1.2-0692</t>
  </si>
  <si>
    <t>1.2-0693</t>
  </si>
  <si>
    <t>1.2-0694</t>
  </si>
  <si>
    <t>1.2-0695</t>
  </si>
  <si>
    <t>1.2-0696</t>
  </si>
  <si>
    <t>1.2-0697</t>
  </si>
  <si>
    <t>1.2-0698</t>
  </si>
  <si>
    <t>1.2-0699</t>
  </si>
  <si>
    <t>1.2-0700</t>
  </si>
  <si>
    <t>1.2-0701</t>
  </si>
  <si>
    <t>1.2-0702</t>
  </si>
  <si>
    <t>1.2-0703</t>
  </si>
  <si>
    <t>1.2-0704</t>
  </si>
  <si>
    <t>1.2-0705</t>
  </si>
  <si>
    <t>1.2-0706</t>
  </si>
  <si>
    <t>1.2-0707</t>
  </si>
  <si>
    <t>1.2-0708</t>
  </si>
  <si>
    <t>1.2-0709</t>
  </si>
  <si>
    <t>1.2-0710</t>
  </si>
  <si>
    <t>1.2-0711</t>
  </si>
  <si>
    <t>1.2-0712</t>
  </si>
  <si>
    <t>1.2-0713</t>
  </si>
  <si>
    <t>1.2-0714</t>
  </si>
  <si>
    <t>1.2-0715</t>
  </si>
  <si>
    <t>1.2-0716</t>
  </si>
  <si>
    <t>1.2-0717</t>
  </si>
  <si>
    <t>1.2-0718</t>
  </si>
  <si>
    <t>1.2-0719</t>
  </si>
  <si>
    <t>1.2-0720</t>
  </si>
  <si>
    <t>1.2-0721</t>
  </si>
  <si>
    <t>1.2-0722</t>
  </si>
  <si>
    <t>1.2-0723</t>
  </si>
  <si>
    <t>1.2-0724</t>
  </si>
  <si>
    <t>1.2-0725</t>
  </si>
  <si>
    <t>1.2-0726</t>
  </si>
  <si>
    <t>1.2-0727</t>
  </si>
  <si>
    <t>1.2-0728</t>
  </si>
  <si>
    <t>1.2-0729</t>
  </si>
  <si>
    <t>1.2-0730</t>
  </si>
  <si>
    <t>1.2-0731</t>
  </si>
  <si>
    <t>1.2-0732</t>
  </si>
  <si>
    <t>1.2-0733</t>
  </si>
  <si>
    <t>1.2-0734</t>
  </si>
  <si>
    <t>1.2-0735</t>
  </si>
  <si>
    <t>1.2-0736</t>
  </si>
  <si>
    <t>1.2-0737</t>
  </si>
  <si>
    <t>1.2-0738</t>
  </si>
  <si>
    <t>1.2-0739</t>
  </si>
  <si>
    <t>1.2-0740</t>
  </si>
  <si>
    <t>1.2-0741</t>
  </si>
  <si>
    <t>1.2-0742</t>
  </si>
  <si>
    <t>1.2-0743</t>
  </si>
  <si>
    <t>1.2-0744</t>
  </si>
  <si>
    <t>1.2-0745</t>
  </si>
  <si>
    <t>1.2-0746</t>
  </si>
  <si>
    <t>1.2-0747</t>
  </si>
  <si>
    <t>1.2-0748</t>
  </si>
  <si>
    <t>1.2-0749</t>
  </si>
  <si>
    <t>1.2-0750</t>
  </si>
  <si>
    <t>1.2-0751</t>
  </si>
  <si>
    <t>1.2-0752</t>
  </si>
  <si>
    <t>1.2-0753</t>
  </si>
  <si>
    <t>1.2-0754</t>
  </si>
  <si>
    <t>1.2-0755</t>
  </si>
  <si>
    <t>1.2-0756</t>
  </si>
  <si>
    <t>1.2-0757</t>
  </si>
  <si>
    <t>1.2-0758</t>
  </si>
  <si>
    <t>1.2-0759</t>
  </si>
  <si>
    <t>1.2-0760</t>
  </si>
  <si>
    <t>1.2-0761</t>
  </si>
  <si>
    <t>1.2-0762</t>
  </si>
  <si>
    <t>1.2-0763</t>
  </si>
  <si>
    <t>1.2-0764</t>
  </si>
  <si>
    <t>1.2-0765</t>
  </si>
  <si>
    <t>1.2-0766</t>
  </si>
  <si>
    <t>1.2-0767</t>
  </si>
  <si>
    <t>1.2-0768</t>
  </si>
  <si>
    <t>1.2-0769</t>
  </si>
  <si>
    <t>1.2-0770</t>
  </si>
  <si>
    <t>1.2-0771</t>
  </si>
  <si>
    <t>1.2-0772</t>
  </si>
  <si>
    <t>1.2-0773</t>
  </si>
  <si>
    <t>1.2-0774</t>
  </si>
  <si>
    <t>1.2-0775</t>
  </si>
  <si>
    <t>1.2-0776</t>
  </si>
  <si>
    <t>1.2-0777</t>
  </si>
  <si>
    <t>1.2-0778</t>
  </si>
  <si>
    <t>1.2-0779</t>
  </si>
  <si>
    <t>1.2-0780</t>
  </si>
  <si>
    <t>1.2-0781</t>
  </si>
  <si>
    <t>1.2-0782</t>
  </si>
  <si>
    <t>1.2-0783</t>
  </si>
  <si>
    <t>1.2-0784</t>
  </si>
  <si>
    <t>1.2-0785</t>
  </si>
  <si>
    <t>1.2-0786</t>
  </si>
  <si>
    <t>1.2-0787</t>
  </si>
  <si>
    <t>1.2-0788</t>
  </si>
  <si>
    <t>1.2-0789</t>
  </si>
  <si>
    <t>1.2-0790</t>
  </si>
  <si>
    <t>1.2-0791</t>
  </si>
  <si>
    <t>1.2-0792</t>
  </si>
  <si>
    <t>1.2-0793</t>
  </si>
  <si>
    <t>1.2-0794</t>
  </si>
  <si>
    <t>1.2-0795</t>
  </si>
  <si>
    <t>1.2-0797</t>
  </si>
  <si>
    <t>1.2-0799</t>
  </si>
  <si>
    <t>1.2-0800</t>
  </si>
  <si>
    <t>1.2-0801</t>
  </si>
  <si>
    <t>1.2-0802</t>
  </si>
  <si>
    <t>1.2-0803</t>
  </si>
  <si>
    <t>1.2-0805</t>
  </si>
  <si>
    <t>1.2-0806</t>
  </si>
  <si>
    <t>1.2-0807</t>
  </si>
  <si>
    <t>1.2-0808</t>
  </si>
  <si>
    <t>1.2-0809</t>
  </si>
  <si>
    <t>1.2-0810</t>
  </si>
  <si>
    <t>1.2-0811</t>
  </si>
  <si>
    <t>1.2-0812</t>
  </si>
  <si>
    <t>1.2-0813</t>
  </si>
  <si>
    <t>1.2-0814</t>
  </si>
  <si>
    <t>1.2-0815</t>
  </si>
  <si>
    <t>1.2-0816</t>
  </si>
  <si>
    <t>1.2-0817</t>
  </si>
  <si>
    <t>1.2-0818</t>
  </si>
  <si>
    <t>Honda Accord.                                  Рег.знак О447ОО04</t>
  </si>
  <si>
    <t>RENAUL FLUENCE                           2013 года выпуска                            рег.номер С793АР04</t>
  </si>
  <si>
    <t>LADA 213100                                      2011 года выпуска                                     рег.номер Т857АН04</t>
  </si>
  <si>
    <t>УАЗ 22069-04                                   2006 года выпуска                               рег.номер Е273АА04</t>
  </si>
  <si>
    <t>автобус ПАЗ 32053-70                                                              2008 года выпуска                                             рег.номер У527АМ04</t>
  </si>
  <si>
    <t>автомобиль ГАПЗ 3307 (ассенизатор)</t>
  </si>
  <si>
    <t>автобус ПАЗ 32053-70                       2006 года выпуска                                            рег.номер К413АК04</t>
  </si>
  <si>
    <t>Автомобиль LADA RS035 Largus</t>
  </si>
  <si>
    <t xml:space="preserve">Автомобиль КАМАЗ-55111                                1996 года выпуска                                     рег.номер Т592АА04                                      </t>
  </si>
  <si>
    <t>Автомобиль КО-440-3 (мусоровоз)            2002 года выпуска                                 рег.номер В564АЕ04</t>
  </si>
  <si>
    <t>Автомобиль КАМАЗ-65111                   2008 года выпуска                                         М738АН04</t>
  </si>
  <si>
    <t>Автомобиль УАЗ-390994                                                                         2007 года выпуска                                                   рег.номер М588Ак04</t>
  </si>
  <si>
    <t xml:space="preserve">Автомобиль UAZ PATRIOT, 2017 </t>
  </si>
  <si>
    <t>Автомобиль UAZ PATRIOT, 2017 года выпуска, VIN ХТТ316300Н1015677                                     рег. Номер О097АС04</t>
  </si>
  <si>
    <t>Автомобиль Хёндай Н-1                                                             2010 года выпуска                                                                 рег.номер О123АН04</t>
  </si>
  <si>
    <t>Автомобиль Хёндай                                                2006 года выпуска                                   рег номер А680АС04</t>
  </si>
  <si>
    <t>Автомобиль Тойота Камри</t>
  </si>
  <si>
    <t>Автомобиль Тойота Камри                                                           2007 года выпуска                                                     рег.номер О226ОО04</t>
  </si>
  <si>
    <t>Автобус для перевозки детей ПАЗ 320608-110-70</t>
  </si>
  <si>
    <t>Автобус для перевозки детей ПАЗ 320608-110-70, ПТС 52РА 403226,        2018 года выпуска                                                                    рег номер</t>
  </si>
  <si>
    <t>Автобус для перевозки детей ПАЗ 320608-110-70, ПТС 52РА 403654,                    2018 года выпуска                                                                    рег номер</t>
  </si>
  <si>
    <t xml:space="preserve">Универсальный фронтальный мини-погрузчик с бортовым поворотом мод. ANT750                                                                 2019 года выпуска                                                        </t>
  </si>
  <si>
    <t xml:space="preserve">Погрузочно уборочная машина ПУМ 4853 </t>
  </si>
  <si>
    <t>Погрузочно уборочная машина ПУМ 4853 (на базе трактора  Беларус 82.1) с навесным оборудованием:
Погрузчик-копновоз универсальный ПКУ-0,8-0
Ковш 0,8 м3 ПКУ-0,8-5 Оборудование ПЛУЖНОЕ и БУЛЬДОЗЕРНОЕ модель КО
Оборудование коммунальное ЩЕТОЧНОЕ модель МК 4                                      2019 года выпуска</t>
  </si>
  <si>
    <t>Автобус ПАЗ-32053                                                                    2007  года выпуска                                           рег номер К277АС04</t>
  </si>
  <si>
    <t>Автомобиль спецназначения Mazda Bongo</t>
  </si>
  <si>
    <t>Автомобиль спецназначения Mazda Bongo,                                                             1996 года выпуска                                              рег.номерР620АМ04</t>
  </si>
  <si>
    <t xml:space="preserve">Трактор МТЗ 82                                                      2002 года выпуска                                                            </t>
  </si>
  <si>
    <t>KIA BD (CERATO, FORTE)                                                                    2019 года выпуска</t>
  </si>
  <si>
    <t>ГАЗ-322171 Автобус специальный для перевозки детей                              2019 года выпуска                                  рег. Номер В679АТ04</t>
  </si>
  <si>
    <t xml:space="preserve">FORD TRANSIT Автобус для перевозки детей                                           2019 года выпуска                                                                   </t>
  </si>
  <si>
    <t xml:space="preserve">Экскаватор E200W                                           2017 года выпуска </t>
  </si>
  <si>
    <t>Toyota Lаnd Cruiser 200                                              2011 года выпуска                                      рег номер О241ОО04</t>
  </si>
  <si>
    <t>ГАЗ-322171, специальный автобус для перевозки детей</t>
  </si>
  <si>
    <t xml:space="preserve">ГАЗ-322171, специальный автобус для перевозки детей </t>
  </si>
  <si>
    <t>ПАЗ-32053-70, автобус специальный для перевозки детей</t>
  </si>
  <si>
    <t>ПАЗ-320570-2, автобус специальный для перевозки детей</t>
  </si>
  <si>
    <t>ГАЗ GAZeLLe NEXT, автобус специальный для перевозки детей</t>
  </si>
  <si>
    <t xml:space="preserve">Самосвал КАМАЗ 6520-53 </t>
  </si>
  <si>
    <t>ПАЗ-320570-02 специальный, автобус для перевозки детей</t>
  </si>
  <si>
    <t>ПАЗ-423470-04 специальный, автобус для перевозки детей</t>
  </si>
  <si>
    <t>ГАЗ GAZeLLe NEXT специальный, автобус для перевозки детей</t>
  </si>
  <si>
    <t>ГАЗ GAZeLLe NEXT специальный, автобус для перевозки детей, 2023 года выпуска</t>
  </si>
  <si>
    <t>Прицеп самосвальный НЕФАЗ 8560-62-02 B113</t>
  </si>
  <si>
    <t>Машина вакуумная КО - 505Б1                         2023 года выпуска</t>
  </si>
  <si>
    <t>микроавтобус ГАЗ-32213                                    2005 года выпуска                                 рег. Номер Т369АЕ04</t>
  </si>
  <si>
    <r>
      <t xml:space="preserve">ОГРН   </t>
    </r>
    <r>
      <rPr>
        <sz val="16"/>
        <color rgb="FF000000"/>
        <rFont val="Times New Roman"/>
        <family val="1"/>
        <charset val="204"/>
      </rPr>
      <t>1170400005258 от 20.11.2017г.</t>
    </r>
  </si>
  <si>
    <r>
      <t xml:space="preserve">ОГРН   </t>
    </r>
    <r>
      <rPr>
        <sz val="16"/>
        <color rgb="FF000000"/>
        <rFont val="Times New Roman"/>
        <family val="1"/>
        <charset val="204"/>
      </rPr>
      <t>1170400004807 от 16.10.2017г.</t>
    </r>
  </si>
  <si>
    <r>
      <t xml:space="preserve">ОГРН   </t>
    </r>
    <r>
      <rPr>
        <sz val="16"/>
        <color rgb="FF000000"/>
        <rFont val="Times New Roman"/>
        <family val="1"/>
        <charset val="204"/>
      </rPr>
      <t>1180400000010 от 09.01.2018г.</t>
    </r>
  </si>
  <si>
    <t xml:space="preserve">Россия, Республика Алтай, Усть-Коксинский район, с. Усть-Кокса, ул. Мирная, д. 3, кв. 2 </t>
  </si>
  <si>
    <t>Россия, установлено относительно ориентира Республика Алтай, Усть-Коксинский район, с.Усть-Кокса, расположенного в границах участка восточная часть с.Усть-Кокса(под энергитику)</t>
  </si>
  <si>
    <t>Россия, установлено относительно ориентира Республика Алтай, Усть-Коксинский район, с.Усть-Кокса, расположенного в границах участка восточная часть с.Усть-Кокса (под энергетикой)</t>
  </si>
  <si>
    <t>2372.88</t>
  </si>
  <si>
    <t>1803.39</t>
  </si>
  <si>
    <t>Россия, установлено относительно ориентира Республика Алтай, Усть-Коксинский район, с.Усть-Кокса, расположенного в границах участка восточная часть с.Усть-Кокса  (под энергетикой)</t>
  </si>
  <si>
    <t>240.6</t>
  </si>
  <si>
    <t>675.81</t>
  </si>
  <si>
    <t xml:space="preserve">                                                                                        </t>
  </si>
  <si>
    <t>267.74</t>
  </si>
  <si>
    <t>661.65</t>
  </si>
  <si>
    <t>148.06</t>
  </si>
  <si>
    <t>164.56</t>
  </si>
  <si>
    <t>781.95</t>
  </si>
  <si>
    <t>534.8</t>
  </si>
  <si>
    <t>444.19</t>
  </si>
  <si>
    <t>211.3</t>
  </si>
  <si>
    <t>148.27</t>
  </si>
  <si>
    <t>296.13</t>
  </si>
  <si>
    <t>217.3</t>
  </si>
  <si>
    <t>554.81</t>
  </si>
  <si>
    <t>232.88</t>
  </si>
  <si>
    <t>251.69</t>
  </si>
  <si>
    <t>Республика Алтай, р-н Усть-Коксинский, с Усть-Кокса, ул Аргучинского, д 53 (жилой корпус, лагерь)</t>
  </si>
  <si>
    <t>04:08:010105:129 от 20.06.2009</t>
  </si>
  <si>
    <t>04:08:010128:49 от 26.03.2009</t>
  </si>
  <si>
    <t>04:08:010134:90 от 04.04.2009</t>
  </si>
  <si>
    <t>04:08:010109:64 от 02.06.2009</t>
  </si>
  <si>
    <t>04:08:010134:94 от 04.04.2009</t>
  </si>
  <si>
    <t>04:08:010105:118 от 06.06.2009</t>
  </si>
  <si>
    <t>04:08:010114:101 от 06.06.2009</t>
  </si>
  <si>
    <t>04:08:010107:96 от 26.03.2009</t>
  </si>
  <si>
    <t>04:08:010105:115 от 20.06.2009</t>
  </si>
  <si>
    <t>266324.74</t>
  </si>
  <si>
    <t>Республика Алтай, Усть-Коксинский район, на юго-восток от с. Курунда (Для производства сельскохозяйственной
продукции)</t>
  </si>
  <si>
    <t>04:08:011312:32 от 17.03.2010</t>
  </si>
  <si>
    <t>98274.06</t>
  </si>
  <si>
    <t>04:08:010112:13 от 20.06.2004</t>
  </si>
  <si>
    <t>Республика Алтай, Усть-Коксинский район, с Усть-Кокса, ул Западная, д 5, кв 2 (Для ведения личного подсобного хозяйства)</t>
  </si>
  <si>
    <t>04:08:010108:63 от 02.04.2009</t>
  </si>
  <si>
    <t>04:08:010112:57 от 06/06/2009</t>
  </si>
  <si>
    <t>1102567.8</t>
  </si>
  <si>
    <t>04:08:030707:339 от 23.10.2014</t>
  </si>
  <si>
    <t>Россия, Республика Алтай, Усть-Коксинский район, с. Талда, ул. Черемушки, д.1а (дошкольное, начальное и среднего
общего образования)</t>
  </si>
  <si>
    <t>04:08:010121:80 от 26.03.2009</t>
  </si>
  <si>
    <t>04:08:010114:70 от 06.06.2009</t>
  </si>
  <si>
    <t>04:08:010112:53 от  06.06.2009</t>
  </si>
  <si>
    <t>04:08:010112:51  от 06.06.2009</t>
  </si>
  <si>
    <t>04:08:010105:122 от 20.06.2009</t>
  </si>
  <si>
    <t>04:08:011308:321 от 30.06.2011г</t>
  </si>
  <si>
    <t>04:08:010109:67 от 02.06.2009</t>
  </si>
  <si>
    <t>04:08:010121:82 от 26.03.2009</t>
  </si>
  <si>
    <t>04:08:010112:42 от 06.06.2009</t>
  </si>
  <si>
    <t>04:08:010112:45 от 06.06.2009</t>
  </si>
  <si>
    <t>151610.88</t>
  </si>
  <si>
    <t>04:08:010601:807 от 28.01.2019</t>
  </si>
  <si>
    <t>04:08:010107:93 от 26.03.2009г</t>
  </si>
  <si>
    <t>04:08:010122:107 от 26.03.2009</t>
  </si>
  <si>
    <t>17800.2</t>
  </si>
  <si>
    <t>Россия, Республика Алтай, Усть-Коксинский район, с. Верх-Уймон, ул. Набережная, д.20 Б ( Для строительства павильона (горницы))</t>
  </si>
  <si>
    <t>04:08:010109:66 от 02.06.2009</t>
  </si>
  <si>
    <t>04:08:010105:125 от 20.06.2009</t>
  </si>
  <si>
    <t>04:08:010128:73 от 08.06.2011</t>
  </si>
  <si>
    <t>Россия, Республика Алтай, Усть-Коксинский район, с. Усть-Кокса, ул. Харитошкина, д.4 Б (для размещения объекта общественного
пользования (обелиск войнам землякам))</t>
  </si>
  <si>
    <t>04:08:010112:52 от 06.06.2009</t>
  </si>
  <si>
    <t>04:08:010105:102 от 20.06.2009</t>
  </si>
  <si>
    <t>04:08:010125:63 от 28.03.2009</t>
  </si>
  <si>
    <t>04:08:010105:117 от 20.06.2009</t>
  </si>
  <si>
    <t>04:08:010125:64 от 28.03.2009</t>
  </si>
  <si>
    <t>04:08:010122:111 от 26.03.2009</t>
  </si>
  <si>
    <t>1015.14</t>
  </si>
  <si>
    <t>04:08:010115:91 от 06.06.2009</t>
  </si>
  <si>
    <t>04:08:010134:92 от 04.04.2009</t>
  </si>
  <si>
    <t>04:08:010122:114 от 26.03.2009</t>
  </si>
  <si>
    <t>04:08:010123:178 от 01.06.2009</t>
  </si>
  <si>
    <t>04:08:010125:62 от 28.03.2009</t>
  </si>
  <si>
    <t>04:08:010105:128 от 20.06.2009</t>
  </si>
  <si>
    <t>04:08:010114:74 от 06.06.2009</t>
  </si>
  <si>
    <t>04:08:010123:174 от 01.06.2009</t>
  </si>
  <si>
    <t>04:08:010105:110 от 20.06.2009</t>
  </si>
  <si>
    <t>04:08:010105:126 от 20.06.2009</t>
  </si>
  <si>
    <t>04:08:090501:387 от 28.11.2012</t>
  </si>
  <si>
    <t>Россия, Республика Алтай, Усть-Коксинский район, п. Замульта, ул. Зеленая, д.16Б (ИЖС маневренный)</t>
  </si>
  <si>
    <t>04:08:010105:121 от 26.06.2009</t>
  </si>
  <si>
    <t>04:08:010122:108 от 26.03.2009</t>
  </si>
  <si>
    <t>04:08:010114:82 от 06.06.2009</t>
  </si>
  <si>
    <t>04:08:010112:58 от 06.06.2009</t>
  </si>
  <si>
    <t>04:08:010109:62 от 02.06.2009</t>
  </si>
  <si>
    <t>04:08:010123:173 от 01.06.2009</t>
  </si>
  <si>
    <t>04:08:010105:124 от 20.06.2009</t>
  </si>
  <si>
    <t>1053.41</t>
  </si>
  <si>
    <t>04:08:010108:66 от 02.04.2009</t>
  </si>
  <si>
    <t>04:08:010105:104 от 20.06.2009</t>
  </si>
  <si>
    <t>04:08:010114:86 от 06.06.2009</t>
  </si>
  <si>
    <t>04:08:010114:80 от 06.06.2009</t>
  </si>
  <si>
    <t>04:08:010122:113 от 26.03.2009</t>
  </si>
  <si>
    <t>04:08:010134:88 от 04.04.2009</t>
  </si>
  <si>
    <t>04:08:010134:91 от 04.04.2009</t>
  </si>
  <si>
    <t>04:08:010125:58 от 28.03.2009</t>
  </si>
  <si>
    <t>1316.76</t>
  </si>
  <si>
    <t>04:08:010108:65 от 02.04.2009</t>
  </si>
  <si>
    <t>04:08:010105:112 оо 20.06.2009</t>
  </si>
  <si>
    <t>04:08:010105:114 от 20.06.2009</t>
  </si>
  <si>
    <t>04:08:010701:1 от 13.06.2007</t>
  </si>
  <si>
    <t>04:08:010112:54 от 06.06.2009</t>
  </si>
  <si>
    <t>04:08:010123:172 от 01.06.2009</t>
  </si>
  <si>
    <t>04:08:010121:78 от 26.03.2009</t>
  </si>
  <si>
    <t>04:08:010125:60 от 28.03.2009</t>
  </si>
  <si>
    <t>04:08:010123:180 от 01.06.2009</t>
  </si>
  <si>
    <t>263.35</t>
  </si>
  <si>
    <t>04:08:010108:64 от 02.04.2009</t>
  </si>
  <si>
    <t>04:08:010123:181 от 01.06.2009</t>
  </si>
  <si>
    <t>04:08:010109:68 от 02.06.2009</t>
  </si>
  <si>
    <t>04:08:011312:270 от 10.12.2016</t>
  </si>
  <si>
    <t>04:08:010116:100 от 17.12.2007</t>
  </si>
  <si>
    <t>504395.68</t>
  </si>
  <si>
    <t>Республика Алтай, Усть-Коксинский район, с Усть-Кокса, ул Октябрьская, д 10 (Жилой дом)</t>
  </si>
  <si>
    <t>04:08:090804:446 от 18.03.2015</t>
  </si>
  <si>
    <t>1006.78</t>
  </si>
  <si>
    <t>04:08:010115:89 от 06.06.2009</t>
  </si>
  <si>
    <t>04:08:010123:179 от 01.06.2009</t>
  </si>
  <si>
    <t>04:08:010105:120 от 20.06.2009</t>
  </si>
  <si>
    <t>04:08:010112:56 от 06.06.2009</t>
  </si>
  <si>
    <t>04:08:010112:49 от 06.06.2009</t>
  </si>
  <si>
    <t>04:08:010105:127 20.06.2009</t>
  </si>
  <si>
    <t>04:08:010123:175 от 01.06.2009</t>
  </si>
  <si>
    <t>1353.53</t>
  </si>
  <si>
    <t>04:08:010122:112 от 26.03.2009</t>
  </si>
  <si>
    <t>04:08:010105:108 от 20.06.2009</t>
  </si>
  <si>
    <t>541.35</t>
  </si>
  <si>
    <t>04:08:010125:66 от 28.03.2009</t>
  </si>
  <si>
    <t>271.63</t>
  </si>
  <si>
    <t>04:08:010134:93 от 04.04.2009</t>
  </si>
  <si>
    <t>04:08:010125:65 от 28.03.2009</t>
  </si>
  <si>
    <t>04:08:010121:81 от 26.03.2009</t>
  </si>
  <si>
    <t>755.08</t>
  </si>
  <si>
    <t>04:08:010115:93 от 06.06.2009</t>
  </si>
  <si>
    <t>04:08:010122:116 от 26.03.2009</t>
  </si>
  <si>
    <t>04:08:010112:50 от 06.06.2009</t>
  </si>
  <si>
    <t>04:08:010109:63 от 02.06.2009</t>
  </si>
  <si>
    <t>04:08:010114:71 от 06.06.2009</t>
  </si>
  <si>
    <t>04:08:010107:91 от 26.03.2009</t>
  </si>
  <si>
    <t>04:08:010105:116 от 20.06.2009</t>
  </si>
  <si>
    <t>04:08:010114:78 от 06.06.2009</t>
  </si>
  <si>
    <t>04:08:010137:56 от 04.04.2009</t>
  </si>
  <si>
    <t>04:08:010123:177 от 01.06.2009</t>
  </si>
  <si>
    <t>04:08:010114:72 от 06.06.2009</t>
  </si>
  <si>
    <t>04:08:010112:55 от 06.06.2009</t>
  </si>
  <si>
    <t>04:08:010125:59 от 28.03.2009</t>
  </si>
  <si>
    <t>04:08:010122:115 от 26.03.2009</t>
  </si>
  <si>
    <t>04:08:010122:109 от 26.03.2009</t>
  </si>
  <si>
    <t>160.65</t>
  </si>
  <si>
    <t>04:08:010105:123 от 20.06..2009</t>
  </si>
  <si>
    <t>04:08:010134:89 от 04.04.2009</t>
  </si>
  <si>
    <t>04:08:010137:57 от 04.04.2009</t>
  </si>
  <si>
    <t>04:08:010112:46 от 06.06.2009</t>
  </si>
  <si>
    <t>04:08:010108:49 от 25.04.2007</t>
  </si>
  <si>
    <t>Республика Алтай, Усть-Коксинский район, с Усть-Кокса, ул. Совхозная, водозабор (Для питьевого и хозяйственно-бытового
водоснабжения)</t>
  </si>
  <si>
    <t>35514.24</t>
  </si>
  <si>
    <t xml:space="preserve"> Земли промышленности,
энергетики, транспорта, связи, радиовещания,
телевидения, информатики, земли для
обеспечения космической деятельности, земли
обороны, безопасности и земли иного
специального назначения</t>
  </si>
  <si>
    <t>04:08:050303:321 от  04.04. 2018</t>
  </si>
  <si>
    <t>04:08:090701:404 от 04.12.2015</t>
  </si>
  <si>
    <t>1613.5</t>
  </si>
  <si>
    <t>Земли сельскохозяйственного
назначения</t>
  </si>
  <si>
    <t>04:08:011214:62 от 02.04.2007</t>
  </si>
  <si>
    <t>Республика Алтай, Усть-Коксинский район, с. Усть-Кокса, ул. Аргучинского, 53 (лагерь Беловодье)</t>
  </si>
  <si>
    <t>04:08:090401:785 от 27.06.2014</t>
  </si>
  <si>
    <t>Республика Алтай, Усть-Коксинский район, с. Мульта, ул. Школьная, № 90 (Для питьевого и хозяйственно-бытового
водоснабжения)</t>
  </si>
  <si>
    <t>04:08:080101:408 от 21.11.2006</t>
  </si>
  <si>
    <t>Республика Алтай, Усть-Коксинский район, с. Катанда, ул. Советская, 130А (под сетью водоснабжения)</t>
  </si>
  <si>
    <t>04:08:090401:316 от 15.04.2007</t>
  </si>
  <si>
    <t>Республика Алтай, Усть-Коксинский район, с. Мульта, ул. Лесная, № 4А (Для питьевого и хозяйственно-бытового
водоснабжения)</t>
  </si>
  <si>
    <t>04:08:011313:1485 от 30.07.2019</t>
  </si>
  <si>
    <t>04:08:070101:1096 от 27.06.2014</t>
  </si>
  <si>
    <t>Республика Алтай, Усть-Коксинский район, с. Чендек, ул. Садовая, д. 21 А (Дошкольное, начальное и среднее общее
образование)</t>
  </si>
  <si>
    <t>04:08:090703:132 от 11.07.2017</t>
  </si>
  <si>
    <t>Республика Алтай, Усть-Коксинский район, Верх-Уймонское сельское поселение размещение каменно-набросной дамбы (Для размещения каменно-набросной дамбы)</t>
  </si>
  <si>
    <t>04:08:000000:439 от 26.06.2017</t>
  </si>
  <si>
    <t>226545.3</t>
  </si>
  <si>
    <t>04:08:010116:47 от 03.12.2015</t>
  </si>
  <si>
    <t>Республика Алтай, р-н Усть-Коксинский, с Усть-Кокса, ул Харитошкина, 5 (Для размещения здания детской школы искусств)</t>
  </si>
  <si>
    <t>04:08:060101:361 от 26.04.2007</t>
  </si>
  <si>
    <t>04:08:060101:1045 от 13.01.2020</t>
  </si>
  <si>
    <t>04:08:011308:549 от 28.12.2015</t>
  </si>
  <si>
    <t>1149045.49</t>
  </si>
  <si>
    <t>04:08:070301:46 от 14.03.2007</t>
  </si>
  <si>
    <t>04:08:030101:81 от 02.11.2003</t>
  </si>
  <si>
    <t>1578350.18</t>
  </si>
  <si>
    <t>Республика Алтай, Усть-Коксинский район, с. Талда, ул. Центральная, 38 (идет тепловая сеть)</t>
  </si>
  <si>
    <t>04:08:090501:122 от 19.04.2007</t>
  </si>
  <si>
    <t>Республика Алтай, Усть-Коксинский район, п. Замульта, ул. Майская, № 14 А (Для питьевого и хозяйственно-бытового
водоснабжения)</t>
  </si>
  <si>
    <t>04:08:010135:92 от 16.11.2010</t>
  </si>
  <si>
    <t>Республика Алтай, р-н Усть-Коксинский, с Усть-Кокса, ул Аргучинского, д 15 (Ведение огородничества)</t>
  </si>
  <si>
    <t>62221.5</t>
  </si>
  <si>
    <t>04:08:050301:115 от 18.04.2011</t>
  </si>
  <si>
    <t>04:08:040201:22 от 16.11.2005</t>
  </si>
  <si>
    <t>Республика Алтай, Усть-Коксинский район, с. Абай, ул. Трактовая, 9 (Для размещения здания школы)</t>
  </si>
  <si>
    <t>04:08:010116:40 от 07.06.2004</t>
  </si>
  <si>
    <t>Республика Алтай, р-н Усть-Коксинский, с Усть-Кокса, ул Харитошкина, д 1А (под тепловой сетью)</t>
  </si>
  <si>
    <t>04:08:030101:1036 от 10.02.2020</t>
  </si>
  <si>
    <t>642692.84</t>
  </si>
  <si>
    <t>04:08:060301:627 от 13.01.2020</t>
  </si>
  <si>
    <t>262283.57</t>
  </si>
  <si>
    <t>04:08:030201:50 от 21.11.2005</t>
  </si>
  <si>
    <t>Республика Алтай, Усть-Коксинский район, с. Сугаш, ул. Новая, 4 (под школой)</t>
  </si>
  <si>
    <t>04:08:070101:453 от 19.04.2007</t>
  </si>
  <si>
    <t xml:space="preserve"> Земли населенных пунктов, Для питьевого и хозяйственно-бытового
водоснабжения</t>
  </si>
  <si>
    <t>04:08:030201:499 от 21.11.2012</t>
  </si>
  <si>
    <t>12303.36</t>
  </si>
  <si>
    <t>Республика Алтай, Усть-Коксинский район, с. Сугаш, ул. Новая, 8 (для размещения и обслуживания водозаборной скважины)</t>
  </si>
  <si>
    <t>04:08:090101:490 от 11.08.2011</t>
  </si>
  <si>
    <t>Республика Алтай, Усть-Коксинский район, с. Верх-Уймон, ул. Набережная, 20 (здание музея)</t>
  </si>
  <si>
    <t>04:08:010117:48 от 17.09.2007</t>
  </si>
  <si>
    <t>2067775.23</t>
  </si>
  <si>
    <t>Республика Алтай, Усть-Коксинский район, с Усть-Кокса, ул Нагорная, д 23 (под скважиной)</t>
  </si>
  <si>
    <t>04:08:080101:1113 от 27.12.2013</t>
  </si>
  <si>
    <t>101704.5</t>
  </si>
  <si>
    <t>Республика Алтай, Усть-Коксинский район, с. Катанда, ул. Партизанская, 17 "А" (под скважиной)</t>
  </si>
  <si>
    <t>04:08:010131:49 от 03.12.2005</t>
  </si>
  <si>
    <t>Республика Алтай, р-н Усть-Коксинский, с Усть-Кокса, ул Советская, 111 А(для размещения здания детского юношеского клуба физической подготовки)</t>
  </si>
  <si>
    <t>04:08:011313:1484 от 30.07.2019</t>
  </si>
  <si>
    <t>04:08:010120:114 от 14.02.2014</t>
  </si>
  <si>
    <t>1552719.85</t>
  </si>
  <si>
    <t>04:08:010128:23 от 03.12.2005</t>
  </si>
  <si>
    <t>Республика Алтай, Усть-Коксинский район, с. Усть-Кокса, ул. Советская, 60 (библиотека)</t>
  </si>
  <si>
    <t>04:08:080101:1046 от 06.06.2013</t>
  </si>
  <si>
    <t>551580.9</t>
  </si>
  <si>
    <t>Республика Алтай, Усть-Коксинский район, с. Катанда, ул. Советская, 75 А (под скважиной)</t>
  </si>
  <si>
    <t>04:08:080101:1111 от 25.12.2013</t>
  </si>
  <si>
    <t>76959.9</t>
  </si>
  <si>
    <t>Республика Алтай, Усть-Коксинский район, с. Катанда, ул. Наговицина, 29 А (под скважиной)</t>
  </si>
  <si>
    <t>04:08:010122:110 от 26.03.2009</t>
  </si>
  <si>
    <t>Республика Алтай, р-н Усть-Коксинский (под энергетикой)</t>
  </si>
  <si>
    <t xml:space="preserve">04:08:010120:99 от 09.08.2013 </t>
  </si>
  <si>
    <t>Республика Алтай, Усть-Коксинский район, с. Усть-Кокса, ул. Строительная, № 15 В (под строжкой)</t>
  </si>
  <si>
    <t>04:08:060301:183 от 02.05.2007</t>
  </si>
  <si>
    <t>Республика Алтай, Усть-Коксинский район, с. Кайтанак, ул. Проточная, 7 (здание ФАП)</t>
  </si>
  <si>
    <t>Земли населенных пунктов, Для размещения здания ФАП</t>
  </si>
  <si>
    <t>04:08:010102:37 от 17.09.2007</t>
  </si>
  <si>
    <t>04:08:010601:66 от 16.11.2005</t>
  </si>
  <si>
    <t>38516.34</t>
  </si>
  <si>
    <t>04:08:060301:189 от 09.01.2008</t>
  </si>
  <si>
    <t>Республика Алтай, Усть-Коксинский район, с. Кайтанак, ул. Новая, 2( под школой)</t>
  </si>
  <si>
    <t>04:08:070101:217 от 02.03.2006</t>
  </si>
  <si>
    <t>Республика Алтай, Усть-Коксинский район, с. Чендек, ул. Садовая, 13 кв. 1 ( под квартирой)</t>
  </si>
  <si>
    <t>238174.5</t>
  </si>
  <si>
    <t>Республика Алтай, Усть-Коксинский район, Горбуновское сельское поселение ( Для производства сельскохозяйственной
продукции)</t>
  </si>
  <si>
    <t>04:08:070806:438 от 19.11.2018</t>
  </si>
  <si>
    <t>04:08:040101:831 от 19.08.2013</t>
  </si>
  <si>
    <t>Республика Алтай, Усть-Коксинский район, с. Амур, пер. Школьный, 9 (под школой)</t>
  </si>
  <si>
    <t>04:08:090801:428 от 15.02.2019</t>
  </si>
  <si>
    <t>1901.69</t>
  </si>
  <si>
    <t>04:08:090801:278 от 15.06.2015</t>
  </si>
  <si>
    <t xml:space="preserve">04:08:070101:1445 от 13.01.2020 </t>
  </si>
  <si>
    <t>04:08:090401:138 от 06.09.2003</t>
  </si>
  <si>
    <t>Республика Алтай, Усть-Коксинский район, с. Мульта, ул. Школьная, 24 (под школой)</t>
  </si>
  <si>
    <t>04:08:020101:194 от 21.11.2006</t>
  </si>
  <si>
    <t>Республика Алтай, Усть-Коксинский район, с. Карагай, ул. Школьная, 1(под школой, под сетью водоснабжения)</t>
  </si>
  <si>
    <t>04:08:070101:444 от 08.08.2006</t>
  </si>
  <si>
    <t>Республика Алтай, Усть-Коксинский район, с. Чендек, ул. Центральная, д. 16 (под интернатом)</t>
  </si>
  <si>
    <t>04:08:010134:456 от 12.02.2020</t>
  </si>
  <si>
    <t>04:08:060401:228 от 15.10.2013</t>
  </si>
  <si>
    <t>5301.5</t>
  </si>
  <si>
    <t>Республика Алтай, Усть-Коксинский район, п. Мараловодка, ул. Скосарева, № 14 А (Для размещения водонапорной скважины)</t>
  </si>
  <si>
    <t>04:08:090801:430 от 25.06.2019</t>
  </si>
  <si>
    <t>2275.2</t>
  </si>
  <si>
    <t>04:08:020101:135 от 16.11.2005</t>
  </si>
  <si>
    <t>2343.98</t>
  </si>
  <si>
    <t>04:08:020301:50 от 16.11.2005</t>
  </si>
  <si>
    <t>Республика Алтай, Усть-Коксинский район, с. Банное, ул. Зелёная, 1 (под школой)</t>
  </si>
  <si>
    <t>04:08:080301:131 от 15.05.2007</t>
  </si>
  <si>
    <t>Республика Алтай, Усть-Коксинский район, с. Тюнгур, ул. Сухова, 45 (под школой)</t>
  </si>
  <si>
    <t>04:08:070101:1446 от 13.01.2020</t>
  </si>
  <si>
    <t>04:08:080101:1451 от 12.07.2018</t>
  </si>
  <si>
    <t>Республика Алтай, Усть-Коксинский район, с. Катанда, ул. Советская, 81 (для размещения детского сада)</t>
  </si>
  <si>
    <t>602656.1</t>
  </si>
  <si>
    <t>04:08:000000:286 от 15.04.2013</t>
  </si>
  <si>
    <t>04:08:010116:54 от 16.02.2006</t>
  </si>
  <si>
    <t>Республика Алтай, Усть-Коксинский р-н, с Усть-Кокса, ул Харитошкина, 7 (под домом культуры)</t>
  </si>
  <si>
    <t>04:08:090101:380 от 02.11.2008</t>
  </si>
  <si>
    <t>Республика Алтай, р-н Усть-Коксинский, с Верх-Уймон, ул Набережная, д 14 (музей)</t>
  </si>
  <si>
    <t>04:08:010128:117 от 14.08.2012</t>
  </si>
  <si>
    <t>Республика Алтай, Усть-Коксинский район, с. Усть-Кокса, ул. Харитошкина, 6Б (под объектом незавершенного строительства)</t>
  </si>
  <si>
    <t>04:08:070101:1440 от 18.07.2019</t>
  </si>
  <si>
    <t>133861.72</t>
  </si>
  <si>
    <t>Республика Алтай, Усть-Коксинский район, с. Чендек, ул. Центральная, 23А(коммунальное обслуживание)</t>
  </si>
  <si>
    <t>04:08:010128:5 от 17.12.2002</t>
  </si>
  <si>
    <t>Республика Алтай, р-н Усть-Коксинский, с Усть-Кокса, ул Харитошкина, д 6 (под адм.здания)</t>
  </si>
  <si>
    <t>04:08:010128:46 от 11.11.2008</t>
  </si>
  <si>
    <t>355274.13</t>
  </si>
  <si>
    <t>Республика Алтай, Усть-Коксинский район, с. Усть-Кокса, ул. Набережная, 73 (под домом)</t>
  </si>
  <si>
    <t>04:08:060101:156 от 13.10.2003</t>
  </si>
  <si>
    <t>Республика Алтай, Усть-Коксинский район, с. Огнёвка, ул. Школьная, 8 (под школой, под сетью водоснабжения)</t>
  </si>
  <si>
    <t>04:08:080201:179 от 11.12.2013</t>
  </si>
  <si>
    <t>133948.32</t>
  </si>
  <si>
    <t>Республика Алтай, Усть-Коксинский район, п. Кучерла, ул. Ленина, 30А (под скважиной)</t>
  </si>
  <si>
    <t>04:08:050201:553 от 09.01.2019</t>
  </si>
  <si>
    <t>97115.88</t>
  </si>
  <si>
    <t>Республика Алтай, Усть-Коксинский район, пос. Октябрьское, ул. Нагорная (коммунальное обслуживание)</t>
  </si>
  <si>
    <t>04:08:090401:315 от 15.04.2007</t>
  </si>
  <si>
    <t>Республика Алтай, Усть-Коксинский район, с. Мульта, ул. Центральная, № 90 (под водозаборной скважиной)</t>
  </si>
  <si>
    <t xml:space="preserve">04:08:080201:202 от 01.12.2015 </t>
  </si>
  <si>
    <t>332333.9</t>
  </si>
  <si>
    <t>Республика Алтай, Усть-Коксинский район, пос. Кучерла, ул. Ленина, 46А (под водозаборной скважиной)</t>
  </si>
  <si>
    <t>04:08:060301:8 от 03.11.2003</t>
  </si>
  <si>
    <t>Земли населённых пунктов; под объекты общего пользования.Для размещения и обслуживания детского сада</t>
  </si>
  <si>
    <t>04:08:010128:20 от 03.12.2005</t>
  </si>
  <si>
    <t>04:08:010120:350 от 28.01.2020</t>
  </si>
  <si>
    <t>04:08:010101:59 от 25.08.2010</t>
  </si>
  <si>
    <t>139083.16</t>
  </si>
  <si>
    <t>Земли населенных пунктов. Для ведения личного подсобного хозяйства,
гостиничное обслуживание</t>
  </si>
  <si>
    <t>351053.04</t>
  </si>
  <si>
    <t>04:08:090101:379 от 02.11.2008</t>
  </si>
  <si>
    <t>Республика Алтай, р-н Усть-Коксинский, с Верх-Уймон, ул Молодежная, д 28 (под тводонапорной башни)</t>
  </si>
  <si>
    <t>04:08:040101:209 от 29.03.2006</t>
  </si>
  <si>
    <t>Республика Алтай, р-н Усть-Коксинский, с Амур, ул С.Капешева, д 19, кв 1 (под квартирой)</t>
  </si>
  <si>
    <t xml:space="preserve"> Земли населенных пунктов
 Для ведения личного подсобного хозяйства</t>
  </si>
  <si>
    <t>04:08:070701:197 от 05.11.2007</t>
  </si>
  <si>
    <t>04:08:000000:710 от 28.07.2020</t>
  </si>
  <si>
    <t>60327.88</t>
  </si>
  <si>
    <t>04:08:070701:84 от 16.11.2005</t>
  </si>
  <si>
    <t>Республика Алтай, Усть-Коксинский район, с. Теректа, ул. Центральная, 36 (Для размещения здания школы)</t>
  </si>
  <si>
    <t>Республика Алтай, Усть-Коксинский район, с. Верх-Уймон, ул. Набережная, 41(для размещения школы)</t>
  </si>
  <si>
    <t>04:08:090101:755 от 16.01.2013</t>
  </si>
  <si>
    <t>04:08:010120:98 от 02.08.2013</t>
  </si>
  <si>
    <t>Республика Алтай, Усть-Коксинский район, с. Усть-Кокса, ул. Строительная, 15 Г(под гаражами)</t>
  </si>
  <si>
    <t xml:space="preserve">04:08:010116:10 от 17.12.2002 </t>
  </si>
  <si>
    <t>Республика Алтай, р-н Усть-Коксинский, с Усть-Кокса, ул Харитошкина, д 3( административное здания)</t>
  </si>
  <si>
    <t>04:08:070501:38 от 14.03.2007</t>
  </si>
  <si>
    <t>Земли населенных пунктов
Для питьевого и хозяйственно-бытового
водоснабжения</t>
  </si>
  <si>
    <t>04:08:070101:446 от 08.08.2006</t>
  </si>
  <si>
    <t>Земли населенных пунктов
 Размещещение детского сада</t>
  </si>
  <si>
    <t>04:08:060101:1053 от 22.04.2020</t>
  </si>
  <si>
    <t>04:08:090501:123 от 19.04.2007</t>
  </si>
  <si>
    <t>Республика Алтай, Усть-Коксинский район, п. Замульта, ул. Зеленая, № 8 А (водоснабжение)</t>
  </si>
  <si>
    <t>04:08:090101:1221 от 23.12.2020</t>
  </si>
  <si>
    <t>04:08:010123:2 от 05.02.2002</t>
  </si>
  <si>
    <t xml:space="preserve"> Республика Алтай, Усть-Коксинский район, с. Усть-Кокса, ул. Советская, 117 кв. 3 (ЛПХ)(под квартирой)</t>
  </si>
  <si>
    <t>04:08:070812:223 от 16.01.2018</t>
  </si>
  <si>
    <t>04:08:000000:735 от 09.06.2021</t>
  </si>
  <si>
    <t>12884.55</t>
  </si>
  <si>
    <t xml:space="preserve"> Республика Алтай, Усть-Коксинский район, с. Усть-Кокса, ул. 1-я Парковая (Для питьевого и хозяйственно-бытового
водоснабжения)</t>
  </si>
  <si>
    <t>04:08:080201:461 от 10.04.2020</t>
  </si>
  <si>
    <t>Республика Алтай, Усть-Коксинский район, п. Кучерла, ул. Ленина, 8 (коммунальное обслуживание)</t>
  </si>
  <si>
    <t>04:08:070812:218 от 16.01.2018</t>
  </si>
  <si>
    <t>04:08:040301:465 от 18.09.2020</t>
  </si>
  <si>
    <t>22279.18</t>
  </si>
  <si>
    <t xml:space="preserve"> Республика Алтай, Усть-Коксинский район, с. Юстик (пер. Новый, 9)(для коммунального обслуживания)</t>
  </si>
  <si>
    <t>04:08:090701:403от 04.12.2015</t>
  </si>
  <si>
    <t>791.8</t>
  </si>
  <si>
    <t>04:08:090801:289 от 24.12.2016</t>
  </si>
  <si>
    <t>702.7</t>
  </si>
  <si>
    <t>04:08:090805:545 от 10.02.2021</t>
  </si>
  <si>
    <t>1106.7</t>
  </si>
  <si>
    <t>04:08:010701:207 от 16.06.2017</t>
  </si>
  <si>
    <t>167437.76</t>
  </si>
  <si>
    <t>04:08:060801:290 от 10.10.2018</t>
  </si>
  <si>
    <t>165841.4</t>
  </si>
  <si>
    <t>04:08:090401:151 от 09.06.2004</t>
  </si>
  <si>
    <t>Республика Алтай, Усть-Коксинский район, с Мульта, ул Строительная, д 5, кв. 1  (жилая застройка)</t>
  </si>
  <si>
    <t>Постоянное (бессрочное)
пользование</t>
  </si>
  <si>
    <t>МБОУ "МУЛЬТИНСКАЯ СРЕДНЯЯ
ОБЩЕОБРАЗОВАТЕЛЬНАЯ ШКОЛА ИМЕНИ ЖЕЛЕЗНОВА
ПАНКРАТА ВИНИТОВИЧА"</t>
  </si>
  <si>
    <t xml:space="preserve">04:08:090401:1112 от 25.01.2021 </t>
  </si>
  <si>
    <t>04:08:030501:36 от 16.08.2011</t>
  </si>
  <si>
    <t>04:08:000000:856 от 13.06.2024</t>
  </si>
  <si>
    <t>04:08:070812:233 от 16.01.2018</t>
  </si>
  <si>
    <t>04:08:010137:406 от 30.12.2020</t>
  </si>
  <si>
    <t>04:08:090401:1084 от 19.04.2019</t>
  </si>
  <si>
    <t>04:08:070812:272 от 16.01.2018</t>
  </si>
  <si>
    <t>04:08:070812:281 от 16.01.2018</t>
  </si>
  <si>
    <t>04:08:040301:27 от 02.04.2006</t>
  </si>
  <si>
    <t>Муниципальное бюджетное общеобразовательное
учреждение "Юстикская основная
общеобразовательная школа"</t>
  </si>
  <si>
    <t>04:08:040301:439 от 27.07.2018</t>
  </si>
  <si>
    <t>36252.1</t>
  </si>
  <si>
    <t>04:08:070812:227 от 16.01.2018</t>
  </si>
  <si>
    <t xml:space="preserve">04:08:070812:214 от 16.01.2018 </t>
  </si>
  <si>
    <t>04:08:040201:603 от 27.11.2020</t>
  </si>
  <si>
    <t xml:space="preserve"> Республика Алтай, Усть-Коксинский район, с. Абай, ул. Советская, 26А (коммунальное обслуживание)</t>
  </si>
  <si>
    <t>27334.12</t>
  </si>
  <si>
    <t>04:08:000000:797 от 16.02.2023</t>
  </si>
  <si>
    <t>12791.25</t>
  </si>
  <si>
    <t>04:08:070812:245 от и 16.01.2018</t>
  </si>
  <si>
    <t xml:space="preserve">04:08:070812:300 от 16.01.2018 </t>
  </si>
  <si>
    <t>04:08:070701:884 от 19.02.2021</t>
  </si>
  <si>
    <t>04:08:090101:313 от 14.05.2007</t>
  </si>
  <si>
    <t>Республика Алтай, Усть-Коксинский район, с. Верх-Уймон, ул. Центральная, 10 кв. 1(Для размещения здания школы)</t>
  </si>
  <si>
    <t>04:08:010116:496 от 15.12.2022</t>
  </si>
  <si>
    <t>Республика Алтай, Усть-Коксинский район, с. Усть-Кокса, ул. Сухова, зем.участок 43А(Для размещения торгово-бытового комплекса)</t>
  </si>
  <si>
    <t>04:08:080101:1486 от 11.01.2021</t>
  </si>
  <si>
    <t>04:08:090801:303 от 02.05.2017</t>
  </si>
  <si>
    <t>04:08:090101:432 от 03.03.2010</t>
  </si>
  <si>
    <t xml:space="preserve"> Республика Алтай, Усть-Коксинский район, с. Верх-Уймон, ул. Центральная, 10 (жилая застройка) </t>
  </si>
  <si>
    <t>04:08:000000:692 от 08.11.2019</t>
  </si>
  <si>
    <t>101354.48</t>
  </si>
  <si>
    <t>04:08:040201:601 от 23.07.2020</t>
  </si>
  <si>
    <t>22340.58</t>
  </si>
  <si>
    <t xml:space="preserve"> Республика Алтай, Усть-Коксинский район, с. Абай, ул. Советская, 65 (под скважиной)</t>
  </si>
  <si>
    <t>04:08:010302:154 от 04.10.2018</t>
  </si>
  <si>
    <t>263792.98</t>
  </si>
  <si>
    <t>04:08:070101:1095 от 27.06.2014</t>
  </si>
  <si>
    <t>04:08:090705:278 от 18.06.2009</t>
  </si>
  <si>
    <t>2800.9</t>
  </si>
  <si>
    <t>04:08:030201:794 от 11.01.2021</t>
  </si>
  <si>
    <t>04:08:090301:328 от 19.02.2012</t>
  </si>
  <si>
    <t xml:space="preserve"> Республика Алтай, Усть-Коксинский район, с. Тихонькая, ул. Школьная, д. 7, пом. 1( под помещением ФАП)</t>
  </si>
  <si>
    <t>04:08:070812:251 от 16.01.2018</t>
  </si>
  <si>
    <t>Республика Алтай, Усть-Коксинский район, с. Чендек, ул.Солнечная,25 (для ИЖС)</t>
  </si>
  <si>
    <t>04:08:010124:537 от 21.12.2020</t>
  </si>
  <si>
    <t>170042.4</t>
  </si>
  <si>
    <t>04:08:010501:36 от 05.12.2014</t>
  </si>
  <si>
    <t>145326.76</t>
  </si>
  <si>
    <t>04:08:020101:800 от 04.09.2019</t>
  </si>
  <si>
    <t>04:08:060301:629 от 21.12.2020</t>
  </si>
  <si>
    <t>04:08:011308:545 от 25.09.2015</t>
  </si>
  <si>
    <t xml:space="preserve"> Республика Алтай, Усть-Коксинский район, с. Усть-Кокса, ул. Нагорная, 99 (под детским садом)</t>
  </si>
  <si>
    <t>04:08:070812:228 от 16.01.2018</t>
  </si>
  <si>
    <t>Республика Алтай, Усть-Коксинский район, с. Чендек, ул.Весенняя,12 (под ижс)</t>
  </si>
  <si>
    <t>04:08:000000:670 от 24.06.2019</t>
  </si>
  <si>
    <t>9944.52</t>
  </si>
  <si>
    <t>Республика Алтай, Усть-Коксинский район, Верх-Уймонское сельское поселение (коммунальное обслуживание)</t>
  </si>
  <si>
    <t>04:08:030501:34 от 16.08.2011</t>
  </si>
  <si>
    <t>1797.9</t>
  </si>
  <si>
    <t>Республика Алтай, Усть-Коксинский район, юго-западная часть кадастрового квартала 04:08:030501 (Для иного специального назначения)</t>
  </si>
  <si>
    <t>04:08:090401:1110 от 13.01.2021</t>
  </si>
  <si>
    <t>04:08:090801:279 от 16.12.2015</t>
  </si>
  <si>
    <t>04:08:090705:728 от 25.12.2018</t>
  </si>
  <si>
    <t>04:08:011308:746 от 03.03.2020</t>
  </si>
  <si>
    <t>Республика Алтай, Усть-Коксинский район, с. Усть-Кокса, ул. Советская, 153 (под больницей, котельной)</t>
  </si>
  <si>
    <t>04:08:011214:72 от 29.01.2016</t>
  </si>
  <si>
    <t>333921.16</t>
  </si>
  <si>
    <t xml:space="preserve">04:08:070812:239 от 16.01.2018 </t>
  </si>
  <si>
    <t>Республика Алтай, Усть-Коксинский район, с. Чендек, ул.Солнечная,19 (под ижс)</t>
  </si>
  <si>
    <t>04:08:040101:1189 от 30.12.2020</t>
  </si>
  <si>
    <t>04:08:060401:8 от 17.02.2004</t>
  </si>
  <si>
    <t>Республика Алтай, Усть-Коксинский район, пос. Мараловодка, ул. Скосарева, 15 кв. 2(под квартирой)</t>
  </si>
  <si>
    <t>04:08:080101:1485 от 31.12.2020</t>
  </si>
  <si>
    <t>04:08:070812:213 от 16.01.2018</t>
  </si>
  <si>
    <t>04:08:080301:800 от 18.01.2021</t>
  </si>
  <si>
    <t>04:08:070812:257 от 16.01.2018</t>
  </si>
  <si>
    <t>04:08:090101:879 от 30.04.2015</t>
  </si>
  <si>
    <t xml:space="preserve"> Республика Алтай, Усть-Коксинский район, с. Верх-Уймон, ул. Центральная, 10 А (жилая зстройка)</t>
  </si>
  <si>
    <t>Постоянное (бессрочное) пользование МБОУ "Верх-Уймонская средняя
общеобразовательная школа"</t>
  </si>
  <si>
    <t>04:08:070812:264 от 16.01.2018</t>
  </si>
  <si>
    <t xml:space="preserve">Республика Алтай, Усть-Коксинский район, с. Чендек, ул.Солнечная,29 </t>
  </si>
  <si>
    <t>04:08:000000:654 от 27.07.2018</t>
  </si>
  <si>
    <t>599.98</t>
  </si>
  <si>
    <t>Республика Алтай, Усть-Коксинский район, с. Юстик, ул. Ленкома, 55А (водокачка)</t>
  </si>
  <si>
    <t>04:08:010116:489 от 18.01.2021</t>
  </si>
  <si>
    <t>04:08:010137:402 от 23.09.2020</t>
  </si>
  <si>
    <t>125333.69</t>
  </si>
  <si>
    <t>04:08:030301:154 от 21.09.2018</t>
  </si>
  <si>
    <t>50947.43</t>
  </si>
  <si>
    <t>Республика Алтай, Усть-Коксинский район, с. Соузар, ул. Трактовая, 15А (под скважиной)</t>
  </si>
  <si>
    <t>04:08:080301:814 от 27.12.2021</t>
  </si>
  <si>
    <t>Республика Алтай, Усть-Коксинский район, с Тюнгур, ул Катунская, д 1 "А" (под скважиной)</t>
  </si>
  <si>
    <t>910.5</t>
  </si>
  <si>
    <t>04:08:090801:290 от 24.12.2016</t>
  </si>
  <si>
    <t>04:08:020301:299 от 28.02.2014</t>
  </si>
  <si>
    <t>Земли населенных пунктов.Для размещения общеобразовательных объектов</t>
  </si>
  <si>
    <t>Республика Алтай, Усть-Коксинский район, с. Банное ул.Зеленая, д.1А (Для размещения общеобразовательных объектов)</t>
  </si>
  <si>
    <t>172214.09</t>
  </si>
  <si>
    <t>04:08:060101:1061 от 28.12.2020</t>
  </si>
  <si>
    <t>04:08:070812:231 от 16.01.2018</t>
  </si>
  <si>
    <t>Республика Алтай, Усть-Коксинский район, с. Чендек, ул.Восточная,5 (ИЖС)</t>
  </si>
  <si>
    <t>04:08:070812:279 от 16.01.2018</t>
  </si>
  <si>
    <t xml:space="preserve">04:08:070812:299 от 16.01.2018 </t>
  </si>
  <si>
    <t xml:space="preserve">04:08:070812:308 от 16.01.2018 </t>
  </si>
  <si>
    <t xml:space="preserve">04:08:070812:232 от 16.01.2018 </t>
  </si>
  <si>
    <t>04:08:070812:280 от 16.01.2018</t>
  </si>
  <si>
    <t>04:08:070812:235 от 16.01.2018</t>
  </si>
  <si>
    <t>04:08:070812:301 от 16.01.2018</t>
  </si>
  <si>
    <t>04:08:070812:275 от 16.01.2018</t>
  </si>
  <si>
    <t>04:08:070812:278 от 16.01.2018</t>
  </si>
  <si>
    <t>04:08:070812:238 от 16.01.2018</t>
  </si>
  <si>
    <t>04:08:070812:302 от 16.01.2018</t>
  </si>
  <si>
    <t>04:08:070812:246 от 16.01.2018</t>
  </si>
  <si>
    <t>04:08:070812:273 от 16.01.2018</t>
  </si>
  <si>
    <t xml:space="preserve">04:08:070812:247 от 16.01.2018 </t>
  </si>
  <si>
    <t>04:08:070812:286 от 16.01.2018</t>
  </si>
  <si>
    <t>04:08:070812:248 от 16.01.2018</t>
  </si>
  <si>
    <t>04:08:070812:226 от 04:08:070812:226</t>
  </si>
  <si>
    <t>04:08:070812:294 от 16.01.2018</t>
  </si>
  <si>
    <t>04:08:070812:282 от 16.01.2018</t>
  </si>
  <si>
    <t>04:08:070812:283 от 16.01.2018</t>
  </si>
  <si>
    <t>04:08:070812:304 от 16.01.2018</t>
  </si>
  <si>
    <t>04:08:070812:256 от 16.01.2018</t>
  </si>
  <si>
    <t>04:08:070812:236 от 16.01.2018</t>
  </si>
  <si>
    <t xml:space="preserve">04:08:070812:211 от 13.04.2016 </t>
  </si>
  <si>
    <t>04:08:070812:293 от 16.01.2018</t>
  </si>
  <si>
    <t>04:08:070812:276 от 16.01.2018</t>
  </si>
  <si>
    <t>04:08:070812:261  от 16.01.2018</t>
  </si>
  <si>
    <t>04:08:070812:229 от 16.01.2018</t>
  </si>
  <si>
    <t>04:08:070812:296 от 16.01.2018</t>
  </si>
  <si>
    <t xml:space="preserve">04:08:070812:288 от 16.01.2018 </t>
  </si>
  <si>
    <t>04:08:070812:260 от 16.01.2018</t>
  </si>
  <si>
    <t>04:08:070812:219 от 16.01.2018</t>
  </si>
  <si>
    <t xml:space="preserve">04:08:070812:240 от 16.01.2018 </t>
  </si>
  <si>
    <t>04:08:070812:266 от 16.01.2018</t>
  </si>
  <si>
    <t>04:08:070812:287  от 16.01.2018</t>
  </si>
  <si>
    <t xml:space="preserve">04:08:070812:250 от 16.01.2018 </t>
  </si>
  <si>
    <t>04:08:070812:305 от 16.01.2018</t>
  </si>
  <si>
    <t>04:08:070812:307 от 16.01.2018</t>
  </si>
  <si>
    <t>04:08:070812:269 от 16.01.2018</t>
  </si>
  <si>
    <t>04:08:070812:249 от 16.01.2018</t>
  </si>
  <si>
    <t xml:space="preserve">04:08:070812:243 от 16.01.2018 </t>
  </si>
  <si>
    <t>04:08:070812:295 от 16.01.2018</t>
  </si>
  <si>
    <t xml:space="preserve">04:08:070812:215 от 16.01.2018 </t>
  </si>
  <si>
    <t>04:08:070812:244 от 16.01.2018</t>
  </si>
  <si>
    <t>04:08:070812:234 от 16.01.2018</t>
  </si>
  <si>
    <t>04:08:070812:220 от 16.01.2018</t>
  </si>
  <si>
    <t>04:08:070812:292 от 16.01.2018</t>
  </si>
  <si>
    <t>04:08:070812:298 от 16.01.2018</t>
  </si>
  <si>
    <t>04:08:070812:221 от 16.01.2018</t>
  </si>
  <si>
    <t>04:08:070812:285 от 16.01.2018</t>
  </si>
  <si>
    <t>04:08:070812:262 от  16.01.2018</t>
  </si>
  <si>
    <t>04:08:070812:270 16.01.2018</t>
  </si>
  <si>
    <t>04:08:070812:268 от 16.01.2018</t>
  </si>
  <si>
    <t>04:08:070812:253 от 16.01.2018</t>
  </si>
  <si>
    <t>04:08:070812:242 от 16.01.2018</t>
  </si>
  <si>
    <t>04:08:070812:255 от 16.01.2018</t>
  </si>
  <si>
    <t>04:08:070812:271 от 16.01.2018</t>
  </si>
  <si>
    <t>04:08:070812:241 от 16.01.2018</t>
  </si>
  <si>
    <t>04:08:070812:230 от 16.01.2018</t>
  </si>
  <si>
    <t>04:08:070812:306 от 16.01.2018</t>
  </si>
  <si>
    <t>04:08:070812:258 от 16.01.2018</t>
  </si>
  <si>
    <t>04:08:070812:289 от 16.01.2018</t>
  </si>
  <si>
    <t>04:08:070812:284 от 16.01.2018</t>
  </si>
  <si>
    <t>04:08:070812:237 от 16.01.2018</t>
  </si>
  <si>
    <t>04:08:070812:259 от 16.01.2018</t>
  </si>
  <si>
    <t>04:08:070812:224 от 16.01.2018</t>
  </si>
  <si>
    <t>04:08:070812:277 от 16.01.2018</t>
  </si>
  <si>
    <t>04:08:070812:216 от 16.01.2018</t>
  </si>
  <si>
    <t>04:08:070812:303 от 16.01.2018</t>
  </si>
  <si>
    <t>04:08:070812:225 от 16.01.2018</t>
  </si>
  <si>
    <t>04:08:070812:254 от 16.01.2018</t>
  </si>
  <si>
    <t>04:08:070812:274 от 16.01.2018</t>
  </si>
  <si>
    <t>04:08:070812:265 от 16.01.2018</t>
  </si>
  <si>
    <t>04:08:070812:263 от 16.01.2018</t>
  </si>
  <si>
    <t>04:08:070812:297 от 16.01.2018</t>
  </si>
  <si>
    <t>04:08:090704:384 от 15.04.2016</t>
  </si>
  <si>
    <t>04:08:010127:88 от 02.06.2009</t>
  </si>
  <si>
    <t>04:08:030707:381 от 12.05.2017</t>
  </si>
  <si>
    <t>04:08:080405:848 от 02.02.2016</t>
  </si>
  <si>
    <t>04:08:011203:494 от 20.03.2017</t>
  </si>
  <si>
    <t>04:08:010126:53 от 02.06.2009</t>
  </si>
  <si>
    <t xml:space="preserve">04:08:011308:233 от 26.03.2009 </t>
  </si>
  <si>
    <t>04:08:010111:1 от 21.12.2010</t>
  </si>
  <si>
    <t>04:08:011308:235 от 26.03.2009</t>
  </si>
  <si>
    <t>04:08:060603:104 от 04.05.2016</t>
  </si>
  <si>
    <t>04:08:011308:236 от 26.03.2009</t>
  </si>
  <si>
    <t>04:08:010121:60 от 11.05.2006</t>
  </si>
  <si>
    <t>04:08:011312:220 от 19.09.2014</t>
  </si>
  <si>
    <t>04:08:010126:49 от 02.06.2009</t>
  </si>
  <si>
    <t>04:08:010127:84 от 02.06.2009</t>
  </si>
  <si>
    <t xml:space="preserve">04:08:010126:51 от 02.06.2009 </t>
  </si>
  <si>
    <t xml:space="preserve">04:08:010127:91 от 02.06.2009 </t>
  </si>
  <si>
    <t>04:08:011308:234 от 26.03.2009</t>
  </si>
  <si>
    <t>04:08:060601:239 от 15.05.2017</t>
  </si>
  <si>
    <t>04:08:010127:90 от 02.06.2009</t>
  </si>
  <si>
    <t>04:08:010126:54 от 02.06.2009</t>
  </si>
  <si>
    <t>04:08:010118:230 от 28.05.2013</t>
  </si>
  <si>
    <t xml:space="preserve">04:08:010126:52 от 02.06.2009 </t>
  </si>
  <si>
    <t>04:08:011308:237 от 26.03.2009</t>
  </si>
  <si>
    <t>04:08:010126:50 от 02.06.2009</t>
  </si>
  <si>
    <t>04:08:010127:85 от 02.06.2009</t>
  </si>
  <si>
    <t xml:space="preserve">04:08:020101:533 от 04.07.2017 </t>
  </si>
  <si>
    <t>04:08:010127:89 от 02.06.2009</t>
  </si>
  <si>
    <t>04:08:010127:86 от 02.06.2009</t>
  </si>
  <si>
    <t>04:08:000000:743 от 24.08.2021</t>
  </si>
  <si>
    <t>04:08:060301:4 от 03.11.2003</t>
  </si>
  <si>
    <t xml:space="preserve">04:08:040701:16 от 27.04.2015 </t>
  </si>
  <si>
    <t>04:08:010127:87 от 02.06.2009</t>
  </si>
  <si>
    <t>04:08:010137:2 от 25.08.2002</t>
  </si>
  <si>
    <t>04:08:010105:106 от 20.06.2009</t>
  </si>
  <si>
    <t>04:08:010121:79 от 26.03.2009</t>
  </si>
  <si>
    <t>04:08:010123:176 от 01.06.2009</t>
  </si>
  <si>
    <t>04:08:010108:62 от 02.04.2009</t>
  </si>
  <si>
    <t xml:space="preserve">04:08:011312:272 от 12.12.2016 </t>
  </si>
  <si>
    <t>04:08:010109:61 от 02.06.2009</t>
  </si>
  <si>
    <t>04:08:010109:65 от 02.06.2009</t>
  </si>
  <si>
    <t>04:08:010114:84 от 06.06.2009</t>
  </si>
  <si>
    <t>52.83</t>
  </si>
  <si>
    <t>04:08:011308:238 от 26.03.2009</t>
  </si>
  <si>
    <t>04:08:011308:239 от 26.03.2009</t>
  </si>
  <si>
    <t>04:08:011308:240 от 26.03.2009</t>
  </si>
  <si>
    <t>04:08:011308:241 от 26.03.2009</t>
  </si>
  <si>
    <t>04:08:011308:242 от 26.03.2009</t>
  </si>
  <si>
    <t>04:08:011308:243 от 26.03.2009</t>
  </si>
  <si>
    <t>04:08:011308:244 от 26.03.2009</t>
  </si>
  <si>
    <t>04:08:010123:163 от 26.03.2009</t>
  </si>
  <si>
    <t>04:08:010123:169 от 26.03.2009</t>
  </si>
  <si>
    <t>04:08:010123:170 от 26.03.2009</t>
  </si>
  <si>
    <t>04:08:010123:171 от 26.03.2009</t>
  </si>
  <si>
    <t>04:08:010123:165 от 26.03.2009</t>
  </si>
  <si>
    <t>04:08:010123:166 от  26.03.2009</t>
  </si>
  <si>
    <t>04:08:010123:167 от 26.03.2009</t>
  </si>
  <si>
    <t>04:08:010123:168 от 26.03.2009</t>
  </si>
  <si>
    <t>04:08:010123:160 от 26.03.2009</t>
  </si>
  <si>
    <t>04:08:010123:162 от 26.03.2009</t>
  </si>
  <si>
    <t>04:08:010123:158 от 26.03.2009</t>
  </si>
  <si>
    <t>04:08:010123:159 от 26.03.2009</t>
  </si>
  <si>
    <t>04:08:010123:161 от 26.03.2009</t>
  </si>
  <si>
    <t>04:08:010123:164 от 26.03.2009</t>
  </si>
  <si>
    <t>04:08:010112:40 от 06.06.2009</t>
  </si>
  <si>
    <t>04:08:010112:41 от 06.06.2009</t>
  </si>
  <si>
    <t>04:08:010112:43 от 06.06.2009</t>
  </si>
  <si>
    <t>04:08:010117:49 от 09.04.2009</t>
  </si>
  <si>
    <t>04:08:010135:80 от 04.04.2009</t>
  </si>
  <si>
    <t>04:08:010135:81 от 04.04.2009</t>
  </si>
  <si>
    <t>04:08:010135:82 от 04.04.2009</t>
  </si>
  <si>
    <t>04:08:010135:83 от 04.04.2009</t>
  </si>
  <si>
    <t>04:08:010135:84 от 04.04.2009</t>
  </si>
  <si>
    <t>04:08:010135:85 от 04.04.2009</t>
  </si>
  <si>
    <t>04:08:010135:86 от 04.04.2009</t>
  </si>
  <si>
    <t xml:space="preserve">04:08:010104:8 от 09.04.2009 </t>
  </si>
  <si>
    <t>04:08:010104:9 от 09.04.2009</t>
  </si>
  <si>
    <t>04:08:010104:10 от 09.04.2009</t>
  </si>
  <si>
    <t>04:08:010104:11 от 09.04.2009</t>
  </si>
  <si>
    <t>04:08:010104:12 от 09.04.2009</t>
  </si>
  <si>
    <t>04:08:010104:13 от 09.04.2009</t>
  </si>
  <si>
    <t>04:08:010137:73 от 04.04.2009</t>
  </si>
  <si>
    <t>04:08:010137:72 от 04.04.2009</t>
  </si>
  <si>
    <t>04:08:010137:71 от 04.04.2009</t>
  </si>
  <si>
    <t>04:08:010137:70 от 04.04.2009</t>
  </si>
  <si>
    <t>04:08:010137:69 от 04.04.2009</t>
  </si>
  <si>
    <t xml:space="preserve">04:08:010137:68 от 04.04.2009 </t>
  </si>
  <si>
    <t>04:08:010137:67 от 04.04.2009</t>
  </si>
  <si>
    <t>04:08:010137:66 от 04.04.2009</t>
  </si>
  <si>
    <t>04:08:010137:65 от 04.04.2009</t>
  </si>
  <si>
    <t>04:08:010101:39 от 09.04.2009</t>
  </si>
  <si>
    <t>04:08:011313:147 от 26.03.2009</t>
  </si>
  <si>
    <t>04:08:011313:149 от 26.03.2009</t>
  </si>
  <si>
    <t>04:08:011313:150 от 26.03.2009</t>
  </si>
  <si>
    <t>04:08:011313:151 от 26.03.2009</t>
  </si>
  <si>
    <t xml:space="preserve">04:08:011313:152 от 26.03.2009 </t>
  </si>
  <si>
    <t>04:08:011313:153 от 26.03.2009</t>
  </si>
  <si>
    <t>04:08:010106:106 от 09.04.2009</t>
  </si>
  <si>
    <t>04:08:010106:105 от 09.04.2009</t>
  </si>
  <si>
    <t>04:08:010106:110 от 09.04.2009</t>
  </si>
  <si>
    <t>04:08:010106:111 от 09.04.2009</t>
  </si>
  <si>
    <t>04:08:010106:109 от 09.04.2009</t>
  </si>
  <si>
    <t>04:08:010106:107 от 09.04.2009</t>
  </si>
  <si>
    <t>04:08:010106:108 от 09.04.2009</t>
  </si>
  <si>
    <t>04:08:010106:97 от 09.04.2009</t>
  </si>
  <si>
    <t>04:08:010106:98 от 09.04.2009</t>
  </si>
  <si>
    <t>04:08:010106:99 от 09.04.2009</t>
  </si>
  <si>
    <t>04:08:010106:100 от 09.04.2009</t>
  </si>
  <si>
    <t>04:08:010106:101 от 09.04.2009</t>
  </si>
  <si>
    <t>04:08:010106:102 от 09.04.2009</t>
  </si>
  <si>
    <t>04:08:010106:103 от 09.04.2009</t>
  </si>
  <si>
    <t>04:08:010106:104 от 09.04.2009</t>
  </si>
  <si>
    <t>04:08:010106:91 от 09.04.2009</t>
  </si>
  <si>
    <t>04:08:010106:92 от 09.04.2009</t>
  </si>
  <si>
    <t>04:08:010106:93 от 09.04.2009</t>
  </si>
  <si>
    <t xml:space="preserve">04:08:010106:94 от 09.04.2009 </t>
  </si>
  <si>
    <t>04:08:010106:95 от 09.04.2009</t>
  </si>
  <si>
    <t>04:08:010106:96 от 09.04.2009</t>
  </si>
  <si>
    <t>04:08:010105:99 от 04.04.2009</t>
  </si>
  <si>
    <t>04:08:010105:98 от 04.04.2009</t>
  </si>
  <si>
    <t>04:08:010105:97 от 04.04.2009</t>
  </si>
  <si>
    <t>04:08:010105:96 от 04.04.2009</t>
  </si>
  <si>
    <t>04:08:010105:95 от 04.04.2009</t>
  </si>
  <si>
    <t>04:08:010105:94 от 04.04.2009</t>
  </si>
  <si>
    <t>04:08:010105:93 от 04.04.2009</t>
  </si>
  <si>
    <t>04:08:010105:92 от 04.04.2009</t>
  </si>
  <si>
    <t>04:08:010105:91 от 04.04.2009</t>
  </si>
  <si>
    <t>04:08:010105:90 от 04.04.2009</t>
  </si>
  <si>
    <t xml:space="preserve">04:08:010105:89 от 04.04.2009 </t>
  </si>
  <si>
    <t>04:08:010105:88 от 04.04.2009</t>
  </si>
  <si>
    <t>04:08:010105:87 от 04.04.2009</t>
  </si>
  <si>
    <t>04:08:010105:86 от 04.04.2009</t>
  </si>
  <si>
    <t>04:08:010105:85 от 04.04.2009</t>
  </si>
  <si>
    <t>04:08:010105:84 от 04.04.2009</t>
  </si>
  <si>
    <t>04:08:010105:83 от 04.04.2009</t>
  </si>
  <si>
    <t>04:08:010105:82 от 04.04.2009</t>
  </si>
  <si>
    <t>04:08:010105:81 от 04.04.2009</t>
  </si>
  <si>
    <t>04:08:010124:143 от 26.03.2009</t>
  </si>
  <si>
    <t xml:space="preserve">04:08:010124:144 от 26.03.2009 </t>
  </si>
  <si>
    <t>04:08:010124:145 от 26.03.2009</t>
  </si>
  <si>
    <t>04:08:010124:146 от 26.03.2009</t>
  </si>
  <si>
    <t>04:08:010124:147 от 26.03.2009</t>
  </si>
  <si>
    <t>04:08:010124:139 от 26.03.2009</t>
  </si>
  <si>
    <t xml:space="preserve">04:08:010124:140 от 26.03.2009 </t>
  </si>
  <si>
    <t>04:08:010124:141 от 26.03.2009</t>
  </si>
  <si>
    <t>04:08:010124:138 от 26.03.2009</t>
  </si>
  <si>
    <t>04:08:010124:137 от 26.03.2009</t>
  </si>
  <si>
    <t>04:08:010124:136 от 26.03.2009</t>
  </si>
  <si>
    <t>04:08:010124:142 от 26.03.2009</t>
  </si>
  <si>
    <t xml:space="preserve">04:08:010118:99 от 09.04.2009 </t>
  </si>
  <si>
    <t>04:08:010118:98 от 09.04.2009</t>
  </si>
  <si>
    <t xml:space="preserve">04:08:010118:97 от 09.04.2009 </t>
  </si>
  <si>
    <t>04:08:010102:43 от 09.04.2009</t>
  </si>
  <si>
    <t>04:08:010102:42 от 09.04.2009</t>
  </si>
  <si>
    <t>04:08:010112:37 от 28.03.2009</t>
  </si>
  <si>
    <t>04:08:010112:38 от 28.03.2009</t>
  </si>
  <si>
    <t>04:08:010112:39 от 28.03.2009</t>
  </si>
  <si>
    <t>04:08:010110:35 от 28.03.2009</t>
  </si>
  <si>
    <t>04:08:010110:34 от 28.03.2009</t>
  </si>
  <si>
    <t>04:08:010114:64 от 28.03.2009</t>
  </si>
  <si>
    <t>04:08:010114:65 от 28.03.2009</t>
  </si>
  <si>
    <t>04:08:010128:50 от 26.03.2009</t>
  </si>
  <si>
    <t>04:08:010128:51 от 26.03.2009</t>
  </si>
  <si>
    <t xml:space="preserve">04:08:010128:52 от 26.03.2009 </t>
  </si>
  <si>
    <t>04:08:010128:53 от 26.03.2009</t>
  </si>
  <si>
    <t>04:08:010128:55 от 26.03.2009</t>
  </si>
  <si>
    <t>04:08:010128:54 от 26.03.2009</t>
  </si>
  <si>
    <t>04:08:010128:56 от 26.03.2009</t>
  </si>
  <si>
    <t>04:08:010128:57 от 26.03.2009</t>
  </si>
  <si>
    <t>04:08:010128:58 от 26.03.2009</t>
  </si>
  <si>
    <t>04:08:010128:59 от 26.03.2009</t>
  </si>
  <si>
    <t>04:08:010128:60 от 26.03.2009</t>
  </si>
  <si>
    <t>04:08:010128:61 от 26.03.2009</t>
  </si>
  <si>
    <t>04:08:010128:62 от 26.03.2009</t>
  </si>
  <si>
    <t>04:08:010128:63 от 26.03.2009</t>
  </si>
  <si>
    <t>04:08:010128:64 от 26.03.2009</t>
  </si>
  <si>
    <t>04:08:010128:65 от 26.03.2009</t>
  </si>
  <si>
    <t>04:08:010132:23 от 28.03.2009</t>
  </si>
  <si>
    <t>04:08:010132:24 от 28.03.2009</t>
  </si>
  <si>
    <t>04:08:010132:25 от 28.03.2009</t>
  </si>
  <si>
    <t>04:08:010132:26 от 28.03.2009</t>
  </si>
  <si>
    <t xml:space="preserve">04:08:010132:27 от 28.03.2009 </t>
  </si>
  <si>
    <t>04:08:010132:28 от 28.03.2009</t>
  </si>
  <si>
    <t>04:08:010132:29 от 28.03.2009</t>
  </si>
  <si>
    <t>04:08:010132:30 от 28.03.2009</t>
  </si>
  <si>
    <t>04:08:010132:31 от 28.03.2009</t>
  </si>
  <si>
    <t>04:08:010132:32 от 28.03.2009</t>
  </si>
  <si>
    <t>04:08:010132:33 от 28.03.2009</t>
  </si>
  <si>
    <t>04:08:010132:34 от 28.03.2009</t>
  </si>
  <si>
    <t>04:08:010133:34 от 28.03.2009</t>
  </si>
  <si>
    <t xml:space="preserve">04:08:010133:35 от 28.03.2009 </t>
  </si>
  <si>
    <t>04:08:010133:36 от 28.03.2009</t>
  </si>
  <si>
    <t>04:08:010133:37 от 28.03.2009</t>
  </si>
  <si>
    <t>04:08:010133:38 от 28.03.2009</t>
  </si>
  <si>
    <t>04:08:010133:39 от 28.03.2009</t>
  </si>
  <si>
    <t>04:08:010133:40 от 28.03.2009</t>
  </si>
  <si>
    <t>04:08:010133:41 от 28.03.2009</t>
  </si>
  <si>
    <t xml:space="preserve">04:08:010133:42 от 28.03.2009 </t>
  </si>
  <si>
    <t xml:space="preserve">04:08:010133:43 от 28.03.2009 </t>
  </si>
  <si>
    <t>04:08:010133:44 от 28.03.2009</t>
  </si>
  <si>
    <t>04:08:010127:76 от 26.03.2009</t>
  </si>
  <si>
    <t>04:08:010127:77 от 26.03.2009</t>
  </si>
  <si>
    <t>04:08:010127:78 от 26.03.2009</t>
  </si>
  <si>
    <t>04:08:010127:79 от 26.03.2009</t>
  </si>
  <si>
    <t>04:08:010127:80 от 26.03.2009</t>
  </si>
  <si>
    <t xml:space="preserve">04:08:010127:81 от 26.03.2009 </t>
  </si>
  <si>
    <t xml:space="preserve">04:08:010131:122 от 28.03.2009 </t>
  </si>
  <si>
    <t>04:08:010131:123 от 28.03.2009</t>
  </si>
  <si>
    <t>04:08:010131:120 от 28.03.2009</t>
  </si>
  <si>
    <t>04:08:010131:121 от 28.03.2009</t>
  </si>
  <si>
    <t>04:08:010131:119 от 28.03.2009</t>
  </si>
  <si>
    <t>04:08:010131:102 от 28.03.2009</t>
  </si>
  <si>
    <t>04:08:010131:103 от 28.03.2009</t>
  </si>
  <si>
    <t>04:08:010131:101 от 28.03.2009</t>
  </si>
  <si>
    <t>04:08:010131:104 от 28.03.2009</t>
  </si>
  <si>
    <t>04:08:010131:105 от 28.03.2009</t>
  </si>
  <si>
    <t>04:08:010131:112 от 28.03.2009</t>
  </si>
  <si>
    <t xml:space="preserve">04:08:010131:113 от 28.03.2009 </t>
  </si>
  <si>
    <t>04:08:010131:110 от 28.03.2009</t>
  </si>
  <si>
    <t>04:08:010131:111 от 28.03.2009</t>
  </si>
  <si>
    <t>04:08:010131:109 от 28.03.2009</t>
  </si>
  <si>
    <t>04:08:010131:118 от 28.03.2009</t>
  </si>
  <si>
    <t>04:08:010131:116 от 28.03.2009</t>
  </si>
  <si>
    <t>04:08:010131:117 от 28.03.2009</t>
  </si>
  <si>
    <t>04:08:010131:114 от 28.03.2009</t>
  </si>
  <si>
    <t>04:08:010131:115 28.03.2009</t>
  </si>
  <si>
    <t>04:08:010107:92 от 26.03.2009</t>
  </si>
  <si>
    <t>04:08:010107:94 от 26.03.2009</t>
  </si>
  <si>
    <t>04:08:010107:95 от 26.03.2009</t>
  </si>
  <si>
    <t xml:space="preserve">04:08:010113:98 от 28.03.2009 </t>
  </si>
  <si>
    <t>04:08:010111:42 от 28.03.2009</t>
  </si>
  <si>
    <t>04:08:010111:43 от 28.03.2009</t>
  </si>
  <si>
    <t>04:08:010111:44 от 28.03.2009</t>
  </si>
  <si>
    <t>04:08:010121:83 от 26.03.2009</t>
  </si>
  <si>
    <t>04:08:010121:84 от 26.03.2009</t>
  </si>
  <si>
    <t>04:08:010121:85 от 26.03.2009</t>
  </si>
  <si>
    <t>04:08:010113:89 от 28.03.2009</t>
  </si>
  <si>
    <t>04:08:010113:97 от 28.03.2009</t>
  </si>
  <si>
    <t>04:08:010113:96 от 28.03.2009</t>
  </si>
  <si>
    <t>04:08:010113:95 от 28.03.2009</t>
  </si>
  <si>
    <t xml:space="preserve">04:08:010113:94 от 28.03.2009 </t>
  </si>
  <si>
    <t>04:08:010113:93 от 28.03.2009</t>
  </si>
  <si>
    <t>04:08:010113:92 от 28.03.2009</t>
  </si>
  <si>
    <t>04:08:010113:91 от 28.03.2009</t>
  </si>
  <si>
    <t>04:08:010113:90 от 28.03.2009</t>
  </si>
  <si>
    <t>04:08:010113:88 от 28.03.2009</t>
  </si>
  <si>
    <t>04:08:010113:99 от 28.03.2009</t>
  </si>
  <si>
    <t>04:08:010113:100 от 28.03.2009</t>
  </si>
  <si>
    <t>04:08:010111:46 от 28.03.2009</t>
  </si>
  <si>
    <t>04:08:010111:47 от 28.03.2009</t>
  </si>
  <si>
    <t>04:08:010107:90 от 26.03.2009</t>
  </si>
  <si>
    <t>04:08:010120:38 от 26.03.2009</t>
  </si>
  <si>
    <t>04:08:010120:40 от 26.03.2009</t>
  </si>
  <si>
    <t>04:08:010111:45 от 28.03.2009</t>
  </si>
  <si>
    <t xml:space="preserve">04:08:010115:87 от 06.06.2009 </t>
  </si>
  <si>
    <t>04:08:010115:86 от 06.06.2009</t>
  </si>
  <si>
    <t xml:space="preserve">04:08:010112:44 от 06.06.2009 </t>
  </si>
  <si>
    <t xml:space="preserve">04:08:010112:48 от 06.06.2009 </t>
  </si>
  <si>
    <t>04:08:010108:68 от 02.04.2009</t>
  </si>
  <si>
    <t xml:space="preserve"> 04:08:010108:69</t>
  </si>
  <si>
    <t xml:space="preserve">04:08:010108:70 от 02.04.2009 </t>
  </si>
  <si>
    <t>04:08:010108:71 от 02.04.2009</t>
  </si>
  <si>
    <t>04:08:010109:60 от 04.04.2009</t>
  </si>
  <si>
    <t>04:08:010109:59 от 04.04.2009</t>
  </si>
  <si>
    <t xml:space="preserve">04:08:010109:58 от 04.04.2009 </t>
  </si>
  <si>
    <t>04:08:010109:57 от 04.04.2009</t>
  </si>
  <si>
    <t>04:08:010109:56 от 04.04.2009</t>
  </si>
  <si>
    <t>04:08:010109:55 от 04.04.2009</t>
  </si>
  <si>
    <t>04:08:010109:54 от 04.04.2009</t>
  </si>
  <si>
    <t>04:08:010109:53 от 04.04.2009</t>
  </si>
  <si>
    <t>04:08:010109:52 от 04.04.2009</t>
  </si>
  <si>
    <t>04:08:010109:51 от 04.04.2009</t>
  </si>
  <si>
    <t>04:08:010109:50 от 04.04.2009</t>
  </si>
  <si>
    <t>04:08:010109:49 от 04.04.2009</t>
  </si>
  <si>
    <t>04:08:010134:104 от 04.04.2009</t>
  </si>
  <si>
    <t xml:space="preserve">04:08:010134:103 от 04.04.2009 </t>
  </si>
  <si>
    <t xml:space="preserve">04:08:010134:102 от 04.04.2009 </t>
  </si>
  <si>
    <t>04:08:010134:101 от 04.04.2009</t>
  </si>
  <si>
    <t>04:08:010134:100 от 04.04.2009</t>
  </si>
  <si>
    <t xml:space="preserve">04:08:010134:99 от 04.04.2009  </t>
  </si>
  <si>
    <t>04:08:010134:98 от 04.04.2009</t>
  </si>
  <si>
    <t>04:08:010134:97 от 04.04.2009</t>
  </si>
  <si>
    <t xml:space="preserve">04:08:010134:96 от 04.04.2009 </t>
  </si>
  <si>
    <t>04:08:010134:95 от 04.04.2009</t>
  </si>
  <si>
    <t xml:space="preserve">04:08:010120:39 от 25.03.2009 </t>
  </si>
  <si>
    <t>04:08:010120:36 от 26.03.2009</t>
  </si>
  <si>
    <t>04:08:010120:37 от 26.03.2009</t>
  </si>
  <si>
    <t>04:08:010103:30 от 02.04.2009</t>
  </si>
  <si>
    <t xml:space="preserve">04:08:010103:31 от 02.04.2009 </t>
  </si>
  <si>
    <t xml:space="preserve">04:08:010137:64 от 04.04.2009 </t>
  </si>
  <si>
    <t>04:08:010137:63 от 04.04.2009</t>
  </si>
  <si>
    <t>04:08:010137:62 от 04.04.2009</t>
  </si>
  <si>
    <t>04:08:010137:61 от 04.04.2009</t>
  </si>
  <si>
    <t xml:space="preserve">04:08:010137:60 от 04.04.2009 </t>
  </si>
  <si>
    <t>04:08:010137:59 от 04.04.2009</t>
  </si>
  <si>
    <t>04:08:010137:58 от 04.04.2009</t>
  </si>
  <si>
    <t>04:08:010137:55 от 04.04.2009</t>
  </si>
  <si>
    <t>04:08:010137:54 от 04.04.2009</t>
  </si>
  <si>
    <t xml:space="preserve">04:08:010137:53 от 04.04.2009 </t>
  </si>
  <si>
    <t>04:08:010108:67 от 02.04.2009</t>
  </si>
  <si>
    <t xml:space="preserve">04:08:010103:29 от 02.04.2009 </t>
  </si>
  <si>
    <t xml:space="preserve">04:08:070805:168 от 18.03.2019 </t>
  </si>
  <si>
    <t>201133.25</t>
  </si>
  <si>
    <t>04:08:000000:706 от 10.04.2020</t>
  </si>
  <si>
    <t>04:08:070812:290 от 16.01.2018</t>
  </si>
  <si>
    <t>04:08:070812:252 от 16.01.2018</t>
  </si>
  <si>
    <t>011.2.0008</t>
  </si>
  <si>
    <t>011.2.0002</t>
  </si>
  <si>
    <t>011.2.0003</t>
  </si>
  <si>
    <t>011.2.0001</t>
  </si>
  <si>
    <t>085.1.0000</t>
  </si>
  <si>
    <t>011.2.0005                  011.2.0006                     011.2.0007</t>
  </si>
  <si>
    <t>085.1.0125</t>
  </si>
  <si>
    <t>085.1.0126</t>
  </si>
  <si>
    <t>011.2.0004</t>
  </si>
  <si>
    <t>011.2.0023</t>
  </si>
  <si>
    <t>011.2.0024</t>
  </si>
  <si>
    <t>011.2.0025</t>
  </si>
  <si>
    <t>999.1.0015</t>
  </si>
  <si>
    <t>085.1.0003</t>
  </si>
  <si>
    <t>085.1.0004</t>
  </si>
  <si>
    <t>085.1.0002</t>
  </si>
  <si>
    <t>085.1.0023-02</t>
  </si>
  <si>
    <t>085.1.0058-1</t>
  </si>
  <si>
    <t>085.1.0058-3</t>
  </si>
  <si>
    <t>011.2.0000</t>
  </si>
  <si>
    <t>085.1.0045-5</t>
  </si>
  <si>
    <t>085.1.0021</t>
  </si>
  <si>
    <t>085.1.0020</t>
  </si>
  <si>
    <t>085.1.0023-01</t>
  </si>
  <si>
    <t>011.2.0026</t>
  </si>
  <si>
    <t>085.1.0023-09</t>
  </si>
  <si>
    <t>085.1.0023-13</t>
  </si>
  <si>
    <t>085.1.0023-08</t>
  </si>
  <si>
    <t>085.1.0117</t>
  </si>
  <si>
    <t>085.1.0014</t>
  </si>
  <si>
    <t>085.1.0015</t>
  </si>
  <si>
    <t>085.1.0016</t>
  </si>
  <si>
    <t>011.1.0008</t>
  </si>
  <si>
    <t>011.1.0009</t>
  </si>
  <si>
    <t>085.1.0023-16</t>
  </si>
  <si>
    <t>085.1.0023-17</t>
  </si>
  <si>
    <t>085.1.0023-18</t>
  </si>
  <si>
    <t>085.1.0023-19</t>
  </si>
  <si>
    <t>085.1.0023-20</t>
  </si>
  <si>
    <t>085.1.0023-21</t>
  </si>
  <si>
    <t>011.1.0012</t>
  </si>
  <si>
    <t>085.1.0034</t>
  </si>
  <si>
    <t>011.1.0002</t>
  </si>
  <si>
    <t>085.1.0012</t>
  </si>
  <si>
    <t>999.1.0020</t>
  </si>
  <si>
    <t>011.1.0003</t>
  </si>
  <si>
    <t>085.1.0037</t>
  </si>
  <si>
    <t>085.1.0025-4</t>
  </si>
  <si>
    <t>999.1.0021</t>
  </si>
  <si>
    <t>011.2.0015-1</t>
  </si>
  <si>
    <t>011.2.0015-3</t>
  </si>
  <si>
    <t>085.1.0024</t>
  </si>
  <si>
    <t>085.1.0023-05</t>
  </si>
  <si>
    <t>085.1.0023-06</t>
  </si>
  <si>
    <t>085.1.0023-10</t>
  </si>
  <si>
    <t>085.1.0023-12</t>
  </si>
  <si>
    <t>085.1.0023-14</t>
  </si>
  <si>
    <t>011.1.0016</t>
  </si>
  <si>
    <t>011.2.0021</t>
  </si>
  <si>
    <t>085.1.0044-1</t>
  </si>
  <si>
    <t>085.1.0044-2</t>
  </si>
  <si>
    <t>085.1.0044-3</t>
  </si>
  <si>
    <t>085.1.0044-4</t>
  </si>
  <si>
    <t>085.1.0048</t>
  </si>
  <si>
    <t>085.1.0051</t>
  </si>
  <si>
    <t>085.1.0050</t>
  </si>
  <si>
    <t>011.1.0004</t>
  </si>
  <si>
    <t>085.1.0102</t>
  </si>
  <si>
    <t>085.1.0098</t>
  </si>
  <si>
    <t>085.1.0101</t>
  </si>
  <si>
    <t>085.1.0122</t>
  </si>
  <si>
    <t>085.1.0027</t>
  </si>
  <si>
    <t>085.1.000</t>
  </si>
  <si>
    <t>000.0.0000</t>
  </si>
  <si>
    <t>085.1.0027-8</t>
  </si>
  <si>
    <t>085.1.0027-11</t>
  </si>
  <si>
    <t>085.1.0027-12</t>
  </si>
  <si>
    <t>085.1.10027-2</t>
  </si>
  <si>
    <t>085.1.0013</t>
  </si>
  <si>
    <t>085.1.0052</t>
  </si>
  <si>
    <t>085.1.0054-08-1</t>
  </si>
  <si>
    <t>085.1.0054-06-1</t>
  </si>
  <si>
    <t>085.1.0054-11-2</t>
  </si>
  <si>
    <t>085.1.0054-15-4</t>
  </si>
  <si>
    <t>085.1.0054-15-3</t>
  </si>
  <si>
    <t>085.1.0054-15-5</t>
  </si>
  <si>
    <t>085.1.0054-15-2</t>
  </si>
  <si>
    <t>085.1.0054-17-6</t>
  </si>
  <si>
    <t>085.1.0054-17-5</t>
  </si>
  <si>
    <t>085.1.0054-17-2</t>
  </si>
  <si>
    <t>085.1.0054-17-1</t>
  </si>
  <si>
    <t>085.1.0054-05-2</t>
  </si>
  <si>
    <t>085.1.0054-05-1</t>
  </si>
  <si>
    <t>085.1.0054-16-1</t>
  </si>
  <si>
    <t>085.1.0054-10-2</t>
  </si>
  <si>
    <t>085.1.0054-10-3</t>
  </si>
  <si>
    <t>085.1.0054-11-1</t>
  </si>
  <si>
    <t>085.1.0054-15-6</t>
  </si>
  <si>
    <t>085.1.0054-14-5</t>
  </si>
  <si>
    <t>085.1.0054-14-3</t>
  </si>
  <si>
    <t>085.1.0054-14-4</t>
  </si>
  <si>
    <t>085.1.0054-14-6</t>
  </si>
  <si>
    <t>085.1.0054-07-1</t>
  </si>
  <si>
    <t>085.1.0054-04-2</t>
  </si>
  <si>
    <t>085.1.0054-04-3</t>
  </si>
  <si>
    <t>085.1.0054-04-1</t>
  </si>
  <si>
    <t>085.1.0054-09-1</t>
  </si>
  <si>
    <t>085.1.0053-01-3</t>
  </si>
  <si>
    <t>085.1.0053-10-1</t>
  </si>
  <si>
    <t>085.1.0053-10-3</t>
  </si>
  <si>
    <t>085.1.0053-10-2</t>
  </si>
  <si>
    <t>085.1.0053-10-4</t>
  </si>
  <si>
    <t>085.1.0053-02-1</t>
  </si>
  <si>
    <t>085.1.0053-02-2</t>
  </si>
  <si>
    <t>085.1.0053-02-3</t>
  </si>
  <si>
    <t>085.1.0053-01-2</t>
  </si>
  <si>
    <t>085.1.0054-03-3</t>
  </si>
  <si>
    <t>085.1.0054-03-2</t>
  </si>
  <si>
    <t>085.1.0053-16-5</t>
  </si>
  <si>
    <t>085.1.0053-16</t>
  </si>
  <si>
    <t>085.1.0053-16-4</t>
  </si>
  <si>
    <t>085.1.0053-16-1</t>
  </si>
  <si>
    <t>085.1.0053-16-3</t>
  </si>
  <si>
    <t>085.1.0053-16-2</t>
  </si>
  <si>
    <t>085.1.0053-12-7</t>
  </si>
  <si>
    <t>085.1.0053-12-2</t>
  </si>
  <si>
    <t>085.1.0053-12-3</t>
  </si>
  <si>
    <t>085.1.0053-12-1</t>
  </si>
  <si>
    <t>085.1.0053-12-4</t>
  </si>
  <si>
    <t>085.1.1.0053-12-6</t>
  </si>
  <si>
    <t>085.1.0053-12-5</t>
  </si>
  <si>
    <t>085.1.0053-33-2</t>
  </si>
  <si>
    <t>085.1.0053-33-3</t>
  </si>
  <si>
    <t>085.1.0053-33-5</t>
  </si>
  <si>
    <t>085.1.0053-33-6</t>
  </si>
  <si>
    <t>085.1.0053-33-1</t>
  </si>
  <si>
    <t>085.1.0053-33-4</t>
  </si>
  <si>
    <t>085.1.0053-05-2</t>
  </si>
  <si>
    <t>085.1.0053-18-5</t>
  </si>
  <si>
    <t>085.1.0053-18-2</t>
  </si>
  <si>
    <t>085.1.0053-18-4</t>
  </si>
  <si>
    <t>085.1.0053-18-3</t>
  </si>
  <si>
    <t>085.1.0053-18-1</t>
  </si>
  <si>
    <t>085.1.0053-38-3</t>
  </si>
  <si>
    <t>085.1.0053-38-2</t>
  </si>
  <si>
    <t>085.1.0053-38-1</t>
  </si>
  <si>
    <t>085.1.0053-34-1</t>
  </si>
  <si>
    <t>085.1.0053-19-6</t>
  </si>
  <si>
    <t>085.1.0053-19-3</t>
  </si>
  <si>
    <t>085.1.0053-19-1</t>
  </si>
  <si>
    <t>085.1.0053-19-5</t>
  </si>
  <si>
    <t>085.1.0053-19-2</t>
  </si>
  <si>
    <t>085.1.0053-29-1</t>
  </si>
  <si>
    <t>085.1.0053-29-2</t>
  </si>
  <si>
    <t>085.1.0053-29-3</t>
  </si>
  <si>
    <t>085.1.0053-29-4</t>
  </si>
  <si>
    <t>085.1.0053-29-5</t>
  </si>
  <si>
    <t>085.1.0053-29-6</t>
  </si>
  <si>
    <t>085.1.0053-29-7</t>
  </si>
  <si>
    <t>085.1.0053-29-8</t>
  </si>
  <si>
    <t>085.1.0053-29-9</t>
  </si>
  <si>
    <t>085.1.0053-07-2</t>
  </si>
  <si>
    <t>085.1.0053-07-5</t>
  </si>
  <si>
    <t>085.1.0053-07-4</t>
  </si>
  <si>
    <t>085.1.0053-07-9</t>
  </si>
  <si>
    <t>085.1.0053-07-8</t>
  </si>
  <si>
    <t>085.1.0053-07-1</t>
  </si>
  <si>
    <t>085.1.0053-07-3</t>
  </si>
  <si>
    <t>085.1.0053-07-6</t>
  </si>
  <si>
    <t>085.1.0053-07-7</t>
  </si>
  <si>
    <t>085.1.0053-21-04</t>
  </si>
  <si>
    <t>085.1.0053-21-03</t>
  </si>
  <si>
    <t>085.1.0053-21-06</t>
  </si>
  <si>
    <t>085.1.0053-21-02</t>
  </si>
  <si>
    <t>085.1.0053-21-08</t>
  </si>
  <si>
    <t>085.1.0053-21-05</t>
  </si>
  <si>
    <t>085.1.0053-21-01</t>
  </si>
  <si>
    <t>085.1.0053-21-07</t>
  </si>
  <si>
    <t>085.1.0053-25-04</t>
  </si>
  <si>
    <t>085.1.0053-25-01</t>
  </si>
  <si>
    <t>085.1.0053-25-02</t>
  </si>
  <si>
    <t>085.1.0053-25-03</t>
  </si>
  <si>
    <t>085.1.0053-25-05</t>
  </si>
  <si>
    <t>085.1.0053-25-06</t>
  </si>
  <si>
    <t>085.1.0053-2507</t>
  </si>
  <si>
    <t>085.1.0053-25-08</t>
  </si>
  <si>
    <t>085.1.0053-25-13</t>
  </si>
  <si>
    <t>085.1.0053-25-09</t>
  </si>
  <si>
    <t>085.1.0053-25-10</t>
  </si>
  <si>
    <t>085.1.0053-25-11</t>
  </si>
  <si>
    <t>085.1.0053-25-16</t>
  </si>
  <si>
    <t>085.1.0053-25-15</t>
  </si>
  <si>
    <t>085.1.0053-25-12</t>
  </si>
  <si>
    <t>085.1.0053-25-14</t>
  </si>
  <si>
    <t>085.1.0053-32-1</t>
  </si>
  <si>
    <t>085.1.0053-32-2</t>
  </si>
  <si>
    <t>085.1.0053-32-3</t>
  </si>
  <si>
    <t>085.1.0053-32-4</t>
  </si>
  <si>
    <t>085.1.0053-11-10</t>
  </si>
  <si>
    <t>085.1.0053-11-09</t>
  </si>
  <si>
    <t>085.1.0053-11-04</t>
  </si>
  <si>
    <t>085.1.0053-11-12</t>
  </si>
  <si>
    <t>085.1.0053-11-03</t>
  </si>
  <si>
    <t>085.1.0053-11-02</t>
  </si>
  <si>
    <t>085.1.0053-1106</t>
  </si>
  <si>
    <t>085.1.0053-11-08</t>
  </si>
  <si>
    <t>085.1.0053-11-11</t>
  </si>
  <si>
    <t>085.1.0053-11-07</t>
  </si>
  <si>
    <t>085.1.0053-11-05</t>
  </si>
  <si>
    <t>085.1.0053-11-01</t>
  </si>
  <si>
    <t>085.1.0053-28-1</t>
  </si>
  <si>
    <t>085.1.0053-17-5</t>
  </si>
  <si>
    <t>085.1.0053-17-6</t>
  </si>
  <si>
    <t>085.1.0053-17-3</t>
  </si>
  <si>
    <t>085.1.0053-17-2</t>
  </si>
  <si>
    <t>085.1.0053-17-4</t>
  </si>
  <si>
    <t>085.1.0053-17-1</t>
  </si>
  <si>
    <t>085.1.0053-31-1</t>
  </si>
  <si>
    <t>085.1.0053-31-3</t>
  </si>
  <si>
    <t>085.1.0053-31-2</t>
  </si>
  <si>
    <t>085.1.0053-20-05</t>
  </si>
  <si>
    <t>085.1.0053-20-01</t>
  </si>
  <si>
    <t>085.1.0053-20-10</t>
  </si>
  <si>
    <t>085.1.0053-20-08</t>
  </si>
  <si>
    <t>085.1.0053-20-06</t>
  </si>
  <si>
    <t>085.1.0053-20-07</t>
  </si>
  <si>
    <t>085.1.0053-20-09</t>
  </si>
  <si>
    <t>085.1.0053-20-04</t>
  </si>
  <si>
    <t>085.1.0053-20-02</t>
  </si>
  <si>
    <t>085.1.0053-20-03</t>
  </si>
  <si>
    <t>085.1.0053-27-3</t>
  </si>
  <si>
    <t>085.1.0053-27-1</t>
  </si>
  <si>
    <t>085.1.0053-27-2</t>
  </si>
  <si>
    <t>085.1.0053-22-16</t>
  </si>
  <si>
    <t>085.1.0053-22-12</t>
  </si>
  <si>
    <t>085.1.0053-22-11</t>
  </si>
  <si>
    <t>085.1.0053-22-13</t>
  </si>
  <si>
    <t>085.1.0053-22-07</t>
  </si>
  <si>
    <t>085.1.0053-22-08</t>
  </si>
  <si>
    <t>085.1.0053-22-09</t>
  </si>
  <si>
    <t>085.1.0053-22-14</t>
  </si>
  <si>
    <t>085.1.0053-22-06</t>
  </si>
  <si>
    <t>085.1.0053-22-05</t>
  </si>
  <si>
    <t>085.1.0053-22-04</t>
  </si>
  <si>
    <t>085.1.0053-22-15</t>
  </si>
  <si>
    <t>085.1.0053-22-03</t>
  </si>
  <si>
    <t>085.1.0053-22-10</t>
  </si>
  <si>
    <t>085.1.0053-22-01</t>
  </si>
  <si>
    <t>085.1.0053-22-02</t>
  </si>
  <si>
    <t>085.1.0053-26-1</t>
  </si>
  <si>
    <t>085.1.0053-26-2</t>
  </si>
  <si>
    <t>085.1.0053-26-3</t>
  </si>
  <si>
    <t>085.1.0053-26-4</t>
  </si>
  <si>
    <t>085.1.0053-26-5</t>
  </si>
  <si>
    <t>085.1.0053-26-6</t>
  </si>
  <si>
    <t>085.1.0053-05-3</t>
  </si>
  <si>
    <t>085.1.0053-14-1</t>
  </si>
  <si>
    <t>085.1.0053-13-38</t>
  </si>
  <si>
    <t>085.1.0053-13-8</t>
  </si>
  <si>
    <t>085.1.0053-13-4</t>
  </si>
  <si>
    <t>085.1.0053-13-7</t>
  </si>
  <si>
    <t>085.1.0053-13-10</t>
  </si>
  <si>
    <t>085.1.0053-13-9</t>
  </si>
  <si>
    <t>085.1.0053-13-6</t>
  </si>
  <si>
    <t>085.1.0053-13-5</t>
  </si>
  <si>
    <t>085.1.0053-13-2</t>
  </si>
  <si>
    <t>085.1.0053-04-7</t>
  </si>
  <si>
    <t>085.1.0053-04-5</t>
  </si>
  <si>
    <t>085.1.0053-04-3</t>
  </si>
  <si>
    <t>085.1.0053-04-4</t>
  </si>
  <si>
    <t>085.1.0053-04-6</t>
  </si>
  <si>
    <t>085.1.0053-04-2</t>
  </si>
  <si>
    <t>085.1.0053-30-01</t>
  </si>
  <si>
    <t>085.1.0053-30-10</t>
  </si>
  <si>
    <t>085.1.0053-30-02</t>
  </si>
  <si>
    <t>085.1.0053-30-03</t>
  </si>
  <si>
    <t>085.1.0053-30-04</t>
  </si>
  <si>
    <t>085.1.0053-30-05</t>
  </si>
  <si>
    <t>085.1.0053-30-11</t>
  </si>
  <si>
    <t>085.1.0053-31-5</t>
  </si>
  <si>
    <t>085.1.0053-30-12</t>
  </si>
  <si>
    <t>085.1.0053-30-06</t>
  </si>
  <si>
    <t>085.1.0053-30-07</t>
  </si>
  <si>
    <t>085.1.0053-30-08</t>
  </si>
  <si>
    <t>085.1.0053-30-09</t>
  </si>
  <si>
    <t>085.1.0053-06-1</t>
  </si>
  <si>
    <t>085.1.0053-36-1</t>
  </si>
  <si>
    <t>085.1.0053-36-4</t>
  </si>
  <si>
    <t>085.1.0053-36-8</t>
  </si>
  <si>
    <t>085.1.0053-36-5</t>
  </si>
  <si>
    <t>085.1.0053-36-6</t>
  </si>
  <si>
    <t>085.1.0053-36-3</t>
  </si>
  <si>
    <t>085.1.0053-36-2</t>
  </si>
  <si>
    <t>085.1.0053-36-7</t>
  </si>
  <si>
    <t>085.1.0053-35-5</t>
  </si>
  <si>
    <t>085.1.0053-35-9</t>
  </si>
  <si>
    <t>085.1.0053-35-8</t>
  </si>
  <si>
    <t>085.1.0053-35-2</t>
  </si>
  <si>
    <t>085.1.0053-35-7</t>
  </si>
  <si>
    <t>085.1.0053-35-3</t>
  </si>
  <si>
    <t>085.1.0053-35-1</t>
  </si>
  <si>
    <t>085.1.0053-35-6</t>
  </si>
  <si>
    <t>085.1.0053-35-4</t>
  </si>
  <si>
    <t>085.1.0053-15-05</t>
  </si>
  <si>
    <t>085.1.0053-15-03</t>
  </si>
  <si>
    <t>085.1.0053-15-02</t>
  </si>
  <si>
    <t>085.1.0053-15-07</t>
  </si>
  <si>
    <t>085.1.0053-15-08</t>
  </si>
  <si>
    <t>085.1.0053-15-04</t>
  </si>
  <si>
    <t>085.1.0053-15-01</t>
  </si>
  <si>
    <t>085.1.0053-23-07</t>
  </si>
  <si>
    <t>085.1.0053-23-06</t>
  </si>
  <si>
    <t>085.1.0053-23-01</t>
  </si>
  <si>
    <t>085.1.0053-23-02</t>
  </si>
  <si>
    <t>085.1.0053-23-10</t>
  </si>
  <si>
    <t>085.1.0053-23-08</t>
  </si>
  <si>
    <t>085.1.0053-23-04</t>
  </si>
  <si>
    <t>085.1.0053-23-03</t>
  </si>
  <si>
    <t>085.1.0053-23-09</t>
  </si>
  <si>
    <t>085.1.0053-23-05</t>
  </si>
  <si>
    <t>085.1.0053-24-01</t>
  </si>
  <si>
    <t>085.1.0053-24-70</t>
  </si>
  <si>
    <t>085.1.0053-24-71</t>
  </si>
  <si>
    <t>085.1.0053-24-53</t>
  </si>
  <si>
    <t>085.1.0053-24-02</t>
  </si>
  <si>
    <t>085.1.0053-24-03</t>
  </si>
  <si>
    <t>085.1.0053-24-75</t>
  </si>
  <si>
    <t>085.1.0053-24-04</t>
  </si>
  <si>
    <t>085.1.0053-24-05</t>
  </si>
  <si>
    <t>085.1.0053-24-76</t>
  </si>
  <si>
    <t>085.1.0053-24-08</t>
  </si>
  <si>
    <t>085.1.0053-24-74</t>
  </si>
  <si>
    <t>085.1.0053-24-73</t>
  </si>
  <si>
    <t>085.1.0053-24-72</t>
  </si>
  <si>
    <t>085.1.0053-24-77</t>
  </si>
  <si>
    <t>085.1.0053-24-06</t>
  </si>
  <si>
    <t>085.1.0053-24-78</t>
  </si>
  <si>
    <t>085.1.0053-24-07</t>
  </si>
  <si>
    <t>085.1.0053-24-80</t>
  </si>
  <si>
    <t>085.1.0053-24-82</t>
  </si>
  <si>
    <t>085.1.0053-24-09</t>
  </si>
  <si>
    <t>085.1.0053-24-10</t>
  </si>
  <si>
    <t>085.1.0053-24-11</t>
  </si>
  <si>
    <t>085.1.0053-24-12</t>
  </si>
  <si>
    <t>085.1.0053-24-66</t>
  </si>
  <si>
    <t>085.1.0053-24-13</t>
  </si>
  <si>
    <t>085.1.0053-24-15</t>
  </si>
  <si>
    <t>085.1.0053-24-16</t>
  </si>
  <si>
    <t>085.1.0053-24-17</t>
  </si>
  <si>
    <t>085.1.0053-24-18</t>
  </si>
  <si>
    <t>085.1.0053-24-19</t>
  </si>
  <si>
    <t>085.1.0053-24-59</t>
  </si>
  <si>
    <t>085.1.0053-24-20</t>
  </si>
  <si>
    <t>085.1.0053-24-21</t>
  </si>
  <si>
    <t>085.1.0053-24-56</t>
  </si>
  <si>
    <t>085.1.0053-24-22</t>
  </si>
  <si>
    <t>085.1.0053-24-79</t>
  </si>
  <si>
    <t>085.1.0053-24-51</t>
  </si>
  <si>
    <t>085.1.0053-24-55</t>
  </si>
  <si>
    <t>085.1.0053-24-23</t>
  </si>
  <si>
    <t>085.1.0053-24-24</t>
  </si>
  <si>
    <t>085.1.0053-24-52</t>
  </si>
  <si>
    <t>085.1.0053-24-67</t>
  </si>
  <si>
    <t>085.1.0053-24-25</t>
  </si>
  <si>
    <t>085.1.0053-24-26</t>
  </si>
  <si>
    <t>085.1.0053-24-54</t>
  </si>
  <si>
    <t>085.1.0053-24-57</t>
  </si>
  <si>
    <t>085.1.0053-24-81</t>
  </si>
  <si>
    <t>085.1.0053-24-27</t>
  </si>
  <si>
    <t>085.1.0053-24-28</t>
  </si>
  <si>
    <t>085.1.0053-24-68</t>
  </si>
  <si>
    <t>085.1.0053-24-29</t>
  </si>
  <si>
    <t>085.1.0053-24-30</t>
  </si>
  <si>
    <t>085.1.0053-24-31</t>
  </si>
  <si>
    <t>085.1.0053-24-32</t>
  </si>
  <si>
    <t>085.1.0053-24-33</t>
  </si>
  <si>
    <t>085.1.0053-24-34</t>
  </si>
  <si>
    <t>085.1.0053-24-62</t>
  </si>
  <si>
    <t>085.1.0053-24-35</t>
  </si>
  <si>
    <t>085.1.0053-24-36</t>
  </si>
  <si>
    <t>085.1.0053-24-37</t>
  </si>
  <si>
    <t>085.1.0053-24-38</t>
  </si>
  <si>
    <t>085.1.0053-24-65</t>
  </si>
  <si>
    <t>085.1.0053-24-39</t>
  </si>
  <si>
    <t>085.1.0053-24-40</t>
  </si>
  <si>
    <t>085.1.0053-24-41</t>
  </si>
  <si>
    <t>085.1.0053-24-42</t>
  </si>
  <si>
    <t>085.1.0053-24-43</t>
  </si>
  <si>
    <t>085.1.0053-24-44</t>
  </si>
  <si>
    <t>085.1.0053-24-45</t>
  </si>
  <si>
    <t>085.1.0053-24-48</t>
  </si>
  <si>
    <t>085.1.0053-24-46</t>
  </si>
  <si>
    <t>085.1.0053-24-47</t>
  </si>
  <si>
    <t>085.1.0053-24-69</t>
  </si>
  <si>
    <t>085.1.0053-24-63</t>
  </si>
  <si>
    <t>085.1.0053-24-49</t>
  </si>
  <si>
    <t>085.1.0053-24-61</t>
  </si>
  <si>
    <t>085.1.0053-24-58</t>
  </si>
  <si>
    <t>085.1.0053-24-60</t>
  </si>
  <si>
    <t>085.1.0053-24-64</t>
  </si>
  <si>
    <t>085.1.0053-24-50</t>
  </si>
  <si>
    <t>085.1.0053-37-26</t>
  </si>
  <si>
    <t>085.1.0053-37-27</t>
  </si>
  <si>
    <t>085.1.0053-37-06</t>
  </si>
  <si>
    <t>085.1.0053-37-20</t>
  </si>
  <si>
    <t>085.1.0053-37-23</t>
  </si>
  <si>
    <t>085.1.0053-37-10</t>
  </si>
  <si>
    <t>085.1.0053-37-24</t>
  </si>
  <si>
    <t>085.1.0053-37-19</t>
  </si>
  <si>
    <t>085.1.0053-37-07</t>
  </si>
  <si>
    <t>085.1.0053-37-16</t>
  </si>
  <si>
    <t>085.1.0053-37-01</t>
  </si>
  <si>
    <t>085.1.0053-37-11</t>
  </si>
  <si>
    <t>085.1.0053-37-12</t>
  </si>
  <si>
    <t>085.0053-37-05</t>
  </si>
  <si>
    <t>085.1.0053-37-17</t>
  </si>
  <si>
    <t>085.1.0053-37-22</t>
  </si>
  <si>
    <t>085.1.0053-37-18</t>
  </si>
  <si>
    <t>085.1.0053-37-04</t>
  </si>
  <si>
    <t>085.1.0053-37-25</t>
  </si>
  <si>
    <t>085.1.0053-37-03</t>
  </si>
  <si>
    <t>085.1.0053-37-08</t>
  </si>
  <si>
    <t>085.1.0053-37-21</t>
  </si>
  <si>
    <t>085.1.0053-37-14</t>
  </si>
  <si>
    <t>085.1.0053-37-15</t>
  </si>
  <si>
    <t>085.1.0053-37-13</t>
  </si>
  <si>
    <t>085.1.0053-37-02</t>
  </si>
  <si>
    <t>085.1.0053-08-2</t>
  </si>
  <si>
    <t>085.1.0053-08-1</t>
  </si>
  <si>
    <t>085.1.0053-08-3</t>
  </si>
  <si>
    <t>085.1.0053-40-2</t>
  </si>
  <si>
    <t>085.1.0053-40-1</t>
  </si>
  <si>
    <t>085.1.0053-40-3</t>
  </si>
  <si>
    <t>085.1.0054-06-2</t>
  </si>
  <si>
    <t>085.1.0054-14-1</t>
  </si>
  <si>
    <t>085.1.0054-14-2</t>
  </si>
  <si>
    <t>085.1.0054-13-1</t>
  </si>
  <si>
    <t>085.1.0054-12-1</t>
  </si>
  <si>
    <t>085.1.0054-13-2</t>
  </si>
  <si>
    <t>085.1.0054-12-2</t>
  </si>
  <si>
    <t>085.1.0053-08-4</t>
  </si>
  <si>
    <t>085.1.0054.18-1</t>
  </si>
  <si>
    <t>085.1.0053-14-2</t>
  </si>
  <si>
    <t>085.1.0053-13-11</t>
  </si>
  <si>
    <t>085.1.0053-13-13</t>
  </si>
  <si>
    <t>085.1.0053-12-8</t>
  </si>
  <si>
    <t>085.1.0053-12-9</t>
  </si>
  <si>
    <t>085.1.0053-12-10</t>
  </si>
  <si>
    <t>085.1.0054-17-7</t>
  </si>
  <si>
    <t>085.1.0054-17-8</t>
  </si>
  <si>
    <t>085.1.0054-17-9</t>
  </si>
  <si>
    <t>085.1.0053-15-09</t>
  </si>
  <si>
    <t>085.1.0053-15-11</t>
  </si>
  <si>
    <t>085.1.0053-15-12</t>
  </si>
  <si>
    <t>085.1.0053-11-14</t>
  </si>
  <si>
    <t>085.1.0053-11-15</t>
  </si>
  <si>
    <t>085.1.0053-11-16</t>
  </si>
  <si>
    <t>085.1.0054-11-3</t>
  </si>
  <si>
    <t>085.1.0054-11-4</t>
  </si>
  <si>
    <t>085.1.0053-16-7</t>
  </si>
  <si>
    <t>085.1.0053-16-8</t>
  </si>
  <si>
    <t>085.1.0053-20-11</t>
  </si>
  <si>
    <t>085.1.0053-20-14</t>
  </si>
  <si>
    <t>085.1.0053-21-09</t>
  </si>
  <si>
    <t>085.1.0053-21-10</t>
  </si>
  <si>
    <t>085.1.0053-20-12</t>
  </si>
  <si>
    <t>085.1.0053-20-13</t>
  </si>
  <si>
    <t>085.1.0053-04-1</t>
  </si>
  <si>
    <t>085.1.0053-02-4</t>
  </si>
  <si>
    <t>085.1.0053-05-1</t>
  </si>
  <si>
    <t>085.1.0053-01-4</t>
  </si>
  <si>
    <t>085.1.0053-03-2</t>
  </si>
  <si>
    <t>085.1.0053-13-12</t>
  </si>
  <si>
    <t>085.1.0054-19-1</t>
  </si>
  <si>
    <t>085.1.0054-19-2</t>
  </si>
  <si>
    <t>085.1.0054-20-1</t>
  </si>
  <si>
    <t>085.1.0061</t>
  </si>
  <si>
    <t>085.1.0066</t>
  </si>
  <si>
    <t>085.1.0065</t>
  </si>
  <si>
    <t>085.1.0062</t>
  </si>
  <si>
    <t>085.1.0063</t>
  </si>
  <si>
    <t>085.1.0064</t>
  </si>
  <si>
    <t>085.1.0067</t>
  </si>
  <si>
    <t>085.1.0068</t>
  </si>
  <si>
    <t>085.1.0069</t>
  </si>
  <si>
    <t>085.1.0070</t>
  </si>
  <si>
    <t>085.1.0071</t>
  </si>
  <si>
    <t>085.1.0072</t>
  </si>
  <si>
    <t>085.1.0073</t>
  </si>
  <si>
    <t>085.1.0074</t>
  </si>
  <si>
    <t>085.1.0075</t>
  </si>
  <si>
    <t>085.1.0076</t>
  </si>
  <si>
    <t>085.1.0077</t>
  </si>
  <si>
    <t>085.1.0078</t>
  </si>
  <si>
    <t>085.1.0079</t>
  </si>
  <si>
    <t>085.1.0080</t>
  </si>
  <si>
    <t>085.1.0081</t>
  </si>
  <si>
    <t>085.1.0082</t>
  </si>
  <si>
    <t>085.1.0083</t>
  </si>
  <si>
    <t>0851.0084</t>
  </si>
  <si>
    <t>085.1.0085</t>
  </si>
  <si>
    <t>085.1.0086</t>
  </si>
  <si>
    <t>085.1.0087</t>
  </si>
  <si>
    <t>085.1.0088</t>
  </si>
  <si>
    <t>085.1.0089</t>
  </si>
  <si>
    <t>085.1.0090</t>
  </si>
  <si>
    <t>085.10091</t>
  </si>
  <si>
    <t>085.1.0092</t>
  </si>
  <si>
    <t>085.1.0093</t>
  </si>
  <si>
    <t>085.1.0094</t>
  </si>
  <si>
    <t>085.10095</t>
  </si>
  <si>
    <t>085.1.0096</t>
  </si>
  <si>
    <t>085.1.0047</t>
  </si>
  <si>
    <t>085.1.0120</t>
  </si>
  <si>
    <t>04:08:010131:197 от 25.11.2011г</t>
  </si>
  <si>
    <t>Оперативное управление. Распоряжение №416 от 19.11.2024</t>
  </si>
  <si>
    <t>Здание пограничной части</t>
  </si>
  <si>
    <t>Республика Алтай, Усть-Коксинский район, с.Усть-Кокса, ул. Строительная, д.19</t>
  </si>
  <si>
    <t>04:08:010120:59 от 12.04.2022</t>
  </si>
  <si>
    <t>04:08:010120:3,          984 кв.м</t>
  </si>
  <si>
    <t>нежилое 122,7,                   1 этаж</t>
  </si>
  <si>
    <t>Безвозмездное пользование (49лет). Распоряжение Главы администрации от 26.09.2024 года №343 (Казачье общество)</t>
  </si>
  <si>
    <t>Республика Алтай, Усть-Коксинский район, с. Усть-Кокса, ул.Строительная,19</t>
  </si>
  <si>
    <t>04:08:010120:3 от 13.04.2017</t>
  </si>
  <si>
    <t>Безвозмездное пользование (казачество) 49 лет Распоряжение №383/1 от 01.11.2024</t>
  </si>
  <si>
    <t>Усть-Коксинское станичное казачье общество "Алтайского республиканского отдельского казачьего общества" Сибирского войскового казачьего общества</t>
  </si>
  <si>
    <t>Земли населенных пунктов. Для размещения здания заготовительного пункта</t>
  </si>
  <si>
    <t xml:space="preserve">Автодорога </t>
  </si>
  <si>
    <t xml:space="preserve">Межпоселковая автодорога </t>
  </si>
  <si>
    <t>Межпоселковая автодорога</t>
  </si>
  <si>
    <t xml:space="preserve">Автомобильная дорога </t>
  </si>
  <si>
    <t>7 кв.м.</t>
  </si>
  <si>
    <t>3 кв.м.</t>
  </si>
  <si>
    <t>2 кв.м.</t>
  </si>
  <si>
    <t>1 кв.м.</t>
  </si>
  <si>
    <t>64 кв.м</t>
  </si>
  <si>
    <t>Cооружения исторические</t>
  </si>
  <si>
    <t>5792.44</t>
  </si>
  <si>
    <t>04:08:050101:631 от 28.05.2024</t>
  </si>
  <si>
    <t xml:space="preserve">Братская могила красногвардейцев </t>
  </si>
  <si>
    <t>04:08:090802:625 от 11.06.2024</t>
  </si>
  <si>
    <t>2835.88</t>
  </si>
  <si>
    <t>04:08:030101:1065 от 27.06.2024</t>
  </si>
  <si>
    <t>26678.62</t>
  </si>
  <si>
    <t>04:08:080101:1589 от 27.06.2024</t>
  </si>
  <si>
    <t>2583.8</t>
  </si>
  <si>
    <t>04:08:010110:330 от 27.06.2024</t>
  </si>
  <si>
    <t>71860.02</t>
  </si>
  <si>
    <t>18 кв.м.</t>
  </si>
  <si>
    <t>04:08:080301:877 от 27.06.2024</t>
  </si>
  <si>
    <t>212698.44</t>
  </si>
  <si>
    <t>04:08:040101:1219 от 06.06.2024</t>
  </si>
  <si>
    <t>18968.88</t>
  </si>
  <si>
    <t>04:08:090101:1310 от 28.05.2024</t>
  </si>
  <si>
    <t>6806.11</t>
  </si>
  <si>
    <t>Муниципальное образование "Усть-Коксинский
район" Республика Алтай</t>
  </si>
  <si>
    <t>04:08:040101:1218, собственность, 208 кв.м.</t>
  </si>
  <si>
    <t>04:08:090101:923, собственность,   361 кв.м.</t>
  </si>
  <si>
    <t>04:08:080301:875, собственность, 64 кв.м.</t>
  </si>
  <si>
    <t>04:08:050101:580, 186 кв.м.</t>
  </si>
  <si>
    <t>04:08:080101:1588, 74 кв.м.</t>
  </si>
  <si>
    <t>04:08:010110:329, 104 кв.м.</t>
  </si>
  <si>
    <t>04:08:040201:614 от 07.04.2023</t>
  </si>
  <si>
    <t>04:08:090401:1208 от 05.07.2023</t>
  </si>
  <si>
    <t>04:08:070701:933 от 03.07.2023</t>
  </si>
  <si>
    <t>04:08:080301:857 от 20.10.2023</t>
  </si>
  <si>
    <t>04:08:060101:1080 от 07.04.2023</t>
  </si>
  <si>
    <t>04:08:010128:411 от 03.07.2023</t>
  </si>
  <si>
    <t xml:space="preserve">04:08:040201:22 </t>
  </si>
  <si>
    <t>04:08:090802:111.</t>
  </si>
  <si>
    <t xml:space="preserve">04:08:070701:84 от 16.11.2005 </t>
  </si>
  <si>
    <t xml:space="preserve">04:08:090401:1084 от 19.04.2019 </t>
  </si>
  <si>
    <t xml:space="preserve">04:08:010128:73 от 08.06.2011 </t>
  </si>
  <si>
    <t>04:08:080301:854 от 20.09.2003</t>
  </si>
  <si>
    <t xml:space="preserve">04:08:060101:746 07.02.2018 </t>
  </si>
  <si>
    <t>04:08:030101:1064,466 кв.м.</t>
  </si>
  <si>
    <t>Республика Алтай, Усть-Коксинский район, с. Усть-Кокса, ул.Набережная,83А</t>
  </si>
  <si>
    <t>Мачта стальная для земной станции спутниковой связи</t>
  </si>
  <si>
    <t>связь</t>
  </si>
  <si>
    <t>Республика Алтай, Усть-Коксинский район, с. Усть-Кокса, ул. Набережная, 83,А</t>
  </si>
  <si>
    <t>04:08:040129:1, собственность, 977 кв.м.</t>
  </si>
  <si>
    <t xml:space="preserve">здание </t>
  </si>
  <si>
    <t>теплая стоянка для автомобилей</t>
  </si>
  <si>
    <t>04:08:010116:10 от 17.12.2002, 3011 кв.м.</t>
  </si>
  <si>
    <t>нежилое,    291.7 кв.м.,2 этажа</t>
  </si>
  <si>
    <t>5840481.34</t>
  </si>
  <si>
    <t>5515913.15</t>
  </si>
  <si>
    <t>нежилое, 566,2 кв.м., 2 этажа</t>
  </si>
  <si>
    <t>(не передана в хоз ведение)</t>
  </si>
  <si>
    <t>Распоряжение Межрегионального территориального управления Федерального агентства по управлению государственным имуществом в Алтайском крае и Республике Алтай от 18.11.2024 года №527 "О безвозмездной передаче имущества, составляющего казну РФ, в собственность муниципального образования "Усть-Коксинский район" РА"</t>
  </si>
  <si>
    <t>Земли населенных пунктов. Для размещения административного здания</t>
  </si>
  <si>
    <t>977 кв.м.</t>
  </si>
  <si>
    <t>Казна Распоряжение №433 от 29.11.2024</t>
  </si>
  <si>
    <t>Здание расчетн-кассового центра</t>
  </si>
  <si>
    <t>04:08:040116:167 от 25.11.2011</t>
  </si>
  <si>
    <t>174,1 кв.м.</t>
  </si>
  <si>
    <t>13 кв.м.</t>
  </si>
  <si>
    <t>70,6 кв.м.</t>
  </si>
  <si>
    <t xml:space="preserve">04:08:040116:166 от 25.11.2011 </t>
  </si>
  <si>
    <t>04:08:040116:168 от 25.11.2011</t>
  </si>
  <si>
    <t xml:space="preserve">04:08:010129:1 от 03.10.2003 </t>
  </si>
  <si>
    <t>04:08:010129:9</t>
  </si>
  <si>
    <t>Разбит по помещениям Распоряжение №429 от25.12.2023</t>
  </si>
  <si>
    <t>2789535.35</t>
  </si>
  <si>
    <t>9738914.17</t>
  </si>
  <si>
    <t>1738644.97</t>
  </si>
  <si>
    <t>7045525.25</t>
  </si>
  <si>
    <t>6150872.59</t>
  </si>
  <si>
    <t>855607.74</t>
  </si>
  <si>
    <t>232116.77</t>
  </si>
  <si>
    <t>953787.39</t>
  </si>
  <si>
    <t>162269.3</t>
  </si>
  <si>
    <t>не определена</t>
  </si>
  <si>
    <t>1876478.5</t>
  </si>
  <si>
    <t>1696611.42</t>
  </si>
  <si>
    <t>04:08:090101:841</t>
  </si>
  <si>
    <t>120982.1</t>
  </si>
  <si>
    <t>2172628.13</t>
  </si>
  <si>
    <t>218681.32</t>
  </si>
  <si>
    <t>1074781.21</t>
  </si>
  <si>
    <t>426174.29</t>
  </si>
  <si>
    <t>423079.17</t>
  </si>
  <si>
    <t>111391.31</t>
  </si>
  <si>
    <t>1966086.54</t>
  </si>
  <si>
    <t>04:08:010127:54, 04:08:011308:746</t>
  </si>
  <si>
    <t>04:08:010127:119 от 24.11.2011</t>
  </si>
  <si>
    <t>2879099.48</t>
  </si>
  <si>
    <t>04:08:000000:789 от 15.12.2022</t>
  </si>
  <si>
    <t>716579.14</t>
  </si>
  <si>
    <t>870218.61</t>
  </si>
  <si>
    <t>2028052.04</t>
  </si>
  <si>
    <t>1834363.84</t>
  </si>
  <si>
    <t>1593962.04</t>
  </si>
  <si>
    <t>606204.95</t>
  </si>
  <si>
    <t>53387.21</t>
  </si>
  <si>
    <t>3240409.46</t>
  </si>
  <si>
    <t>117043.73</t>
  </si>
  <si>
    <t>2912938.56</t>
  </si>
  <si>
    <t>666150.12</t>
  </si>
  <si>
    <t>882606.96</t>
  </si>
  <si>
    <t>04:08:010120:125, 04:08:010120:34</t>
  </si>
  <si>
    <t>597353.76</t>
  </si>
  <si>
    <t>440468.23</t>
  </si>
  <si>
    <t>70474.92</t>
  </si>
  <si>
    <t>254477.46</t>
  </si>
  <si>
    <t>270895.36</t>
  </si>
  <si>
    <t>189152.88</t>
  </si>
  <si>
    <t>58635.36</t>
  </si>
  <si>
    <t>66234.02</t>
  </si>
  <si>
    <t>95884.79</t>
  </si>
  <si>
    <t>37095.84</t>
  </si>
  <si>
    <t>190858.1</t>
  </si>
  <si>
    <t>175362.13</t>
  </si>
  <si>
    <t>162608.52</t>
  </si>
  <si>
    <t>288022.81</t>
  </si>
  <si>
    <t>91991.7</t>
  </si>
  <si>
    <t>92990.89</t>
  </si>
  <si>
    <t>158111.06</t>
  </si>
  <si>
    <t>68208.48</t>
  </si>
  <si>
    <t>80178.71</t>
  </si>
  <si>
    <t>59233.68</t>
  </si>
  <si>
    <t>79894.87</t>
  </si>
  <si>
    <t>59104.44</t>
  </si>
  <si>
    <t>98507.4</t>
  </si>
  <si>
    <t>63182.59</t>
  </si>
  <si>
    <t>129604.25</t>
  </si>
  <si>
    <t>547850.51</t>
  </si>
  <si>
    <t>262686.41</t>
  </si>
  <si>
    <t>70735.78</t>
  </si>
  <si>
    <t>66279.42</t>
  </si>
  <si>
    <t>545092.84</t>
  </si>
  <si>
    <t>34733.77</t>
  </si>
  <si>
    <t>89506.77</t>
  </si>
  <si>
    <t>95432.04</t>
  </si>
  <si>
    <t>33055.81</t>
  </si>
  <si>
    <t>89738.71</t>
  </si>
  <si>
    <t>2.1-00021</t>
  </si>
  <si>
    <t>2.1-00040</t>
  </si>
  <si>
    <t>2.1-00049</t>
  </si>
  <si>
    <t>2.1-00054</t>
  </si>
  <si>
    <t>2.1-00057</t>
  </si>
  <si>
    <t>2.1-00064</t>
  </si>
  <si>
    <t>1.2-0796</t>
  </si>
  <si>
    <t>1.2-0798</t>
  </si>
  <si>
    <t>1.2-0804</t>
  </si>
  <si>
    <t>1.1-0011</t>
  </si>
  <si>
    <t>1.1-0015</t>
  </si>
  <si>
    <t>1.1-0422</t>
  </si>
  <si>
    <t>1.1-0423</t>
  </si>
  <si>
    <t>1.1-0527</t>
  </si>
  <si>
    <t>1.1-0556</t>
  </si>
  <si>
    <t>1.1-0557</t>
  </si>
  <si>
    <t>1.1-0558</t>
  </si>
  <si>
    <t>1.1-0559</t>
  </si>
  <si>
    <t>1.1-0561</t>
  </si>
  <si>
    <t>1.1-0568</t>
  </si>
  <si>
    <t>1.1-0569</t>
  </si>
  <si>
    <t>1.1-0570</t>
  </si>
  <si>
    <t>1.1-0571</t>
  </si>
  <si>
    <t>1.1-0657</t>
  </si>
  <si>
    <t>Республика Алтай, Усть-Коксинский район, с. Амур, ул.Советская,2</t>
  </si>
  <si>
    <t>04:08:040101:1 от 15.04.2002</t>
  </si>
  <si>
    <t>Муниципальный контракт №28 от 25.11.2024</t>
  </si>
  <si>
    <t>Земли населенных пунктов. Для ведения личного подсобного хозяйства</t>
  </si>
  <si>
    <t>3000 кв.м.</t>
  </si>
  <si>
    <t>1.2-0819</t>
  </si>
  <si>
    <t>Республика Алтай, Усть-Коксинский район, с. Амур, ул. Советская, 2</t>
  </si>
  <si>
    <t>04:08:040101:592 от 25.11.2012</t>
  </si>
  <si>
    <t>04:08:040101:1, собственность, 3000 кв.м.</t>
  </si>
  <si>
    <t>65,6 кв.м.</t>
  </si>
  <si>
    <t>Оперативное управление Распоряжение №450 от 09.12.204</t>
  </si>
  <si>
    <t>Включена в спец.жил фонд (служеб жил.помещение) №449 от 09.12.2024</t>
  </si>
  <si>
    <t>2.2-03665</t>
  </si>
  <si>
    <t>Принтер Epson Eco Tank L8050</t>
  </si>
  <si>
    <t xml:space="preserve">    Распоряжение Главы Администрации от 04.12.2024 года № 440</t>
  </si>
  <si>
    <t xml:space="preserve">1.1-0001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</si>
</sst>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6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8"/>
      <name val="Arial"/>
      <family val="2"/>
    </font>
    <font>
      <sz val="20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6"/>
      <color indexed="8"/>
      <name val="Times New Roman"/>
      <family val="1"/>
      <charset val="204"/>
    </font>
    <font>
      <sz val="22"/>
      <color indexed="8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343434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indexed="64"/>
      <name val="Arial"/>
      <family val="2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rgb="FF002060"/>
      <name val="Times New Roman"/>
      <family val="1"/>
      <charset val="204"/>
    </font>
    <font>
      <sz val="10"/>
      <color rgb="FF343434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0" fillId="0" borderId="0"/>
    <xf numFmtId="0" fontId="22" fillId="0" borderId="0"/>
    <xf numFmtId="0" fontId="23" fillId="0" borderId="0"/>
    <xf numFmtId="0" fontId="35" fillId="0" borderId="0">
      <alignment horizontal="left"/>
    </xf>
    <xf numFmtId="0" fontId="42" fillId="0" borderId="0"/>
  </cellStyleXfs>
  <cellXfs count="438">
    <xf numFmtId="0" fontId="0" fillId="0" borderId="0" xfId="0"/>
    <xf numFmtId="0" fontId="0" fillId="0" borderId="0" xfId="0" applyBorder="1"/>
    <xf numFmtId="0" fontId="11" fillId="0" borderId="0" xfId="0" applyFont="1"/>
    <xf numFmtId="0" fontId="19" fillId="0" borderId="0" xfId="0" applyFont="1" applyAlignment="1">
      <alignment vertical="center"/>
    </xf>
    <xf numFmtId="0" fontId="0" fillId="4" borderId="0" xfId="0" applyFill="1"/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Fill="1"/>
    <xf numFmtId="0" fontId="16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0" fillId="4" borderId="0" xfId="0" applyFill="1" applyBorder="1"/>
    <xf numFmtId="0" fontId="15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0" fontId="27" fillId="0" borderId="0" xfId="0" applyFont="1" applyAlignment="1"/>
    <xf numFmtId="0" fontId="2" fillId="0" borderId="0" xfId="0" applyFont="1"/>
    <xf numFmtId="0" fontId="28" fillId="0" borderId="0" xfId="0" applyFont="1"/>
    <xf numFmtId="0" fontId="30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29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0" fillId="0" borderId="0" xfId="0" applyFill="1" applyBorder="1"/>
    <xf numFmtId="0" fontId="30" fillId="0" borderId="0" xfId="0" applyFont="1" applyAlignment="1">
      <alignment horizontal="left"/>
    </xf>
    <xf numFmtId="0" fontId="29" fillId="0" borderId="0" xfId="0" applyFont="1" applyAlignment="1">
      <alignment horizontal="center"/>
    </xf>
    <xf numFmtId="0" fontId="32" fillId="0" borderId="0" xfId="0" applyFont="1" applyAlignment="1">
      <alignment horizontal="left"/>
    </xf>
    <xf numFmtId="0" fontId="9" fillId="0" borderId="0" xfId="0" applyFont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4" fontId="8" fillId="3" borderId="0" xfId="0" applyNumberFormat="1" applyFont="1" applyFill="1" applyBorder="1" applyAlignment="1">
      <alignment horizontal="center" vertical="center" wrapText="1"/>
    </xf>
    <xf numFmtId="0" fontId="33" fillId="0" borderId="0" xfId="0" applyFont="1"/>
    <xf numFmtId="0" fontId="34" fillId="0" borderId="0" xfId="0" applyFont="1"/>
    <xf numFmtId="4" fontId="12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0" fillId="5" borderId="0" xfId="0" applyFill="1" applyBorder="1"/>
    <xf numFmtId="0" fontId="0" fillId="0" borderId="0" xfId="0" applyFill="1" applyAlignment="1">
      <alignment vertical="center"/>
    </xf>
    <xf numFmtId="0" fontId="37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2" fontId="39" fillId="0" borderId="1" xfId="0" applyNumberFormat="1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15" fillId="0" borderId="0" xfId="0" applyFont="1" applyFill="1" applyAlignment="1">
      <alignment horizontal="center"/>
    </xf>
    <xf numFmtId="0" fontId="27" fillId="0" borderId="0" xfId="0" applyFont="1" applyFill="1" applyAlignment="1">
      <alignment horizontal="left"/>
    </xf>
    <xf numFmtId="0" fontId="27" fillId="0" borderId="0" xfId="0" applyFont="1" applyFill="1" applyAlignment="1"/>
    <xf numFmtId="0" fontId="11" fillId="0" borderId="0" xfId="0" applyFont="1" applyFill="1"/>
    <xf numFmtId="0" fontId="19" fillId="0" borderId="0" xfId="0" applyFont="1" applyFill="1" applyAlignment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30" fillId="0" borderId="0" xfId="0" applyFont="1" applyAlignment="1">
      <alignment horizontal="left"/>
    </xf>
    <xf numFmtId="0" fontId="29" fillId="0" borderId="0" xfId="0" applyFont="1" applyAlignment="1">
      <alignment horizontal="center"/>
    </xf>
    <xf numFmtId="0" fontId="17" fillId="0" borderId="0" xfId="0" applyFont="1" applyFill="1"/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/>
    </xf>
    <xf numFmtId="0" fontId="30" fillId="0" borderId="0" xfId="0" applyFont="1" applyFill="1" applyAlignment="1">
      <alignment horizontal="left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/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/>
    <xf numFmtId="0" fontId="2" fillId="0" borderId="1" xfId="0" applyFont="1" applyFill="1" applyBorder="1"/>
    <xf numFmtId="0" fontId="21" fillId="0" borderId="1" xfId="0" applyFont="1" applyFill="1" applyBorder="1"/>
    <xf numFmtId="2" fontId="2" fillId="0" borderId="1" xfId="0" applyNumberFormat="1" applyFont="1" applyFill="1" applyBorder="1" applyAlignment="1">
      <alignment horizontal="center" vertical="center"/>
    </xf>
    <xf numFmtId="0" fontId="0" fillId="0" borderId="4" xfId="0" applyFill="1" applyBorder="1"/>
    <xf numFmtId="14" fontId="14" fillId="2" borderId="1" xfId="0" applyNumberFormat="1" applyFont="1" applyFill="1" applyBorder="1" applyAlignment="1">
      <alignment horizontal="center" vertical="center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 wrapText="1"/>
    </xf>
    <xf numFmtId="2" fontId="43" fillId="0" borderId="1" xfId="0" applyNumberFormat="1" applyFont="1" applyBorder="1" applyAlignment="1">
      <alignment horizontal="center" vertical="center" wrapText="1"/>
    </xf>
    <xf numFmtId="14" fontId="43" fillId="0" borderId="1" xfId="0" applyNumberFormat="1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top" wrapText="1"/>
    </xf>
    <xf numFmtId="0" fontId="43" fillId="0" borderId="1" xfId="0" applyFont="1" applyBorder="1" applyAlignment="1">
      <alignment horizontal="center" vertical="top" wrapText="1"/>
    </xf>
    <xf numFmtId="0" fontId="45" fillId="0" borderId="2" xfId="0" applyFont="1" applyBorder="1" applyAlignment="1">
      <alignment horizontal="left" vertical="top" wrapText="1"/>
    </xf>
    <xf numFmtId="0" fontId="4" fillId="0" borderId="0" xfId="0" applyFont="1" applyAlignment="1"/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0" xfId="0" applyFont="1" applyBorder="1"/>
    <xf numFmtId="0" fontId="26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4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wrapText="1"/>
    </xf>
    <xf numFmtId="0" fontId="4" fillId="0" borderId="0" xfId="0" applyFont="1" applyFill="1"/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30" fillId="0" borderId="0" xfId="0" applyFont="1" applyFill="1" applyAlignment="1">
      <alignment horizontal="left"/>
    </xf>
    <xf numFmtId="0" fontId="19" fillId="2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 vertical="center"/>
    </xf>
    <xf numFmtId="0" fontId="49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21" fillId="0" borderId="0" xfId="0" applyFont="1" applyFill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1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/>
    <xf numFmtId="0" fontId="2" fillId="0" borderId="4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/>
    </xf>
    <xf numFmtId="0" fontId="14" fillId="0" borderId="0" xfId="0" applyFont="1" applyFill="1" applyAlignment="1">
      <alignment horizontal="center"/>
    </xf>
    <xf numFmtId="0" fontId="13" fillId="0" borderId="0" xfId="0" applyFont="1" applyFill="1" applyAlignment="1">
      <alignment horizontal="left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8" fillId="0" borderId="4" xfId="0" applyFont="1" applyFill="1" applyBorder="1" applyAlignment="1">
      <alignment horizontal="center" vertical="center" wrapText="1"/>
    </xf>
    <xf numFmtId="0" fontId="5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57" fillId="0" borderId="1" xfId="0" applyNumberFormat="1" applyFont="1" applyFill="1" applyBorder="1" applyAlignment="1">
      <alignment horizontal="center" vertical="center" wrapText="1"/>
    </xf>
    <xf numFmtId="0" fontId="57" fillId="0" borderId="2" xfId="0" applyFont="1" applyFill="1" applyBorder="1" applyAlignment="1">
      <alignment horizontal="center" vertical="center" wrapText="1"/>
    </xf>
    <xf numFmtId="0" fontId="5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4" fontId="58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vertical="center"/>
    </xf>
    <xf numFmtId="4" fontId="21" fillId="0" borderId="1" xfId="0" applyNumberFormat="1" applyFont="1" applyFill="1" applyBorder="1" applyAlignment="1">
      <alignment horizontal="center" vertical="center"/>
    </xf>
    <xf numFmtId="3" fontId="21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5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4" fontId="4" fillId="0" borderId="14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14" fontId="4" fillId="0" borderId="0" xfId="0" applyNumberFormat="1" applyFont="1" applyFill="1" applyAlignment="1">
      <alignment horizontal="center" vertical="center"/>
    </xf>
    <xf numFmtId="4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0" borderId="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61" fillId="0" borderId="1" xfId="5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wrapText="1"/>
    </xf>
    <xf numFmtId="0" fontId="21" fillId="0" borderId="1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14" fontId="46" fillId="0" borderId="1" xfId="0" applyNumberFormat="1" applyFont="1" applyFill="1" applyBorder="1" applyAlignment="1">
      <alignment horizontal="center" vertical="center" wrapText="1"/>
    </xf>
    <xf numFmtId="4" fontId="46" fillId="0" borderId="1" xfId="0" applyNumberFormat="1" applyFont="1" applyFill="1" applyBorder="1" applyAlignment="1">
      <alignment horizontal="center" vertical="center" wrapText="1"/>
    </xf>
    <xf numFmtId="14" fontId="43" fillId="0" borderId="1" xfId="0" applyNumberFormat="1" applyFont="1" applyFill="1" applyBorder="1" applyAlignment="1">
      <alignment horizontal="center" vertical="center" wrapText="1"/>
    </xf>
    <xf numFmtId="4" fontId="43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5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41" fillId="0" borderId="0" xfId="0" applyFont="1" applyFill="1" applyAlignment="1"/>
    <xf numFmtId="0" fontId="41" fillId="0" borderId="0" xfId="0" applyFont="1" applyFill="1" applyAlignment="1">
      <alignment horizontal="left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2" fontId="9" fillId="0" borderId="3" xfId="0" applyNumberFormat="1" applyFont="1" applyFill="1" applyBorder="1" applyAlignment="1">
      <alignment horizontal="center" vertical="center"/>
    </xf>
    <xf numFmtId="2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wrapText="1"/>
    </xf>
    <xf numFmtId="0" fontId="40" fillId="0" borderId="2" xfId="0" applyFont="1" applyFill="1" applyBorder="1" applyAlignment="1">
      <alignment wrapText="1"/>
    </xf>
    <xf numFmtId="2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0" fontId="40" fillId="0" borderId="2" xfId="0" applyFont="1" applyFill="1" applyBorder="1" applyAlignment="1">
      <alignment vertical="center" wrapText="1"/>
    </xf>
    <xf numFmtId="0" fontId="9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62" fillId="0" borderId="0" xfId="0" applyFont="1" applyFill="1"/>
    <xf numFmtId="0" fontId="14" fillId="0" borderId="0" xfId="0" applyFont="1" applyFill="1"/>
    <xf numFmtId="0" fontId="13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64" fillId="0" borderId="3" xfId="0" applyFont="1" applyFill="1" applyBorder="1" applyAlignment="1">
      <alignment horizontal="center" vertical="center" wrapText="1"/>
    </xf>
    <xf numFmtId="12" fontId="19" fillId="0" borderId="3" xfId="0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64" fillId="0" borderId="1" xfId="0" applyFont="1" applyFill="1" applyBorder="1" applyAlignment="1">
      <alignment horizontal="center" vertical="center" wrapText="1"/>
    </xf>
    <xf numFmtId="12" fontId="19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62" fillId="0" borderId="0" xfId="0" applyFont="1" applyFill="1" applyBorder="1"/>
    <xf numFmtId="0" fontId="19" fillId="0" borderId="4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1" fillId="0" borderId="0" xfId="0" applyFont="1" applyFill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4" fontId="8" fillId="0" borderId="1" xfId="2" applyNumberFormat="1" applyFont="1" applyFill="1" applyBorder="1" applyAlignment="1">
      <alignment horizontal="center" vertical="center" wrapText="1"/>
    </xf>
    <xf numFmtId="49" fontId="8" fillId="0" borderId="1" xfId="2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" fontId="10" fillId="0" borderId="1" xfId="3" applyNumberFormat="1" applyFont="1" applyFill="1" applyBorder="1" applyAlignment="1">
      <alignment horizontal="center" vertical="center" wrapText="1"/>
    </xf>
    <xf numFmtId="49" fontId="10" fillId="0" borderId="1" xfId="3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 wrapText="1"/>
    </xf>
    <xf numFmtId="14" fontId="10" fillId="0" borderId="1" xfId="1" applyNumberFormat="1" applyFont="1" applyFill="1" applyBorder="1" applyAlignment="1">
      <alignment horizontal="center" vertical="center" wrapText="1"/>
    </xf>
    <xf numFmtId="2" fontId="10" fillId="0" borderId="1" xfId="1" applyNumberFormat="1" applyFont="1" applyFill="1" applyBorder="1" applyAlignment="1">
      <alignment horizontal="center" vertical="center" wrapText="1"/>
    </xf>
    <xf numFmtId="164" fontId="10" fillId="0" borderId="1" xfId="1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0" fontId="10" fillId="0" borderId="1" xfId="4" applyNumberFormat="1" applyFont="1" applyFill="1" applyBorder="1" applyAlignment="1">
      <alignment horizontal="center" vertical="center" wrapText="1"/>
    </xf>
    <xf numFmtId="49" fontId="10" fillId="0" borderId="1" xfId="4" applyNumberFormat="1" applyFont="1" applyFill="1" applyBorder="1" applyAlignment="1">
      <alignment horizontal="center" vertical="center" wrapText="1"/>
    </xf>
    <xf numFmtId="0" fontId="10" fillId="0" borderId="1" xfId="4" applyFont="1" applyFill="1" applyBorder="1" applyAlignment="1">
      <alignment horizontal="center" vertical="center" wrapText="1"/>
    </xf>
    <xf numFmtId="1" fontId="10" fillId="0" borderId="1" xfId="4" applyNumberFormat="1" applyFont="1" applyFill="1" applyBorder="1" applyAlignment="1">
      <alignment horizontal="center" vertical="center" wrapText="1"/>
    </xf>
    <xf numFmtId="4" fontId="10" fillId="0" borderId="1" xfId="4" applyNumberFormat="1" applyFont="1" applyFill="1" applyBorder="1" applyAlignment="1">
      <alignment horizontal="center" vertical="center" wrapText="1"/>
    </xf>
    <xf numFmtId="0" fontId="10" fillId="0" borderId="7" xfId="1" applyFont="1" applyFill="1" applyBorder="1" applyAlignment="1">
      <alignment horizontal="center" vertical="center" wrapText="1"/>
    </xf>
    <xf numFmtId="0" fontId="10" fillId="0" borderId="8" xfId="1" applyFont="1" applyFill="1" applyBorder="1" applyAlignment="1">
      <alignment horizontal="center" vertical="center" wrapText="1"/>
    </xf>
    <xf numFmtId="0" fontId="10" fillId="0" borderId="7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4" fontId="8" fillId="0" borderId="7" xfId="0" applyNumberFormat="1" applyFont="1" applyFill="1" applyBorder="1" applyAlignment="1">
      <alignment horizontal="center" vertical="center" wrapText="1"/>
    </xf>
    <xf numFmtId="4" fontId="36" fillId="0" borderId="7" xfId="0" applyNumberFormat="1" applyFont="1" applyFill="1" applyBorder="1" applyAlignment="1">
      <alignment horizontal="center" vertical="center" wrapText="1"/>
    </xf>
    <xf numFmtId="0" fontId="36" fillId="0" borderId="7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4" fontId="8" fillId="0" borderId="4" xfId="0" applyNumberFormat="1" applyFont="1" applyFill="1" applyBorder="1" applyAlignment="1">
      <alignment horizontal="center" vertical="center" wrapText="1"/>
    </xf>
    <xf numFmtId="14" fontId="8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4" fontId="8" fillId="0" borderId="3" xfId="0" applyNumberFormat="1" applyFont="1" applyFill="1" applyBorder="1" applyAlignment="1">
      <alignment horizontal="center" vertical="center" wrapText="1"/>
    </xf>
    <xf numFmtId="14" fontId="8" fillId="0" borderId="3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14" fontId="8" fillId="0" borderId="5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9" fillId="0" borderId="1" xfId="0" applyFont="1" applyFill="1" applyBorder="1"/>
    <xf numFmtId="0" fontId="9" fillId="0" borderId="9" xfId="0" applyFont="1" applyFill="1" applyBorder="1"/>
    <xf numFmtId="0" fontId="9" fillId="0" borderId="10" xfId="0" applyFont="1" applyFill="1" applyBorder="1"/>
    <xf numFmtId="0" fontId="9" fillId="0" borderId="3" xfId="0" applyFont="1" applyFill="1" applyBorder="1"/>
    <xf numFmtId="0" fontId="9" fillId="0" borderId="2" xfId="0" applyFont="1" applyFill="1" applyBorder="1"/>
    <xf numFmtId="4" fontId="9" fillId="0" borderId="9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4" fontId="40" fillId="0" borderId="1" xfId="0" applyNumberFormat="1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4" fontId="17" fillId="0" borderId="1" xfId="0" applyNumberFormat="1" applyFont="1" applyFill="1" applyBorder="1" applyAlignment="1">
      <alignment horizontal="center"/>
    </xf>
    <xf numFmtId="0" fontId="0" fillId="0" borderId="3" xfId="0" applyFill="1" applyBorder="1"/>
    <xf numFmtId="0" fontId="0" fillId="0" borderId="1" xfId="0" applyFont="1" applyFill="1" applyBorder="1"/>
    <xf numFmtId="14" fontId="0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/>
    </xf>
    <xf numFmtId="0" fontId="6" fillId="0" borderId="1" xfId="1" applyFont="1" applyFill="1" applyBorder="1" applyAlignment="1">
      <alignment horizontal="left" vertical="center"/>
    </xf>
    <xf numFmtId="0" fontId="6" fillId="0" borderId="1" xfId="1" applyFont="1" applyFill="1" applyBorder="1" applyAlignment="1">
      <alignment horizontal="center" vertical="center"/>
    </xf>
    <xf numFmtId="4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0" fontId="20" fillId="0" borderId="1" xfId="1" applyFill="1" applyBorder="1"/>
    <xf numFmtId="0" fontId="6" fillId="0" borderId="1" xfId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4" fontId="6" fillId="0" borderId="1" xfId="1" applyNumberFormat="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9" fillId="0" borderId="1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center" wrapText="1"/>
    </xf>
    <xf numFmtId="0" fontId="43" fillId="0" borderId="1" xfId="0" applyFont="1" applyFill="1" applyBorder="1"/>
    <xf numFmtId="0" fontId="21" fillId="0" borderId="9" xfId="0" applyFont="1" applyFill="1" applyBorder="1"/>
    <xf numFmtId="0" fontId="4" fillId="0" borderId="3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vertical="center" wrapText="1"/>
    </xf>
    <xf numFmtId="0" fontId="0" fillId="0" borderId="9" xfId="0" applyFill="1" applyBorder="1"/>
    <xf numFmtId="0" fontId="40" fillId="0" borderId="3" xfId="0" applyFont="1" applyFill="1" applyBorder="1" applyAlignment="1">
      <alignment vertical="center" wrapText="1"/>
    </xf>
    <xf numFmtId="0" fontId="0" fillId="0" borderId="5" xfId="0" applyFill="1" applyBorder="1"/>
    <xf numFmtId="0" fontId="5" fillId="0" borderId="1" xfId="0" applyFont="1" applyFill="1" applyBorder="1" applyAlignment="1">
      <alignment vertical="center" wrapText="1"/>
    </xf>
    <xf numFmtId="0" fontId="0" fillId="0" borderId="2" xfId="0" applyFill="1" applyBorder="1"/>
    <xf numFmtId="0" fontId="5" fillId="0" borderId="1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4" fontId="0" fillId="0" borderId="1" xfId="0" applyNumberFormat="1" applyFill="1" applyBorder="1" applyAlignment="1">
      <alignment vertical="center"/>
    </xf>
    <xf numFmtId="2" fontId="0" fillId="0" borderId="1" xfId="0" applyNumberFormat="1" applyFill="1" applyBorder="1" applyAlignment="1">
      <alignment vertical="center"/>
    </xf>
    <xf numFmtId="2" fontId="0" fillId="0" borderId="1" xfId="0" applyNumberFormat="1" applyFill="1" applyBorder="1"/>
    <xf numFmtId="4" fontId="4" fillId="0" borderId="1" xfId="0" applyNumberFormat="1" applyFont="1" applyFill="1" applyBorder="1"/>
    <xf numFmtId="0" fontId="4" fillId="0" borderId="1" xfId="0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vertical="center" wrapText="1"/>
    </xf>
    <xf numFmtId="4" fontId="16" fillId="0" borderId="0" xfId="0" applyNumberFormat="1" applyFont="1" applyFill="1" applyAlignment="1">
      <alignment vertical="center"/>
    </xf>
    <xf numFmtId="4" fontId="16" fillId="0" borderId="11" xfId="0" applyNumberFormat="1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center" vertical="center" wrapText="1"/>
    </xf>
    <xf numFmtId="0" fontId="54" fillId="0" borderId="2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/>
    </xf>
    <xf numFmtId="0" fontId="54" fillId="0" borderId="3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54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/>
    </xf>
    <xf numFmtId="0" fontId="3" fillId="0" borderId="0" xfId="0" applyFont="1" applyFill="1" applyAlignment="1"/>
    <xf numFmtId="0" fontId="1" fillId="0" borderId="0" xfId="0" applyFont="1" applyFill="1" applyAlignment="1"/>
    <xf numFmtId="0" fontId="48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/>
    <xf numFmtId="0" fontId="48" fillId="0" borderId="2" xfId="0" applyFont="1" applyFill="1" applyBorder="1" applyAlignment="1">
      <alignment horizontal="center" vertical="center" wrapText="1"/>
    </xf>
    <xf numFmtId="0" fontId="50" fillId="0" borderId="13" xfId="0" applyFont="1" applyFill="1" applyBorder="1" applyAlignment="1">
      <alignment horizontal="center" vertical="center" wrapText="1"/>
    </xf>
    <xf numFmtId="0" fontId="50" fillId="0" borderId="9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55" fillId="0" borderId="4" xfId="0" applyFont="1" applyFill="1" applyBorder="1" applyAlignment="1">
      <alignment horizontal="center" vertical="center" wrapText="1"/>
    </xf>
    <xf numFmtId="0" fontId="51" fillId="0" borderId="3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13" fillId="0" borderId="0" xfId="0" applyFont="1" applyFill="1" applyAlignment="1"/>
    <xf numFmtId="0" fontId="18" fillId="0" borderId="0" xfId="0" applyFont="1" applyFill="1" applyAlignment="1"/>
    <xf numFmtId="0" fontId="41" fillId="0" borderId="0" xfId="0" applyFont="1" applyFill="1" applyAlignment="1"/>
    <xf numFmtId="0" fontId="41" fillId="0" borderId="0" xfId="0" applyFont="1" applyFill="1" applyAlignment="1">
      <alignment horizontal="left"/>
    </xf>
    <xf numFmtId="0" fontId="41" fillId="0" borderId="3" xfId="0" applyFont="1" applyFill="1" applyBorder="1" applyAlignment="1">
      <alignment horizontal="center" vertical="center" wrapText="1"/>
    </xf>
    <xf numFmtId="0" fontId="53" fillId="0" borderId="4" xfId="0" applyFont="1" applyFill="1" applyBorder="1" applyAlignment="1">
      <alignment horizontal="center" wrapText="1"/>
    </xf>
    <xf numFmtId="0" fontId="41" fillId="0" borderId="4" xfId="0" applyFont="1" applyFill="1" applyBorder="1" applyAlignment="1">
      <alignment horizontal="center" vertical="center" wrapText="1"/>
    </xf>
    <xf numFmtId="0" fontId="53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47" fillId="0" borderId="3" xfId="0" applyFont="1" applyFill="1" applyBorder="1" applyAlignment="1">
      <alignment horizontal="center" vertical="center" wrapText="1"/>
    </xf>
    <xf numFmtId="0" fontId="50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2" fillId="0" borderId="3" xfId="0" applyFont="1" applyFill="1" applyBorder="1" applyAlignment="1">
      <alignment horizontal="center" vertical="center" wrapText="1"/>
    </xf>
    <xf numFmtId="0" fontId="64" fillId="0" borderId="1" xfId="0" applyFont="1" applyFill="1" applyBorder="1" applyAlignment="1">
      <alignment horizontal="center" vertical="center" wrapText="1"/>
    </xf>
    <xf numFmtId="12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63" fillId="0" borderId="14" xfId="0" applyFont="1" applyFill="1" applyBorder="1" applyAlignment="1">
      <alignment vertical="center"/>
    </xf>
    <xf numFmtId="0" fontId="63" fillId="0" borderId="4" xfId="0" applyFont="1" applyFill="1" applyBorder="1" applyAlignment="1">
      <alignment vertical="center"/>
    </xf>
    <xf numFmtId="0" fontId="14" fillId="0" borderId="2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left"/>
    </xf>
    <xf numFmtId="0" fontId="34" fillId="0" borderId="0" xfId="0" applyFont="1" applyAlignment="1">
      <alignment horizontal="left"/>
    </xf>
    <xf numFmtId="0" fontId="29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0" fillId="0" borderId="0" xfId="0" applyFont="1" applyFill="1" applyAlignment="1">
      <alignment horizontal="left"/>
    </xf>
    <xf numFmtId="0" fontId="19" fillId="2" borderId="1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vertical="top"/>
    </xf>
    <xf numFmtId="0" fontId="25" fillId="0" borderId="0" xfId="0" applyFont="1" applyAlignment="1"/>
    <xf numFmtId="0" fontId="24" fillId="0" borderId="0" xfId="0" applyFont="1" applyAlignment="1"/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26" fillId="0" borderId="0" xfId="0" applyFont="1" applyFill="1" applyAlignment="1">
      <alignment horizontal="left" vertical="top" wrapText="1"/>
    </xf>
    <xf numFmtId="0" fontId="26" fillId="0" borderId="0" xfId="0" applyFont="1" applyFill="1" applyAlignment="1">
      <alignment horizontal="right" vertical="top" wrapText="1"/>
    </xf>
    <xf numFmtId="0" fontId="0" fillId="0" borderId="0" xfId="0" applyAlignment="1"/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4" xr:uid="{00000000-0005-0000-0000-000003000000}"/>
    <cellStyle name="Обычный 5" xfId="5" xr:uid="{00000000-0005-0000-0000-000004000000}"/>
    <cellStyle name="Обычный_Лист3" xfId="3" xr:uid="{00000000-0005-0000-0000-000005000000}"/>
  </cellStyles>
  <dxfs count="9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67"/>
  <sheetViews>
    <sheetView tabSelected="1" view="pageBreakPreview" zoomScale="70" zoomScaleNormal="70" zoomScaleSheetLayoutView="70" workbookViewId="0">
      <pane ySplit="10" topLeftCell="A653" activePane="bottomLeft" state="frozen"/>
      <selection pane="bottomLeft" activeCell="M578" sqref="M578"/>
    </sheetView>
  </sheetViews>
  <sheetFormatPr defaultRowHeight="15" x14ac:dyDescent="0.25"/>
  <cols>
    <col min="1" max="1" width="8" style="6" customWidth="1"/>
    <col min="2" max="2" width="13" style="6" customWidth="1"/>
    <col min="3" max="3" width="27.140625" style="6" customWidth="1"/>
    <col min="4" max="4" width="23.42578125" style="6" customWidth="1"/>
    <col min="5" max="5" width="24.42578125" style="6" customWidth="1"/>
    <col min="6" max="6" width="20.42578125" style="6" customWidth="1"/>
    <col min="7" max="8" width="23.28515625" style="6" customWidth="1"/>
    <col min="9" max="9" width="12.5703125" style="6" customWidth="1"/>
    <col min="10" max="10" width="17.42578125" style="6" customWidth="1"/>
    <col min="11" max="11" width="19.140625" style="6" customWidth="1"/>
    <col min="12" max="12" width="18.85546875" style="6" customWidth="1"/>
    <col min="13" max="13" width="39.42578125" style="6" customWidth="1"/>
    <col min="14" max="14" width="18.5703125" style="6" customWidth="1"/>
    <col min="15" max="15" width="9.140625" style="119"/>
    <col min="16" max="16384" width="9.140625" style="6"/>
  </cols>
  <sheetData>
    <row r="1" spans="1:15" ht="22.5" customHeight="1" x14ac:dyDescent="0.3">
      <c r="A1" s="123" t="s">
        <v>8760</v>
      </c>
      <c r="B1" s="124"/>
      <c r="C1" s="124"/>
      <c r="D1" s="124"/>
      <c r="E1" s="124"/>
      <c r="F1" s="124"/>
      <c r="I1" s="124"/>
      <c r="J1" s="124"/>
      <c r="K1" s="124"/>
      <c r="L1" s="124"/>
      <c r="M1" s="124"/>
      <c r="N1" s="124"/>
    </row>
    <row r="2" spans="1:15" ht="20.25" customHeight="1" x14ac:dyDescent="0.3">
      <c r="A2" s="125" t="s">
        <v>205</v>
      </c>
      <c r="B2" s="126"/>
      <c r="C2" s="127"/>
      <c r="D2" s="126"/>
      <c r="E2" s="126"/>
      <c r="F2" s="126"/>
      <c r="I2" s="126"/>
      <c r="J2" s="126"/>
      <c r="K2" s="126"/>
      <c r="L2" s="126"/>
      <c r="M2" s="126"/>
      <c r="N2" s="126"/>
    </row>
    <row r="3" spans="1:15" ht="8.25" customHeight="1" x14ac:dyDescent="0.25"/>
    <row r="4" spans="1:15" ht="111" hidden="1" x14ac:dyDescent="0.25"/>
    <row r="5" spans="1:15" ht="111" hidden="1" x14ac:dyDescent="0.25"/>
    <row r="6" spans="1:15" ht="111" hidden="1" customHeight="1" x14ac:dyDescent="0.25"/>
    <row r="7" spans="1:15" ht="111" hidden="1" x14ac:dyDescent="0.25"/>
    <row r="8" spans="1:15" s="128" customFormat="1" ht="103.5" customHeight="1" x14ac:dyDescent="0.25">
      <c r="A8" s="358" t="s">
        <v>0</v>
      </c>
      <c r="B8" s="358" t="s">
        <v>9414</v>
      </c>
      <c r="C8" s="358" t="s">
        <v>9415</v>
      </c>
      <c r="D8" s="358" t="s">
        <v>9416</v>
      </c>
      <c r="E8" s="358" t="s">
        <v>9417</v>
      </c>
      <c r="F8" s="360" t="s">
        <v>9418</v>
      </c>
      <c r="G8" s="361"/>
      <c r="H8" s="356" t="s">
        <v>9419</v>
      </c>
      <c r="I8" s="357"/>
      <c r="J8" s="358" t="s">
        <v>9424</v>
      </c>
      <c r="K8" s="358" t="s">
        <v>9420</v>
      </c>
      <c r="L8" s="358" t="s">
        <v>9421</v>
      </c>
      <c r="M8" s="358" t="s">
        <v>9422</v>
      </c>
      <c r="N8" s="358" t="s">
        <v>9423</v>
      </c>
    </row>
    <row r="9" spans="1:15" s="116" customFormat="1" ht="85.5" customHeight="1" x14ac:dyDescent="0.25">
      <c r="A9" s="359"/>
      <c r="B9" s="359"/>
      <c r="C9" s="359"/>
      <c r="D9" s="359"/>
      <c r="E9" s="359"/>
      <c r="F9" s="5" t="s">
        <v>9426</v>
      </c>
      <c r="G9" s="5" t="s">
        <v>6</v>
      </c>
      <c r="H9" s="5" t="s">
        <v>5052</v>
      </c>
      <c r="I9" s="129" t="s">
        <v>9425</v>
      </c>
      <c r="J9" s="359"/>
      <c r="K9" s="359"/>
      <c r="L9" s="359"/>
      <c r="M9" s="359"/>
      <c r="N9" s="359"/>
      <c r="O9" s="117"/>
    </row>
    <row r="10" spans="1:15" s="116" customFormat="1" x14ac:dyDescent="0.25">
      <c r="A10" s="19">
        <v>1</v>
      </c>
      <c r="B10" s="19">
        <v>2</v>
      </c>
      <c r="C10" s="130">
        <v>3</v>
      </c>
      <c r="D10" s="19">
        <v>4</v>
      </c>
      <c r="E10" s="19">
        <v>5</v>
      </c>
      <c r="F10" s="131">
        <v>6</v>
      </c>
      <c r="G10" s="116">
        <v>7</v>
      </c>
      <c r="H10" s="116">
        <v>8</v>
      </c>
      <c r="I10" s="19">
        <v>9</v>
      </c>
      <c r="J10" s="19">
        <v>10</v>
      </c>
      <c r="K10" s="19">
        <v>11</v>
      </c>
      <c r="L10" s="19">
        <v>12</v>
      </c>
      <c r="M10" s="19">
        <v>13</v>
      </c>
      <c r="N10" s="19" t="s">
        <v>8143</v>
      </c>
      <c r="O10" s="117"/>
    </row>
    <row r="11" spans="1:15" s="116" customFormat="1" ht="216" customHeight="1" x14ac:dyDescent="0.25">
      <c r="A11" s="129" t="s">
        <v>12761</v>
      </c>
      <c r="B11" s="129" t="s">
        <v>146</v>
      </c>
      <c r="C11" s="129" t="s">
        <v>8508</v>
      </c>
      <c r="D11" s="129" t="s">
        <v>11749</v>
      </c>
      <c r="E11" s="129" t="s">
        <v>4689</v>
      </c>
      <c r="F11" s="129" t="s">
        <v>204</v>
      </c>
      <c r="G11" s="132">
        <v>42509</v>
      </c>
      <c r="H11" s="133" t="s">
        <v>5155</v>
      </c>
      <c r="I11" s="133">
        <v>1241</v>
      </c>
      <c r="J11" s="129">
        <v>30541.01</v>
      </c>
      <c r="K11" s="129"/>
      <c r="L11" s="129" t="s">
        <v>4716</v>
      </c>
      <c r="M11" s="129" t="s">
        <v>4689</v>
      </c>
      <c r="N11" s="129"/>
      <c r="O11" s="117"/>
    </row>
    <row r="12" spans="1:15" s="116" customFormat="1" ht="79.5" customHeight="1" x14ac:dyDescent="0.25">
      <c r="A12" s="129" t="s">
        <v>8763</v>
      </c>
      <c r="B12" s="129" t="s">
        <v>146</v>
      </c>
      <c r="C12" s="129" t="s">
        <v>8509</v>
      </c>
      <c r="D12" s="129" t="s">
        <v>11740</v>
      </c>
      <c r="E12" s="129" t="s">
        <v>4689</v>
      </c>
      <c r="F12" s="129"/>
      <c r="G12" s="129"/>
      <c r="H12" s="129" t="s">
        <v>5155</v>
      </c>
      <c r="I12" s="129">
        <v>1220</v>
      </c>
      <c r="J12" s="129">
        <v>122</v>
      </c>
      <c r="K12" s="129"/>
      <c r="L12" s="129" t="s">
        <v>4716</v>
      </c>
      <c r="M12" s="129" t="s">
        <v>4689</v>
      </c>
      <c r="N12" s="129"/>
      <c r="O12" s="117"/>
    </row>
    <row r="13" spans="1:15" s="116" customFormat="1" ht="68.25" customHeight="1" x14ac:dyDescent="0.25">
      <c r="A13" s="129" t="s">
        <v>8764</v>
      </c>
      <c r="B13" s="129" t="s">
        <v>146</v>
      </c>
      <c r="C13" s="129" t="s">
        <v>8510</v>
      </c>
      <c r="D13" s="129" t="s">
        <v>11743</v>
      </c>
      <c r="E13" s="129" t="s">
        <v>3940</v>
      </c>
      <c r="F13" s="129"/>
      <c r="G13" s="129"/>
      <c r="H13" s="129" t="s">
        <v>5155</v>
      </c>
      <c r="I13" s="129">
        <v>24000</v>
      </c>
      <c r="J13" s="129">
        <v>17828.57</v>
      </c>
      <c r="K13" s="129"/>
      <c r="L13" s="129" t="s">
        <v>7863</v>
      </c>
      <c r="M13" s="129" t="s">
        <v>3940</v>
      </c>
      <c r="N13" s="129"/>
      <c r="O13" s="117"/>
    </row>
    <row r="14" spans="1:15" s="116" customFormat="1" ht="51" x14ac:dyDescent="0.25">
      <c r="A14" s="129" t="s">
        <v>8765</v>
      </c>
      <c r="B14" s="129" t="s">
        <v>146</v>
      </c>
      <c r="C14" s="129" t="s">
        <v>8511</v>
      </c>
      <c r="D14" s="129" t="s">
        <v>11742</v>
      </c>
      <c r="E14" s="129" t="s">
        <v>3940</v>
      </c>
      <c r="F14" s="129"/>
      <c r="G14" s="134"/>
      <c r="H14" s="129" t="s">
        <v>5163</v>
      </c>
      <c r="I14" s="129">
        <v>5000</v>
      </c>
      <c r="J14" s="135">
        <v>110616.07</v>
      </c>
      <c r="K14" s="135"/>
      <c r="L14" s="129" t="s">
        <v>7863</v>
      </c>
      <c r="M14" s="129" t="s">
        <v>3940</v>
      </c>
      <c r="N14" s="129"/>
      <c r="O14" s="117"/>
    </row>
    <row r="15" spans="1:15" s="116" customFormat="1" ht="76.5" x14ac:dyDescent="0.25">
      <c r="A15" s="129" t="s">
        <v>8766</v>
      </c>
      <c r="B15" s="129" t="s">
        <v>146</v>
      </c>
      <c r="C15" s="129" t="s">
        <v>8512</v>
      </c>
      <c r="D15" s="129" t="s">
        <v>11752</v>
      </c>
      <c r="E15" s="129" t="s">
        <v>3940</v>
      </c>
      <c r="F15" s="132"/>
      <c r="G15" s="132">
        <v>41901</v>
      </c>
      <c r="H15" s="129" t="s">
        <v>5155</v>
      </c>
      <c r="I15" s="129">
        <v>10000</v>
      </c>
      <c r="J15" s="129">
        <v>1000</v>
      </c>
      <c r="K15" s="129"/>
      <c r="L15" s="129" t="s">
        <v>7863</v>
      </c>
      <c r="M15" s="129" t="s">
        <v>3940</v>
      </c>
      <c r="N15" s="129"/>
      <c r="O15" s="117"/>
    </row>
    <row r="16" spans="1:15" s="116" customFormat="1" ht="63.75" x14ac:dyDescent="0.25">
      <c r="A16" s="129" t="s">
        <v>8767</v>
      </c>
      <c r="B16" s="129" t="s">
        <v>146</v>
      </c>
      <c r="C16" s="129" t="s">
        <v>8588</v>
      </c>
      <c r="D16" s="129" t="s">
        <v>11744</v>
      </c>
      <c r="E16" s="129" t="s">
        <v>3940</v>
      </c>
      <c r="F16" s="129"/>
      <c r="G16" s="129"/>
      <c r="H16" s="129" t="s">
        <v>5155</v>
      </c>
      <c r="I16" s="129">
        <v>1315</v>
      </c>
      <c r="J16" s="129">
        <v>131.5</v>
      </c>
      <c r="K16" s="129"/>
      <c r="L16" s="129" t="s">
        <v>7863</v>
      </c>
      <c r="M16" s="129" t="s">
        <v>3940</v>
      </c>
      <c r="N16" s="129"/>
      <c r="O16" s="117"/>
    </row>
    <row r="17" spans="1:15" s="116" customFormat="1" ht="76.5" x14ac:dyDescent="0.25">
      <c r="A17" s="129" t="s">
        <v>8768</v>
      </c>
      <c r="B17" s="129" t="s">
        <v>146</v>
      </c>
      <c r="C17" s="129" t="s">
        <v>8513</v>
      </c>
      <c r="D17" s="129" t="s">
        <v>11769</v>
      </c>
      <c r="E17" s="129" t="s">
        <v>3940</v>
      </c>
      <c r="F17" s="129" t="s">
        <v>169</v>
      </c>
      <c r="G17" s="132">
        <v>44389</v>
      </c>
      <c r="H17" s="129" t="s">
        <v>5367</v>
      </c>
      <c r="I17" s="129">
        <v>36480</v>
      </c>
      <c r="J17" s="136">
        <v>7733760</v>
      </c>
      <c r="K17" s="129"/>
      <c r="L17" s="129" t="s">
        <v>4716</v>
      </c>
      <c r="M17" s="129" t="s">
        <v>3940</v>
      </c>
      <c r="N17" s="129" t="s">
        <v>3940</v>
      </c>
      <c r="O17" s="117"/>
    </row>
    <row r="18" spans="1:15" s="116" customFormat="1" ht="112.5" customHeight="1" x14ac:dyDescent="0.25">
      <c r="A18" s="129" t="s">
        <v>8769</v>
      </c>
      <c r="B18" s="129" t="s">
        <v>146</v>
      </c>
      <c r="C18" s="129" t="s">
        <v>8514</v>
      </c>
      <c r="D18" s="129" t="s">
        <v>11771</v>
      </c>
      <c r="E18" s="129" t="s">
        <v>3940</v>
      </c>
      <c r="F18" s="129"/>
      <c r="G18" s="129"/>
      <c r="H18" s="129" t="s">
        <v>5164</v>
      </c>
      <c r="I18" s="129">
        <v>600</v>
      </c>
      <c r="J18" s="129">
        <v>352.06</v>
      </c>
      <c r="K18" s="129"/>
      <c r="L18" s="129" t="s">
        <v>7863</v>
      </c>
      <c r="M18" s="129" t="s">
        <v>3940</v>
      </c>
      <c r="N18" s="129" t="s">
        <v>3940</v>
      </c>
      <c r="O18" s="117"/>
    </row>
    <row r="19" spans="1:15" s="116" customFormat="1" ht="60.75" customHeight="1" x14ac:dyDescent="0.25">
      <c r="A19" s="129" t="s">
        <v>8770</v>
      </c>
      <c r="B19" s="129" t="s">
        <v>146</v>
      </c>
      <c r="C19" s="129" t="s">
        <v>8571</v>
      </c>
      <c r="D19" s="129" t="s">
        <v>11758</v>
      </c>
      <c r="E19" s="129" t="s">
        <v>3940</v>
      </c>
      <c r="F19" s="129"/>
      <c r="G19" s="132">
        <v>42870</v>
      </c>
      <c r="H19" s="137" t="s">
        <v>5155</v>
      </c>
      <c r="I19" s="129">
        <v>600</v>
      </c>
      <c r="J19" s="129">
        <v>899.8</v>
      </c>
      <c r="K19" s="129"/>
      <c r="L19" s="129"/>
      <c r="M19" s="129" t="s">
        <v>3940</v>
      </c>
      <c r="N19" s="129" t="s">
        <v>7863</v>
      </c>
      <c r="O19" s="117"/>
    </row>
    <row r="20" spans="1:15" s="116" customFormat="1" ht="77.25" customHeight="1" x14ac:dyDescent="0.25">
      <c r="A20" s="129" t="s">
        <v>8771</v>
      </c>
      <c r="B20" s="129" t="s">
        <v>146</v>
      </c>
      <c r="C20" s="129" t="s">
        <v>8570</v>
      </c>
      <c r="D20" s="129" t="s">
        <v>11766</v>
      </c>
      <c r="E20" s="129" t="s">
        <v>3940</v>
      </c>
      <c r="F20" s="129"/>
      <c r="G20" s="129"/>
      <c r="H20" s="129" t="s">
        <v>5141</v>
      </c>
      <c r="I20" s="129">
        <v>9506</v>
      </c>
      <c r="J20" s="129">
        <v>271730.71000000002</v>
      </c>
      <c r="K20" s="129"/>
      <c r="L20" s="129" t="s">
        <v>7863</v>
      </c>
      <c r="M20" s="129" t="s">
        <v>3940</v>
      </c>
      <c r="N20" s="129" t="s">
        <v>3940</v>
      </c>
      <c r="O20" s="117"/>
    </row>
    <row r="21" spans="1:15" s="116" customFormat="1" ht="120.75" customHeight="1" x14ac:dyDescent="0.25">
      <c r="A21" s="129" t="s">
        <v>12731</v>
      </c>
      <c r="B21" s="129" t="s">
        <v>146</v>
      </c>
      <c r="C21" s="129" t="s">
        <v>202</v>
      </c>
      <c r="D21" s="129" t="s">
        <v>11761</v>
      </c>
      <c r="E21" s="129" t="s">
        <v>3940</v>
      </c>
      <c r="F21" s="129" t="s">
        <v>200</v>
      </c>
      <c r="G21" s="129" t="s">
        <v>201</v>
      </c>
      <c r="H21" s="129" t="s">
        <v>5121</v>
      </c>
      <c r="I21" s="129">
        <v>1275</v>
      </c>
      <c r="J21" s="136">
        <v>186150</v>
      </c>
      <c r="K21" s="129"/>
      <c r="L21" s="129"/>
      <c r="M21" s="129" t="s">
        <v>3940</v>
      </c>
      <c r="N21" s="129"/>
      <c r="O21" s="117"/>
    </row>
    <row r="22" spans="1:15" s="116" customFormat="1" ht="76.5" x14ac:dyDescent="0.25">
      <c r="A22" s="129" t="s">
        <v>8772</v>
      </c>
      <c r="B22" s="129" t="s">
        <v>146</v>
      </c>
      <c r="C22" s="129" t="s">
        <v>11201</v>
      </c>
      <c r="D22" s="129" t="s">
        <v>11747</v>
      </c>
      <c r="E22" s="129" t="s">
        <v>3940</v>
      </c>
      <c r="F22" s="129" t="s">
        <v>198</v>
      </c>
      <c r="G22" s="129" t="s">
        <v>199</v>
      </c>
      <c r="H22" s="129" t="s">
        <v>5121</v>
      </c>
      <c r="I22" s="129">
        <v>674</v>
      </c>
      <c r="J22" s="136">
        <v>98404</v>
      </c>
      <c r="K22" s="129"/>
      <c r="L22" s="129"/>
      <c r="M22" s="129" t="s">
        <v>3940</v>
      </c>
      <c r="N22" s="129"/>
      <c r="O22" s="117"/>
    </row>
    <row r="23" spans="1:15" s="116" customFormat="1" ht="78" customHeight="1" x14ac:dyDescent="0.25">
      <c r="A23" s="129" t="s">
        <v>8773</v>
      </c>
      <c r="B23" s="129" t="s">
        <v>146</v>
      </c>
      <c r="C23" s="129" t="s">
        <v>4681</v>
      </c>
      <c r="D23" s="129" t="s">
        <v>11751</v>
      </c>
      <c r="E23" s="129" t="s">
        <v>3940</v>
      </c>
      <c r="F23" s="129" t="s">
        <v>196</v>
      </c>
      <c r="G23" s="129" t="s">
        <v>197</v>
      </c>
      <c r="H23" s="129" t="s">
        <v>5121</v>
      </c>
      <c r="I23" s="129">
        <v>1935</v>
      </c>
      <c r="J23" s="136">
        <v>282510</v>
      </c>
      <c r="K23" s="129"/>
      <c r="L23" s="129"/>
      <c r="M23" s="129" t="s">
        <v>3940</v>
      </c>
      <c r="N23" s="129"/>
      <c r="O23" s="117"/>
    </row>
    <row r="24" spans="1:15" s="116" customFormat="1" ht="76.5" x14ac:dyDescent="0.25">
      <c r="A24" s="129" t="s">
        <v>8774</v>
      </c>
      <c r="B24" s="129" t="s">
        <v>146</v>
      </c>
      <c r="C24" s="129" t="s">
        <v>195</v>
      </c>
      <c r="D24" s="129" t="s">
        <v>11770</v>
      </c>
      <c r="E24" s="129" t="s">
        <v>3940</v>
      </c>
      <c r="F24" s="129" t="s">
        <v>193</v>
      </c>
      <c r="G24" s="129" t="s">
        <v>194</v>
      </c>
      <c r="H24" s="129" t="s">
        <v>5121</v>
      </c>
      <c r="I24" s="129">
        <v>3000</v>
      </c>
      <c r="J24" s="136">
        <v>258000</v>
      </c>
      <c r="K24" s="129"/>
      <c r="L24" s="129" t="s">
        <v>4735</v>
      </c>
      <c r="M24" s="129" t="s">
        <v>3940</v>
      </c>
      <c r="N24" s="129"/>
      <c r="O24" s="117"/>
    </row>
    <row r="25" spans="1:15" s="116" customFormat="1" ht="140.25" x14ac:dyDescent="0.25">
      <c r="A25" s="129" t="s">
        <v>12732</v>
      </c>
      <c r="B25" s="129" t="s">
        <v>146</v>
      </c>
      <c r="C25" s="129" t="s">
        <v>185</v>
      </c>
      <c r="D25" s="129" t="s">
        <v>11756</v>
      </c>
      <c r="E25" s="129" t="s">
        <v>3940</v>
      </c>
      <c r="F25" s="129" t="s">
        <v>176</v>
      </c>
      <c r="G25" s="132">
        <v>40078</v>
      </c>
      <c r="H25" s="129" t="s">
        <v>5165</v>
      </c>
      <c r="I25" s="129">
        <v>1</v>
      </c>
      <c r="J25" s="129">
        <v>384.01</v>
      </c>
      <c r="K25" s="129"/>
      <c r="L25" s="129" t="s">
        <v>192</v>
      </c>
      <c r="M25" s="129" t="s">
        <v>3940</v>
      </c>
      <c r="N25" s="129"/>
      <c r="O25" s="117"/>
    </row>
    <row r="26" spans="1:15" s="116" customFormat="1" ht="140.25" x14ac:dyDescent="0.25">
      <c r="A26" s="129" t="s">
        <v>8775</v>
      </c>
      <c r="B26" s="129" t="s">
        <v>146</v>
      </c>
      <c r="C26" s="129" t="s">
        <v>11202</v>
      </c>
      <c r="D26" s="129" t="s">
        <v>11759</v>
      </c>
      <c r="E26" s="129" t="s">
        <v>3940</v>
      </c>
      <c r="F26" s="129" t="s">
        <v>176</v>
      </c>
      <c r="G26" s="132">
        <v>40078</v>
      </c>
      <c r="H26" s="129" t="s">
        <v>5165</v>
      </c>
      <c r="I26" s="129">
        <v>1</v>
      </c>
      <c r="J26" s="129">
        <v>384.01</v>
      </c>
      <c r="K26" s="129"/>
      <c r="L26" s="129" t="s">
        <v>192</v>
      </c>
      <c r="M26" s="129" t="s">
        <v>3940</v>
      </c>
      <c r="N26" s="129"/>
      <c r="O26" s="117"/>
    </row>
    <row r="27" spans="1:15" s="116" customFormat="1" ht="156" customHeight="1" x14ac:dyDescent="0.25">
      <c r="A27" s="129" t="s">
        <v>8776</v>
      </c>
      <c r="B27" s="129" t="s">
        <v>146</v>
      </c>
      <c r="C27" s="129" t="s">
        <v>11202</v>
      </c>
      <c r="D27" s="129" t="s">
        <v>11767</v>
      </c>
      <c r="E27" s="129" t="s">
        <v>3940</v>
      </c>
      <c r="F27" s="129" t="s">
        <v>176</v>
      </c>
      <c r="G27" s="132">
        <v>40078</v>
      </c>
      <c r="H27" s="129" t="s">
        <v>5165</v>
      </c>
      <c r="I27" s="129">
        <v>1</v>
      </c>
      <c r="J27" s="129">
        <v>60.15</v>
      </c>
      <c r="K27" s="129"/>
      <c r="L27" s="129" t="s">
        <v>192</v>
      </c>
      <c r="M27" s="129" t="s">
        <v>3940</v>
      </c>
      <c r="N27" s="129"/>
      <c r="O27" s="117"/>
    </row>
    <row r="28" spans="1:15" s="116" customFormat="1" ht="140.25" x14ac:dyDescent="0.25">
      <c r="A28" s="129" t="s">
        <v>8777</v>
      </c>
      <c r="B28" s="129" t="s">
        <v>146</v>
      </c>
      <c r="C28" s="129" t="s">
        <v>11202</v>
      </c>
      <c r="D28" s="129" t="s">
        <v>11741</v>
      </c>
      <c r="E28" s="129" t="s">
        <v>3940</v>
      </c>
      <c r="F28" s="129" t="s">
        <v>176</v>
      </c>
      <c r="G28" s="132">
        <v>40078</v>
      </c>
      <c r="H28" s="129" t="s">
        <v>5165</v>
      </c>
      <c r="I28" s="129">
        <v>3</v>
      </c>
      <c r="J28" s="129">
        <v>1152.03</v>
      </c>
      <c r="K28" s="129"/>
      <c r="L28" s="129" t="s">
        <v>192</v>
      </c>
      <c r="M28" s="129" t="s">
        <v>3940</v>
      </c>
      <c r="N28" s="129"/>
      <c r="O28" s="117"/>
    </row>
    <row r="29" spans="1:15" s="116" customFormat="1" ht="140.25" x14ac:dyDescent="0.25">
      <c r="A29" s="129" t="s">
        <v>8778</v>
      </c>
      <c r="B29" s="129" t="s">
        <v>146</v>
      </c>
      <c r="C29" s="129" t="s">
        <v>185</v>
      </c>
      <c r="D29" s="129" t="s">
        <v>11772</v>
      </c>
      <c r="E29" s="129" t="s">
        <v>3940</v>
      </c>
      <c r="F29" s="129" t="s">
        <v>176</v>
      </c>
      <c r="G29" s="132">
        <v>40078</v>
      </c>
      <c r="H29" s="129" t="s">
        <v>5165</v>
      </c>
      <c r="I29" s="129">
        <v>1</v>
      </c>
      <c r="J29" s="129">
        <v>384.01</v>
      </c>
      <c r="K29" s="129"/>
      <c r="L29" s="129" t="s">
        <v>192</v>
      </c>
      <c r="M29" s="129" t="s">
        <v>3940</v>
      </c>
      <c r="N29" s="129"/>
      <c r="O29" s="117"/>
    </row>
    <row r="30" spans="1:15" s="116" customFormat="1" ht="140.25" x14ac:dyDescent="0.25">
      <c r="A30" s="129" t="s">
        <v>8779</v>
      </c>
      <c r="B30" s="129" t="s">
        <v>146</v>
      </c>
      <c r="C30" s="129" t="s">
        <v>11202</v>
      </c>
      <c r="D30" s="129" t="s">
        <v>11768</v>
      </c>
      <c r="E30" s="129" t="s">
        <v>3940</v>
      </c>
      <c r="F30" s="129" t="s">
        <v>176</v>
      </c>
      <c r="G30" s="132">
        <v>40078</v>
      </c>
      <c r="H30" s="129" t="s">
        <v>5165</v>
      </c>
      <c r="I30" s="129">
        <v>1</v>
      </c>
      <c r="J30" s="129">
        <v>384.01</v>
      </c>
      <c r="K30" s="129"/>
      <c r="L30" s="129" t="s">
        <v>192</v>
      </c>
      <c r="M30" s="129" t="s">
        <v>3940</v>
      </c>
      <c r="N30" s="129" t="s">
        <v>3940</v>
      </c>
      <c r="O30" s="117"/>
    </row>
    <row r="31" spans="1:15" s="116" customFormat="1" ht="152.25" customHeight="1" x14ac:dyDescent="0.25">
      <c r="A31" s="129" t="s">
        <v>8780</v>
      </c>
      <c r="B31" s="129" t="s">
        <v>146</v>
      </c>
      <c r="C31" s="129" t="s">
        <v>11202</v>
      </c>
      <c r="D31" s="129" t="s">
        <v>11765</v>
      </c>
      <c r="E31" s="129" t="s">
        <v>3940</v>
      </c>
      <c r="F31" s="129" t="s">
        <v>176</v>
      </c>
      <c r="G31" s="132">
        <v>40078</v>
      </c>
      <c r="H31" s="129" t="s">
        <v>5165</v>
      </c>
      <c r="I31" s="129">
        <v>4</v>
      </c>
      <c r="J31" s="129">
        <v>1536.04</v>
      </c>
      <c r="K31" s="129"/>
      <c r="L31" s="129" t="s">
        <v>192</v>
      </c>
      <c r="M31" s="129" t="s">
        <v>3940</v>
      </c>
      <c r="N31" s="129"/>
      <c r="O31" s="117"/>
    </row>
    <row r="32" spans="1:15" s="116" customFormat="1" ht="140.25" x14ac:dyDescent="0.25">
      <c r="A32" s="129" t="s">
        <v>8781</v>
      </c>
      <c r="B32" s="129" t="s">
        <v>146</v>
      </c>
      <c r="C32" s="129" t="s">
        <v>11203</v>
      </c>
      <c r="D32" s="129" t="s">
        <v>11754</v>
      </c>
      <c r="E32" s="129" t="s">
        <v>3940</v>
      </c>
      <c r="F32" s="129" t="s">
        <v>176</v>
      </c>
      <c r="G32" s="132">
        <v>40078</v>
      </c>
      <c r="H32" s="129" t="s">
        <v>5165</v>
      </c>
      <c r="I32" s="129">
        <v>4</v>
      </c>
      <c r="J32" s="138">
        <v>1536.04</v>
      </c>
      <c r="K32" s="129"/>
      <c r="L32" s="129" t="s">
        <v>192</v>
      </c>
      <c r="M32" s="129" t="s">
        <v>3940</v>
      </c>
      <c r="N32" s="129"/>
      <c r="O32" s="117"/>
    </row>
    <row r="33" spans="1:15" s="116" customFormat="1" ht="140.25" x14ac:dyDescent="0.25">
      <c r="A33" s="129" t="s">
        <v>8782</v>
      </c>
      <c r="B33" s="129" t="s">
        <v>146</v>
      </c>
      <c r="C33" s="129" t="s">
        <v>11203</v>
      </c>
      <c r="D33" s="129" t="s">
        <v>11753</v>
      </c>
      <c r="E33" s="129" t="s">
        <v>3940</v>
      </c>
      <c r="F33" s="129" t="s">
        <v>176</v>
      </c>
      <c r="G33" s="132">
        <v>40078</v>
      </c>
      <c r="H33" s="129" t="s">
        <v>5165</v>
      </c>
      <c r="I33" s="129">
        <v>1</v>
      </c>
      <c r="J33" s="129">
        <v>60.15</v>
      </c>
      <c r="K33" s="129"/>
      <c r="L33" s="129" t="s">
        <v>192</v>
      </c>
      <c r="M33" s="129" t="s">
        <v>3940</v>
      </c>
      <c r="N33" s="129"/>
      <c r="O33" s="117"/>
    </row>
    <row r="34" spans="1:15" s="116" customFormat="1" ht="172.5" customHeight="1" x14ac:dyDescent="0.25">
      <c r="A34" s="129" t="s">
        <v>8783</v>
      </c>
      <c r="B34" s="129" t="s">
        <v>146</v>
      </c>
      <c r="C34" s="129" t="s">
        <v>11202</v>
      </c>
      <c r="D34" s="129" t="s">
        <v>11764</v>
      </c>
      <c r="E34" s="129" t="s">
        <v>3940</v>
      </c>
      <c r="F34" s="129" t="s">
        <v>176</v>
      </c>
      <c r="G34" s="132">
        <v>40079</v>
      </c>
      <c r="H34" s="129" t="s">
        <v>5165</v>
      </c>
      <c r="I34" s="129">
        <v>1</v>
      </c>
      <c r="J34" s="129">
        <v>60.15</v>
      </c>
      <c r="K34" s="129"/>
      <c r="L34" s="129" t="s">
        <v>192</v>
      </c>
      <c r="M34" s="129" t="s">
        <v>3940</v>
      </c>
      <c r="N34" s="129"/>
      <c r="O34" s="117"/>
    </row>
    <row r="35" spans="1:15" s="116" customFormat="1" ht="140.25" x14ac:dyDescent="0.25">
      <c r="A35" s="129" t="s">
        <v>8784</v>
      </c>
      <c r="B35" s="129" t="s">
        <v>146</v>
      </c>
      <c r="C35" s="129" t="s">
        <v>11203</v>
      </c>
      <c r="D35" s="129" t="s">
        <v>11755</v>
      </c>
      <c r="E35" s="129" t="s">
        <v>3940</v>
      </c>
      <c r="F35" s="129" t="s">
        <v>176</v>
      </c>
      <c r="G35" s="132">
        <v>40079</v>
      </c>
      <c r="H35" s="129" t="s">
        <v>5165</v>
      </c>
      <c r="I35" s="129">
        <v>1</v>
      </c>
      <c r="J35" s="129">
        <v>60.15</v>
      </c>
      <c r="K35" s="129"/>
      <c r="L35" s="129" t="s">
        <v>192</v>
      </c>
      <c r="M35" s="129" t="s">
        <v>3940</v>
      </c>
      <c r="N35" s="129"/>
      <c r="O35" s="117"/>
    </row>
    <row r="36" spans="1:15" s="116" customFormat="1" ht="159.75" customHeight="1" x14ac:dyDescent="0.25">
      <c r="A36" s="129" t="s">
        <v>8785</v>
      </c>
      <c r="B36" s="129" t="s">
        <v>146</v>
      </c>
      <c r="C36" s="129" t="s">
        <v>185</v>
      </c>
      <c r="D36" s="129" t="s">
        <v>11762</v>
      </c>
      <c r="E36" s="129" t="s">
        <v>3940</v>
      </c>
      <c r="F36" s="129" t="s">
        <v>176</v>
      </c>
      <c r="G36" s="132">
        <v>40079</v>
      </c>
      <c r="H36" s="129" t="s">
        <v>5165</v>
      </c>
      <c r="I36" s="129">
        <v>1</v>
      </c>
      <c r="J36" s="129">
        <v>60.15</v>
      </c>
      <c r="K36" s="129"/>
      <c r="L36" s="129" t="s">
        <v>192</v>
      </c>
      <c r="M36" s="129" t="s">
        <v>3940</v>
      </c>
      <c r="N36" s="129" t="s">
        <v>3940</v>
      </c>
      <c r="O36" s="117"/>
    </row>
    <row r="37" spans="1:15" s="116" customFormat="1" ht="148.5" customHeight="1" x14ac:dyDescent="0.25">
      <c r="A37" s="129" t="s">
        <v>8786</v>
      </c>
      <c r="B37" s="129" t="s">
        <v>146</v>
      </c>
      <c r="C37" s="129" t="s">
        <v>11202</v>
      </c>
      <c r="D37" s="129" t="s">
        <v>11745</v>
      </c>
      <c r="E37" s="129" t="s">
        <v>3940</v>
      </c>
      <c r="F37" s="129" t="s">
        <v>176</v>
      </c>
      <c r="G37" s="132">
        <v>40078</v>
      </c>
      <c r="H37" s="129" t="s">
        <v>5165</v>
      </c>
      <c r="I37" s="129">
        <v>1</v>
      </c>
      <c r="J37" s="129">
        <v>60.15</v>
      </c>
      <c r="K37" s="129"/>
      <c r="L37" s="129" t="s">
        <v>192</v>
      </c>
      <c r="M37" s="129" t="s">
        <v>3940</v>
      </c>
      <c r="N37" s="129"/>
      <c r="O37" s="117"/>
    </row>
    <row r="38" spans="1:15" s="116" customFormat="1" ht="140.25" x14ac:dyDescent="0.25">
      <c r="A38" s="129" t="s">
        <v>8787</v>
      </c>
      <c r="B38" s="129" t="s">
        <v>146</v>
      </c>
      <c r="C38" s="129" t="s">
        <v>11202</v>
      </c>
      <c r="D38" s="129" t="s">
        <v>11760</v>
      </c>
      <c r="E38" s="129" t="s">
        <v>3940</v>
      </c>
      <c r="F38" s="129" t="s">
        <v>176</v>
      </c>
      <c r="G38" s="132">
        <v>40078</v>
      </c>
      <c r="H38" s="129" t="s">
        <v>5165</v>
      </c>
      <c r="I38" s="129">
        <v>1</v>
      </c>
      <c r="J38" s="129">
        <v>60.15</v>
      </c>
      <c r="K38" s="129"/>
      <c r="L38" s="129" t="s">
        <v>192</v>
      </c>
      <c r="M38" s="129" t="s">
        <v>3940</v>
      </c>
      <c r="N38" s="129"/>
      <c r="O38" s="117"/>
    </row>
    <row r="39" spans="1:15" s="116" customFormat="1" ht="140.25" x14ac:dyDescent="0.25">
      <c r="A39" s="129" t="s">
        <v>8788</v>
      </c>
      <c r="B39" s="129" t="s">
        <v>146</v>
      </c>
      <c r="C39" s="129" t="s">
        <v>11202</v>
      </c>
      <c r="D39" s="129" t="s">
        <v>11746</v>
      </c>
      <c r="E39" s="129" t="s">
        <v>3940</v>
      </c>
      <c r="F39" s="129" t="s">
        <v>176</v>
      </c>
      <c r="G39" s="132">
        <v>40078</v>
      </c>
      <c r="H39" s="129" t="s">
        <v>5165</v>
      </c>
      <c r="I39" s="129">
        <v>6</v>
      </c>
      <c r="J39" s="129">
        <v>569.49</v>
      </c>
      <c r="K39" s="129"/>
      <c r="L39" s="129" t="s">
        <v>192</v>
      </c>
      <c r="M39" s="129" t="s">
        <v>3940</v>
      </c>
      <c r="N39" s="129"/>
      <c r="O39" s="117"/>
    </row>
    <row r="40" spans="1:15" s="116" customFormat="1" ht="140.25" x14ac:dyDescent="0.25">
      <c r="A40" s="129" t="s">
        <v>8789</v>
      </c>
      <c r="B40" s="129" t="s">
        <v>146</v>
      </c>
      <c r="C40" s="129" t="s">
        <v>11202</v>
      </c>
      <c r="D40" s="129" t="s">
        <v>11757</v>
      </c>
      <c r="E40" s="129" t="s">
        <v>3940</v>
      </c>
      <c r="F40" s="129" t="s">
        <v>176</v>
      </c>
      <c r="G40" s="132">
        <v>40078</v>
      </c>
      <c r="H40" s="129" t="s">
        <v>5165</v>
      </c>
      <c r="I40" s="129">
        <v>1</v>
      </c>
      <c r="J40" s="129">
        <v>94.2</v>
      </c>
      <c r="K40" s="129"/>
      <c r="L40" s="129" t="s">
        <v>192</v>
      </c>
      <c r="M40" s="129" t="s">
        <v>3940</v>
      </c>
      <c r="N40" s="129" t="s">
        <v>3940</v>
      </c>
      <c r="O40" s="117"/>
    </row>
    <row r="41" spans="1:15" s="116" customFormat="1" ht="140.25" x14ac:dyDescent="0.25">
      <c r="A41" s="129" t="s">
        <v>8790</v>
      </c>
      <c r="B41" s="129" t="s">
        <v>146</v>
      </c>
      <c r="C41" s="129" t="s">
        <v>11202</v>
      </c>
      <c r="D41" s="129" t="s">
        <v>11748</v>
      </c>
      <c r="E41" s="129" t="s">
        <v>3940</v>
      </c>
      <c r="F41" s="129" t="s">
        <v>176</v>
      </c>
      <c r="G41" s="132">
        <v>40078</v>
      </c>
      <c r="H41" s="129" t="s">
        <v>5165</v>
      </c>
      <c r="I41" s="129">
        <v>1</v>
      </c>
      <c r="J41" s="129">
        <v>94.92</v>
      </c>
      <c r="K41" s="129"/>
      <c r="L41" s="129" t="s">
        <v>192</v>
      </c>
      <c r="M41" s="129" t="s">
        <v>3940</v>
      </c>
      <c r="N41" s="129"/>
      <c r="O41" s="117"/>
    </row>
    <row r="42" spans="1:15" s="116" customFormat="1" ht="140.25" x14ac:dyDescent="0.25">
      <c r="A42" s="129" t="s">
        <v>8791</v>
      </c>
      <c r="B42" s="129" t="s">
        <v>146</v>
      </c>
      <c r="C42" s="129" t="s">
        <v>11202</v>
      </c>
      <c r="D42" s="129" t="s">
        <v>11750</v>
      </c>
      <c r="E42" s="129" t="s">
        <v>3940</v>
      </c>
      <c r="F42" s="129" t="s">
        <v>176</v>
      </c>
      <c r="G42" s="132">
        <v>40078</v>
      </c>
      <c r="H42" s="129" t="s">
        <v>5165</v>
      </c>
      <c r="I42" s="129">
        <v>1</v>
      </c>
      <c r="J42" s="129">
        <v>94.92</v>
      </c>
      <c r="K42" s="129"/>
      <c r="L42" s="129" t="s">
        <v>192</v>
      </c>
      <c r="M42" s="129" t="s">
        <v>3940</v>
      </c>
      <c r="N42" s="129"/>
      <c r="O42" s="117"/>
    </row>
    <row r="43" spans="1:15" s="116" customFormat="1" ht="159.75" customHeight="1" x14ac:dyDescent="0.25">
      <c r="A43" s="129" t="s">
        <v>8792</v>
      </c>
      <c r="B43" s="129" t="s">
        <v>146</v>
      </c>
      <c r="C43" s="129" t="s">
        <v>11202</v>
      </c>
      <c r="D43" s="129" t="s">
        <v>11763</v>
      </c>
      <c r="E43" s="129" t="s">
        <v>3940</v>
      </c>
      <c r="F43" s="129" t="s">
        <v>176</v>
      </c>
      <c r="G43" s="132">
        <v>40078</v>
      </c>
      <c r="H43" s="129" t="s">
        <v>5165</v>
      </c>
      <c r="I43" s="129">
        <v>6</v>
      </c>
      <c r="J43" s="129">
        <v>569.49</v>
      </c>
      <c r="K43" s="129"/>
      <c r="L43" s="129" t="s">
        <v>192</v>
      </c>
      <c r="M43" s="129" t="s">
        <v>3940</v>
      </c>
      <c r="N43" s="129"/>
      <c r="O43" s="117"/>
    </row>
    <row r="44" spans="1:15" s="116" customFormat="1" ht="140.25" x14ac:dyDescent="0.25">
      <c r="A44" s="129" t="s">
        <v>8793</v>
      </c>
      <c r="B44" s="129" t="s">
        <v>146</v>
      </c>
      <c r="C44" s="129" t="s">
        <v>11203</v>
      </c>
      <c r="D44" s="129" t="s">
        <v>11783</v>
      </c>
      <c r="E44" s="129" t="s">
        <v>3940</v>
      </c>
      <c r="F44" s="129" t="s">
        <v>176</v>
      </c>
      <c r="G44" s="132">
        <v>40078</v>
      </c>
      <c r="H44" s="129" t="s">
        <v>5165</v>
      </c>
      <c r="I44" s="129">
        <v>1</v>
      </c>
      <c r="J44" s="129">
        <v>94.92</v>
      </c>
      <c r="K44" s="129"/>
      <c r="L44" s="129" t="s">
        <v>192</v>
      </c>
      <c r="M44" s="129" t="s">
        <v>3940</v>
      </c>
      <c r="N44" s="129"/>
      <c r="O44" s="117"/>
    </row>
    <row r="45" spans="1:15" s="116" customFormat="1" ht="140.25" x14ac:dyDescent="0.25">
      <c r="A45" s="129" t="s">
        <v>8794</v>
      </c>
      <c r="B45" s="129" t="s">
        <v>146</v>
      </c>
      <c r="C45" s="129" t="s">
        <v>11203</v>
      </c>
      <c r="D45" s="129" t="s">
        <v>11784</v>
      </c>
      <c r="E45" s="129" t="s">
        <v>3940</v>
      </c>
      <c r="F45" s="129" t="s">
        <v>176</v>
      </c>
      <c r="G45" s="132">
        <v>40078</v>
      </c>
      <c r="H45" s="129" t="s">
        <v>5165</v>
      </c>
      <c r="I45" s="129">
        <v>1</v>
      </c>
      <c r="J45" s="129">
        <v>94.92</v>
      </c>
      <c r="K45" s="129"/>
      <c r="L45" s="129" t="s">
        <v>192</v>
      </c>
      <c r="M45" s="129" t="s">
        <v>3940</v>
      </c>
      <c r="N45" s="129"/>
      <c r="O45" s="117"/>
    </row>
    <row r="46" spans="1:15" s="116" customFormat="1" ht="140.25" x14ac:dyDescent="0.25">
      <c r="A46" s="129" t="s">
        <v>8795</v>
      </c>
      <c r="B46" s="129" t="s">
        <v>146</v>
      </c>
      <c r="C46" s="129" t="s">
        <v>11203</v>
      </c>
      <c r="D46" s="129" t="s">
        <v>11785</v>
      </c>
      <c r="E46" s="129" t="s">
        <v>3940</v>
      </c>
      <c r="F46" s="129" t="s">
        <v>176</v>
      </c>
      <c r="G46" s="132">
        <v>40078</v>
      </c>
      <c r="H46" s="129" t="s">
        <v>5165</v>
      </c>
      <c r="I46" s="129">
        <v>25</v>
      </c>
      <c r="J46" s="129" t="s">
        <v>11204</v>
      </c>
      <c r="K46" s="129"/>
      <c r="L46" s="129" t="s">
        <v>192</v>
      </c>
      <c r="M46" s="129" t="s">
        <v>3940</v>
      </c>
      <c r="N46" s="129"/>
      <c r="O46" s="117"/>
    </row>
    <row r="47" spans="1:15" s="116" customFormat="1" ht="140.25" x14ac:dyDescent="0.25">
      <c r="A47" s="129" t="s">
        <v>8796</v>
      </c>
      <c r="B47" s="129" t="s">
        <v>146</v>
      </c>
      <c r="C47" s="129" t="s">
        <v>11203</v>
      </c>
      <c r="D47" s="129" t="s">
        <v>11786</v>
      </c>
      <c r="E47" s="129" t="s">
        <v>3940</v>
      </c>
      <c r="F47" s="129" t="s">
        <v>176</v>
      </c>
      <c r="G47" s="132">
        <v>40078</v>
      </c>
      <c r="H47" s="129" t="s">
        <v>5165</v>
      </c>
      <c r="I47" s="129">
        <v>4</v>
      </c>
      <c r="J47" s="129">
        <v>379.66</v>
      </c>
      <c r="K47" s="129"/>
      <c r="L47" s="129" t="s">
        <v>192</v>
      </c>
      <c r="M47" s="129" t="s">
        <v>3940</v>
      </c>
      <c r="N47" s="129"/>
      <c r="O47" s="117"/>
    </row>
    <row r="48" spans="1:15" s="116" customFormat="1" ht="140.25" x14ac:dyDescent="0.25">
      <c r="A48" s="129" t="s">
        <v>8797</v>
      </c>
      <c r="B48" s="129" t="s">
        <v>146</v>
      </c>
      <c r="C48" s="129" t="s">
        <v>11203</v>
      </c>
      <c r="D48" s="129" t="s">
        <v>11787</v>
      </c>
      <c r="E48" s="129" t="s">
        <v>3940</v>
      </c>
      <c r="F48" s="129" t="s">
        <v>176</v>
      </c>
      <c r="G48" s="132">
        <v>40078</v>
      </c>
      <c r="H48" s="129" t="s">
        <v>5165</v>
      </c>
      <c r="I48" s="129">
        <v>1</v>
      </c>
      <c r="J48" s="129">
        <v>94.92</v>
      </c>
      <c r="K48" s="129"/>
      <c r="L48" s="129" t="s">
        <v>192</v>
      </c>
      <c r="M48" s="129" t="s">
        <v>3940</v>
      </c>
      <c r="N48" s="129"/>
      <c r="O48" s="117"/>
    </row>
    <row r="49" spans="1:15" s="116" customFormat="1" ht="140.25" x14ac:dyDescent="0.25">
      <c r="A49" s="129" t="s">
        <v>8798</v>
      </c>
      <c r="B49" s="129" t="s">
        <v>146</v>
      </c>
      <c r="C49" s="129" t="s">
        <v>11203</v>
      </c>
      <c r="D49" s="129" t="s">
        <v>11788</v>
      </c>
      <c r="E49" s="129" t="s">
        <v>3940</v>
      </c>
      <c r="F49" s="129" t="s">
        <v>176</v>
      </c>
      <c r="G49" s="132">
        <v>40078</v>
      </c>
      <c r="H49" s="129" t="s">
        <v>5165</v>
      </c>
      <c r="I49" s="129">
        <v>19</v>
      </c>
      <c r="J49" s="129" t="s">
        <v>11205</v>
      </c>
      <c r="K49" s="129"/>
      <c r="L49" s="129" t="s">
        <v>192</v>
      </c>
      <c r="M49" s="129" t="s">
        <v>3940</v>
      </c>
      <c r="N49" s="129"/>
      <c r="O49" s="117"/>
    </row>
    <row r="50" spans="1:15" s="116" customFormat="1" ht="140.25" x14ac:dyDescent="0.25">
      <c r="A50" s="129" t="s">
        <v>8799</v>
      </c>
      <c r="B50" s="129" t="s">
        <v>146</v>
      </c>
      <c r="C50" s="129" t="s">
        <v>11203</v>
      </c>
      <c r="D50" s="129" t="s">
        <v>11789</v>
      </c>
      <c r="E50" s="129" t="s">
        <v>3940</v>
      </c>
      <c r="F50" s="129" t="s">
        <v>176</v>
      </c>
      <c r="G50" s="132">
        <v>40078</v>
      </c>
      <c r="H50" s="129" t="s">
        <v>5165</v>
      </c>
      <c r="I50" s="129">
        <v>6</v>
      </c>
      <c r="J50" s="129">
        <v>569.49</v>
      </c>
      <c r="K50" s="129"/>
      <c r="L50" s="129" t="s">
        <v>192</v>
      </c>
      <c r="M50" s="129" t="s">
        <v>3940</v>
      </c>
      <c r="N50" s="129"/>
      <c r="O50" s="117"/>
    </row>
    <row r="51" spans="1:15" s="116" customFormat="1" ht="140.25" x14ac:dyDescent="0.25">
      <c r="A51" s="129" t="s">
        <v>8800</v>
      </c>
      <c r="B51" s="129" t="s">
        <v>146</v>
      </c>
      <c r="C51" s="129" t="s">
        <v>11203</v>
      </c>
      <c r="D51" s="129" t="s">
        <v>11790</v>
      </c>
      <c r="E51" s="129" t="s">
        <v>3940</v>
      </c>
      <c r="F51" s="129" t="s">
        <v>176</v>
      </c>
      <c r="G51" s="132">
        <v>40078</v>
      </c>
      <c r="H51" s="129" t="s">
        <v>5165</v>
      </c>
      <c r="I51" s="129">
        <v>1</v>
      </c>
      <c r="J51" s="129">
        <v>60.15</v>
      </c>
      <c r="K51" s="129"/>
      <c r="L51" s="129" t="s">
        <v>192</v>
      </c>
      <c r="M51" s="129" t="s">
        <v>3940</v>
      </c>
      <c r="N51" s="129"/>
      <c r="O51" s="117"/>
    </row>
    <row r="52" spans="1:15" s="116" customFormat="1" ht="140.25" x14ac:dyDescent="0.25">
      <c r="A52" s="129" t="s">
        <v>8801</v>
      </c>
      <c r="B52" s="129" t="s">
        <v>146</v>
      </c>
      <c r="C52" s="129" t="s">
        <v>11203</v>
      </c>
      <c r="D52" s="129" t="s">
        <v>11791</v>
      </c>
      <c r="E52" s="129" t="s">
        <v>3940</v>
      </c>
      <c r="F52" s="129" t="s">
        <v>176</v>
      </c>
      <c r="G52" s="132">
        <v>40078</v>
      </c>
      <c r="H52" s="129" t="s">
        <v>5165</v>
      </c>
      <c r="I52" s="129">
        <v>4</v>
      </c>
      <c r="J52" s="129">
        <v>240.6</v>
      </c>
      <c r="K52" s="129"/>
      <c r="L52" s="129" t="s">
        <v>192</v>
      </c>
      <c r="M52" s="129" t="s">
        <v>3940</v>
      </c>
      <c r="N52" s="129" t="s">
        <v>3940</v>
      </c>
      <c r="O52" s="117"/>
    </row>
    <row r="53" spans="1:15" s="116" customFormat="1" ht="140.25" x14ac:dyDescent="0.25">
      <c r="A53" s="129" t="s">
        <v>8802</v>
      </c>
      <c r="B53" s="129" t="s">
        <v>146</v>
      </c>
      <c r="C53" s="129" t="s">
        <v>11203</v>
      </c>
      <c r="D53" s="129" t="s">
        <v>11792</v>
      </c>
      <c r="E53" s="129" t="s">
        <v>3940</v>
      </c>
      <c r="F53" s="129" t="s">
        <v>176</v>
      </c>
      <c r="G53" s="132">
        <v>40078</v>
      </c>
      <c r="H53" s="129" t="s">
        <v>5165</v>
      </c>
      <c r="I53" s="129">
        <v>1</v>
      </c>
      <c r="J53" s="129">
        <v>60.15</v>
      </c>
      <c r="K53" s="129"/>
      <c r="L53" s="129" t="s">
        <v>192</v>
      </c>
      <c r="M53" s="129" t="s">
        <v>3940</v>
      </c>
      <c r="N53" s="129"/>
      <c r="O53" s="117"/>
    </row>
    <row r="54" spans="1:15" s="116" customFormat="1" ht="140.25" x14ac:dyDescent="0.25">
      <c r="A54" s="129" t="s">
        <v>8803</v>
      </c>
      <c r="B54" s="129" t="s">
        <v>146</v>
      </c>
      <c r="C54" s="129" t="s">
        <v>11203</v>
      </c>
      <c r="D54" s="129" t="s">
        <v>11793</v>
      </c>
      <c r="E54" s="129" t="s">
        <v>3940</v>
      </c>
      <c r="F54" s="129" t="s">
        <v>176</v>
      </c>
      <c r="G54" s="132">
        <v>40078</v>
      </c>
      <c r="H54" s="129" t="s">
        <v>5165</v>
      </c>
      <c r="I54" s="129">
        <v>15</v>
      </c>
      <c r="J54" s="129">
        <v>902.25</v>
      </c>
      <c r="K54" s="129"/>
      <c r="L54" s="129" t="s">
        <v>192</v>
      </c>
      <c r="M54" s="129" t="s">
        <v>3940</v>
      </c>
      <c r="N54" s="129"/>
      <c r="O54" s="117"/>
    </row>
    <row r="55" spans="1:15" s="116" customFormat="1" ht="140.25" x14ac:dyDescent="0.25">
      <c r="A55" s="129" t="s">
        <v>8804</v>
      </c>
      <c r="B55" s="129" t="s">
        <v>146</v>
      </c>
      <c r="C55" s="129" t="s">
        <v>11203</v>
      </c>
      <c r="D55" s="129" t="s">
        <v>11794</v>
      </c>
      <c r="E55" s="129" t="s">
        <v>3940</v>
      </c>
      <c r="F55" s="129" t="s">
        <v>176</v>
      </c>
      <c r="G55" s="132">
        <v>40078</v>
      </c>
      <c r="H55" s="129" t="s">
        <v>5165</v>
      </c>
      <c r="I55" s="129">
        <v>1</v>
      </c>
      <c r="J55" s="129">
        <v>60.15</v>
      </c>
      <c r="K55" s="129"/>
      <c r="L55" s="129" t="s">
        <v>192</v>
      </c>
      <c r="M55" s="129" t="s">
        <v>3940</v>
      </c>
      <c r="N55" s="129"/>
      <c r="O55" s="117"/>
    </row>
    <row r="56" spans="1:15" s="116" customFormat="1" ht="140.25" x14ac:dyDescent="0.25">
      <c r="A56" s="129" t="s">
        <v>8805</v>
      </c>
      <c r="B56" s="129" t="s">
        <v>146</v>
      </c>
      <c r="C56" s="129" t="s">
        <v>11203</v>
      </c>
      <c r="D56" s="129" t="s">
        <v>11795</v>
      </c>
      <c r="E56" s="129" t="s">
        <v>3940</v>
      </c>
      <c r="F56" s="129" t="s">
        <v>176</v>
      </c>
      <c r="G56" s="132">
        <v>40078</v>
      </c>
      <c r="H56" s="129" t="s">
        <v>5165</v>
      </c>
      <c r="I56" s="129">
        <v>1</v>
      </c>
      <c r="J56" s="129">
        <v>60.15</v>
      </c>
      <c r="K56" s="129"/>
      <c r="L56" s="129" t="s">
        <v>192</v>
      </c>
      <c r="M56" s="129" t="s">
        <v>3940</v>
      </c>
      <c r="N56" s="129"/>
      <c r="O56" s="117"/>
    </row>
    <row r="57" spans="1:15" s="116" customFormat="1" ht="140.25" x14ac:dyDescent="0.25">
      <c r="A57" s="129" t="s">
        <v>8806</v>
      </c>
      <c r="B57" s="129" t="s">
        <v>146</v>
      </c>
      <c r="C57" s="129" t="s">
        <v>11203</v>
      </c>
      <c r="D57" s="129" t="s">
        <v>11796</v>
      </c>
      <c r="E57" s="129" t="s">
        <v>3940</v>
      </c>
      <c r="F57" s="129" t="s">
        <v>176</v>
      </c>
      <c r="G57" s="132">
        <v>40078</v>
      </c>
      <c r="H57" s="129" t="s">
        <v>5165</v>
      </c>
      <c r="I57" s="129">
        <v>3</v>
      </c>
      <c r="J57" s="129">
        <v>180.45</v>
      </c>
      <c r="K57" s="129"/>
      <c r="L57" s="129" t="s">
        <v>192</v>
      </c>
      <c r="M57" s="129" t="s">
        <v>3940</v>
      </c>
      <c r="N57" s="129"/>
      <c r="O57" s="117"/>
    </row>
    <row r="58" spans="1:15" s="116" customFormat="1" ht="140.25" x14ac:dyDescent="0.25">
      <c r="A58" s="129" t="s">
        <v>8807</v>
      </c>
      <c r="B58" s="129" t="s">
        <v>146</v>
      </c>
      <c r="C58" s="129" t="s">
        <v>11203</v>
      </c>
      <c r="D58" s="129" t="s">
        <v>11797</v>
      </c>
      <c r="E58" s="129" t="s">
        <v>3940</v>
      </c>
      <c r="F58" s="129" t="s">
        <v>176</v>
      </c>
      <c r="G58" s="132">
        <v>40078</v>
      </c>
      <c r="H58" s="129" t="s">
        <v>5165</v>
      </c>
      <c r="I58" s="129">
        <v>1</v>
      </c>
      <c r="J58" s="129">
        <v>60.15</v>
      </c>
      <c r="K58" s="129"/>
      <c r="L58" s="129" t="s">
        <v>192</v>
      </c>
      <c r="M58" s="129" t="s">
        <v>3940</v>
      </c>
      <c r="N58" s="129"/>
      <c r="O58" s="117"/>
    </row>
    <row r="59" spans="1:15" s="116" customFormat="1" ht="140.25" x14ac:dyDescent="0.25">
      <c r="A59" s="129" t="s">
        <v>8808</v>
      </c>
      <c r="B59" s="129" t="s">
        <v>146</v>
      </c>
      <c r="C59" s="129" t="s">
        <v>11203</v>
      </c>
      <c r="D59" s="129" t="s">
        <v>11798</v>
      </c>
      <c r="E59" s="129" t="s">
        <v>3940</v>
      </c>
      <c r="F59" s="129" t="s">
        <v>176</v>
      </c>
      <c r="G59" s="132">
        <v>40078</v>
      </c>
      <c r="H59" s="129" t="s">
        <v>5165</v>
      </c>
      <c r="I59" s="129">
        <v>1</v>
      </c>
      <c r="J59" s="129">
        <v>60.15</v>
      </c>
      <c r="K59" s="129"/>
      <c r="L59" s="129" t="s">
        <v>192</v>
      </c>
      <c r="M59" s="129" t="s">
        <v>3940</v>
      </c>
      <c r="N59" s="129"/>
      <c r="O59" s="117"/>
    </row>
    <row r="60" spans="1:15" s="116" customFormat="1" ht="140.25" x14ac:dyDescent="0.25">
      <c r="A60" s="129" t="s">
        <v>8809</v>
      </c>
      <c r="B60" s="129" t="s">
        <v>146</v>
      </c>
      <c r="C60" s="129" t="s">
        <v>11203</v>
      </c>
      <c r="D60" s="129" t="s">
        <v>11799</v>
      </c>
      <c r="E60" s="129" t="s">
        <v>3940</v>
      </c>
      <c r="F60" s="129" t="s">
        <v>176</v>
      </c>
      <c r="G60" s="132">
        <v>40080</v>
      </c>
      <c r="H60" s="129" t="s">
        <v>5165</v>
      </c>
      <c r="I60" s="129">
        <v>1</v>
      </c>
      <c r="J60" s="129">
        <v>60.15</v>
      </c>
      <c r="K60" s="129"/>
      <c r="L60" s="129" t="s">
        <v>191</v>
      </c>
      <c r="M60" s="129" t="s">
        <v>3940</v>
      </c>
      <c r="N60" s="129"/>
      <c r="O60" s="117"/>
    </row>
    <row r="61" spans="1:15" s="116" customFormat="1" ht="140.25" x14ac:dyDescent="0.25">
      <c r="A61" s="129" t="s">
        <v>8810</v>
      </c>
      <c r="B61" s="129" t="s">
        <v>146</v>
      </c>
      <c r="C61" s="129" t="s">
        <v>11203</v>
      </c>
      <c r="D61" s="129" t="s">
        <v>11800</v>
      </c>
      <c r="E61" s="129" t="s">
        <v>3940</v>
      </c>
      <c r="F61" s="129" t="s">
        <v>176</v>
      </c>
      <c r="G61" s="132">
        <v>40080</v>
      </c>
      <c r="H61" s="129" t="s">
        <v>5165</v>
      </c>
      <c r="I61" s="129">
        <v>1</v>
      </c>
      <c r="J61" s="129">
        <v>240.6</v>
      </c>
      <c r="K61" s="129"/>
      <c r="L61" s="129" t="s">
        <v>191</v>
      </c>
      <c r="M61" s="129" t="s">
        <v>3940</v>
      </c>
      <c r="N61" s="129"/>
      <c r="O61" s="117"/>
    </row>
    <row r="62" spans="1:15" s="116" customFormat="1" ht="140.25" x14ac:dyDescent="0.25">
      <c r="A62" s="129" t="s">
        <v>8811</v>
      </c>
      <c r="B62" s="129" t="s">
        <v>146</v>
      </c>
      <c r="C62" s="129" t="s">
        <v>11203</v>
      </c>
      <c r="D62" s="129" t="s">
        <v>11801</v>
      </c>
      <c r="E62" s="129" t="s">
        <v>3940</v>
      </c>
      <c r="F62" s="129" t="s">
        <v>176</v>
      </c>
      <c r="G62" s="132">
        <v>40080</v>
      </c>
      <c r="H62" s="129" t="s">
        <v>5165</v>
      </c>
      <c r="I62" s="129">
        <v>3</v>
      </c>
      <c r="J62" s="129">
        <v>180.45</v>
      </c>
      <c r="K62" s="129"/>
      <c r="L62" s="129" t="s">
        <v>191</v>
      </c>
      <c r="M62" s="129" t="s">
        <v>3940</v>
      </c>
      <c r="N62" s="129"/>
      <c r="O62" s="117"/>
    </row>
    <row r="63" spans="1:15" s="116" customFormat="1" ht="140.25" x14ac:dyDescent="0.25">
      <c r="A63" s="129" t="s">
        <v>8812</v>
      </c>
      <c r="B63" s="129" t="s">
        <v>146</v>
      </c>
      <c r="C63" s="129" t="s">
        <v>11203</v>
      </c>
      <c r="D63" s="129" t="s">
        <v>11802</v>
      </c>
      <c r="E63" s="129" t="s">
        <v>3940</v>
      </c>
      <c r="F63" s="129" t="s">
        <v>176</v>
      </c>
      <c r="G63" s="132">
        <v>40080</v>
      </c>
      <c r="H63" s="129" t="s">
        <v>5165</v>
      </c>
      <c r="I63" s="129">
        <v>1</v>
      </c>
      <c r="J63" s="129">
        <v>60.15</v>
      </c>
      <c r="K63" s="129"/>
      <c r="L63" s="129" t="s">
        <v>191</v>
      </c>
      <c r="M63" s="129" t="s">
        <v>3940</v>
      </c>
      <c r="N63" s="129"/>
      <c r="O63" s="117"/>
    </row>
    <row r="64" spans="1:15" s="116" customFormat="1" ht="140.25" x14ac:dyDescent="0.25">
      <c r="A64" s="129" t="s">
        <v>8813</v>
      </c>
      <c r="B64" s="129" t="s">
        <v>146</v>
      </c>
      <c r="C64" s="129" t="s">
        <v>11203</v>
      </c>
      <c r="D64" s="129" t="s">
        <v>11803</v>
      </c>
      <c r="E64" s="129" t="s">
        <v>3940</v>
      </c>
      <c r="F64" s="129" t="s">
        <v>176</v>
      </c>
      <c r="G64" s="132">
        <v>40080</v>
      </c>
      <c r="H64" s="129" t="s">
        <v>5165</v>
      </c>
      <c r="I64" s="129">
        <v>1</v>
      </c>
      <c r="J64" s="129">
        <v>60.15</v>
      </c>
      <c r="K64" s="129"/>
      <c r="L64" s="129" t="s">
        <v>191</v>
      </c>
      <c r="M64" s="129" t="s">
        <v>3940</v>
      </c>
      <c r="N64" s="129"/>
      <c r="O64" s="117"/>
    </row>
    <row r="65" spans="1:15" s="116" customFormat="1" ht="140.25" x14ac:dyDescent="0.25">
      <c r="A65" s="129" t="s">
        <v>8814</v>
      </c>
      <c r="B65" s="129" t="s">
        <v>146</v>
      </c>
      <c r="C65" s="129" t="s">
        <v>11203</v>
      </c>
      <c r="D65" s="129" t="s">
        <v>11804</v>
      </c>
      <c r="E65" s="129" t="s">
        <v>3940</v>
      </c>
      <c r="F65" s="129" t="s">
        <v>176</v>
      </c>
      <c r="G65" s="132">
        <v>40080</v>
      </c>
      <c r="H65" s="129" t="s">
        <v>5165</v>
      </c>
      <c r="I65" s="129">
        <v>1</v>
      </c>
      <c r="J65" s="129">
        <v>60.15</v>
      </c>
      <c r="K65" s="129"/>
      <c r="L65" s="129" t="s">
        <v>191</v>
      </c>
      <c r="M65" s="129" t="s">
        <v>3940</v>
      </c>
      <c r="N65" s="129"/>
      <c r="O65" s="117"/>
    </row>
    <row r="66" spans="1:15" s="116" customFormat="1" ht="140.25" x14ac:dyDescent="0.25">
      <c r="A66" s="129" t="s">
        <v>8815</v>
      </c>
      <c r="B66" s="129" t="s">
        <v>146</v>
      </c>
      <c r="C66" s="129" t="s">
        <v>11203</v>
      </c>
      <c r="D66" s="129" t="s">
        <v>11805</v>
      </c>
      <c r="E66" s="129" t="s">
        <v>3940</v>
      </c>
      <c r="F66" s="129" t="s">
        <v>176</v>
      </c>
      <c r="G66" s="132">
        <v>40080</v>
      </c>
      <c r="H66" s="129" t="s">
        <v>5165</v>
      </c>
      <c r="I66" s="129">
        <v>1</v>
      </c>
      <c r="J66" s="129">
        <v>60.15</v>
      </c>
      <c r="K66" s="129"/>
      <c r="L66" s="129" t="s">
        <v>191</v>
      </c>
      <c r="M66" s="129" t="s">
        <v>3940</v>
      </c>
      <c r="N66" s="129"/>
      <c r="O66" s="117"/>
    </row>
    <row r="67" spans="1:15" s="116" customFormat="1" ht="140.25" x14ac:dyDescent="0.25">
      <c r="A67" s="129" t="s">
        <v>8816</v>
      </c>
      <c r="B67" s="129" t="s">
        <v>146</v>
      </c>
      <c r="C67" s="129" t="s">
        <v>185</v>
      </c>
      <c r="D67" s="129" t="s">
        <v>11806</v>
      </c>
      <c r="E67" s="129" t="s">
        <v>3940</v>
      </c>
      <c r="F67" s="129" t="s">
        <v>176</v>
      </c>
      <c r="G67" s="132">
        <v>40080</v>
      </c>
      <c r="H67" s="129" t="s">
        <v>5165</v>
      </c>
      <c r="I67" s="129">
        <v>1</v>
      </c>
      <c r="J67" s="129">
        <v>60.15</v>
      </c>
      <c r="K67" s="129"/>
      <c r="L67" s="129" t="s">
        <v>191</v>
      </c>
      <c r="M67" s="129" t="s">
        <v>3940</v>
      </c>
      <c r="N67" s="129"/>
      <c r="O67" s="117"/>
    </row>
    <row r="68" spans="1:15" s="116" customFormat="1" ht="140.25" x14ac:dyDescent="0.25">
      <c r="A68" s="129" t="s">
        <v>8817</v>
      </c>
      <c r="B68" s="129" t="s">
        <v>146</v>
      </c>
      <c r="C68" s="129" t="s">
        <v>11203</v>
      </c>
      <c r="D68" s="129" t="s">
        <v>11807</v>
      </c>
      <c r="E68" s="129" t="s">
        <v>3940</v>
      </c>
      <c r="F68" s="129" t="s">
        <v>176</v>
      </c>
      <c r="G68" s="132">
        <v>40080</v>
      </c>
      <c r="H68" s="129" t="s">
        <v>5165</v>
      </c>
      <c r="I68" s="129">
        <v>1</v>
      </c>
      <c r="J68" s="129">
        <v>787.29</v>
      </c>
      <c r="K68" s="129"/>
      <c r="L68" s="129" t="s">
        <v>191</v>
      </c>
      <c r="M68" s="129" t="s">
        <v>3940</v>
      </c>
      <c r="N68" s="129"/>
      <c r="O68" s="117"/>
    </row>
    <row r="69" spans="1:15" s="116" customFormat="1" ht="140.25" x14ac:dyDescent="0.25">
      <c r="A69" s="129" t="s">
        <v>8818</v>
      </c>
      <c r="B69" s="129" t="s">
        <v>146</v>
      </c>
      <c r="C69" s="129" t="s">
        <v>11203</v>
      </c>
      <c r="D69" s="129" t="s">
        <v>11808</v>
      </c>
      <c r="E69" s="129" t="s">
        <v>3940</v>
      </c>
      <c r="F69" s="129" t="s">
        <v>176</v>
      </c>
      <c r="G69" s="132">
        <v>40080</v>
      </c>
      <c r="H69" s="129" t="s">
        <v>5165</v>
      </c>
      <c r="I69" s="129">
        <v>1</v>
      </c>
      <c r="J69" s="129">
        <v>4.37</v>
      </c>
      <c r="K69" s="129"/>
      <c r="L69" s="129" t="s">
        <v>191</v>
      </c>
      <c r="M69" s="129" t="s">
        <v>3940</v>
      </c>
      <c r="N69" s="129"/>
      <c r="O69" s="117"/>
    </row>
    <row r="70" spans="1:15" s="116" customFormat="1" ht="140.25" x14ac:dyDescent="0.25">
      <c r="A70" s="129" t="s">
        <v>8819</v>
      </c>
      <c r="B70" s="129" t="s">
        <v>146</v>
      </c>
      <c r="C70" s="129" t="s">
        <v>11203</v>
      </c>
      <c r="D70" s="129" t="s">
        <v>11809</v>
      </c>
      <c r="E70" s="129" t="s">
        <v>3940</v>
      </c>
      <c r="F70" s="129" t="s">
        <v>176</v>
      </c>
      <c r="G70" s="132">
        <v>40080</v>
      </c>
      <c r="H70" s="129" t="s">
        <v>5165</v>
      </c>
      <c r="I70" s="129">
        <v>1</v>
      </c>
      <c r="J70" s="129">
        <v>60.15</v>
      </c>
      <c r="K70" s="129"/>
      <c r="L70" s="129" t="s">
        <v>191</v>
      </c>
      <c r="M70" s="129" t="s">
        <v>3940</v>
      </c>
      <c r="N70" s="129"/>
      <c r="O70" s="117"/>
    </row>
    <row r="71" spans="1:15" s="116" customFormat="1" ht="140.25" x14ac:dyDescent="0.25">
      <c r="A71" s="129" t="s">
        <v>8820</v>
      </c>
      <c r="B71" s="129" t="s">
        <v>146</v>
      </c>
      <c r="C71" s="129" t="s">
        <v>11203</v>
      </c>
      <c r="D71" s="129" t="s">
        <v>11810</v>
      </c>
      <c r="E71" s="129" t="s">
        <v>3940</v>
      </c>
      <c r="F71" s="129" t="s">
        <v>176</v>
      </c>
      <c r="G71" s="132">
        <v>40080</v>
      </c>
      <c r="H71" s="129" t="s">
        <v>5165</v>
      </c>
      <c r="I71" s="129">
        <v>1</v>
      </c>
      <c r="J71" s="129">
        <v>4.37</v>
      </c>
      <c r="K71" s="129"/>
      <c r="L71" s="129" t="s">
        <v>191</v>
      </c>
      <c r="M71" s="129" t="s">
        <v>3940</v>
      </c>
      <c r="N71" s="129"/>
      <c r="O71" s="117"/>
    </row>
    <row r="72" spans="1:15" s="116" customFormat="1" ht="140.25" x14ac:dyDescent="0.25">
      <c r="A72" s="129" t="s">
        <v>8821</v>
      </c>
      <c r="B72" s="129" t="s">
        <v>146</v>
      </c>
      <c r="C72" s="129" t="s">
        <v>11203</v>
      </c>
      <c r="D72" s="129" t="s">
        <v>11811</v>
      </c>
      <c r="E72" s="129" t="s">
        <v>3940</v>
      </c>
      <c r="F72" s="129" t="s">
        <v>176</v>
      </c>
      <c r="G72" s="132">
        <v>40080</v>
      </c>
      <c r="H72" s="129" t="s">
        <v>5165</v>
      </c>
      <c r="I72" s="129">
        <v>1</v>
      </c>
      <c r="J72" s="129">
        <v>4.37</v>
      </c>
      <c r="K72" s="129"/>
      <c r="L72" s="129" t="s">
        <v>191</v>
      </c>
      <c r="M72" s="129" t="s">
        <v>3940</v>
      </c>
      <c r="N72" s="129"/>
      <c r="O72" s="117"/>
    </row>
    <row r="73" spans="1:15" s="116" customFormat="1" ht="140.25" x14ac:dyDescent="0.25">
      <c r="A73" s="129" t="s">
        <v>8822</v>
      </c>
      <c r="B73" s="129" t="s">
        <v>146</v>
      </c>
      <c r="C73" s="129" t="s">
        <v>11203</v>
      </c>
      <c r="D73" s="129" t="s">
        <v>11812</v>
      </c>
      <c r="E73" s="129" t="s">
        <v>3940</v>
      </c>
      <c r="F73" s="129" t="s">
        <v>176</v>
      </c>
      <c r="G73" s="132">
        <v>40080</v>
      </c>
      <c r="H73" s="129" t="s">
        <v>5165</v>
      </c>
      <c r="I73" s="129">
        <v>1</v>
      </c>
      <c r="J73" s="129">
        <v>4.37</v>
      </c>
      <c r="K73" s="129"/>
      <c r="L73" s="129" t="s">
        <v>191</v>
      </c>
      <c r="M73" s="129" t="s">
        <v>3940</v>
      </c>
      <c r="N73" s="129"/>
      <c r="O73" s="117"/>
    </row>
    <row r="74" spans="1:15" s="116" customFormat="1" ht="140.25" x14ac:dyDescent="0.25">
      <c r="A74" s="129" t="s">
        <v>8823</v>
      </c>
      <c r="B74" s="129" t="s">
        <v>146</v>
      </c>
      <c r="C74" s="129" t="s">
        <v>11203</v>
      </c>
      <c r="D74" s="129" t="s">
        <v>11813</v>
      </c>
      <c r="E74" s="129" t="s">
        <v>3940</v>
      </c>
      <c r="F74" s="129" t="s">
        <v>176</v>
      </c>
      <c r="G74" s="132">
        <v>40080</v>
      </c>
      <c r="H74" s="129" t="s">
        <v>5165</v>
      </c>
      <c r="I74" s="129">
        <v>4</v>
      </c>
      <c r="J74" s="129">
        <v>17.47</v>
      </c>
      <c r="K74" s="129"/>
      <c r="L74" s="129" t="s">
        <v>191</v>
      </c>
      <c r="M74" s="129" t="s">
        <v>3940</v>
      </c>
      <c r="N74" s="129"/>
      <c r="O74" s="117"/>
    </row>
    <row r="75" spans="1:15" s="116" customFormat="1" ht="140.25" x14ac:dyDescent="0.25">
      <c r="A75" s="129" t="s">
        <v>8824</v>
      </c>
      <c r="B75" s="129" t="s">
        <v>146</v>
      </c>
      <c r="C75" s="129" t="s">
        <v>11203</v>
      </c>
      <c r="D75" s="129" t="s">
        <v>11814</v>
      </c>
      <c r="E75" s="129" t="s">
        <v>3940</v>
      </c>
      <c r="F75" s="129" t="s">
        <v>176</v>
      </c>
      <c r="G75" s="132">
        <v>40080</v>
      </c>
      <c r="H75" s="129" t="s">
        <v>5165</v>
      </c>
      <c r="I75" s="129">
        <v>1</v>
      </c>
      <c r="J75" s="129">
        <v>4.37</v>
      </c>
      <c r="K75" s="129"/>
      <c r="L75" s="129" t="s">
        <v>191</v>
      </c>
      <c r="M75" s="129" t="s">
        <v>3940</v>
      </c>
      <c r="N75" s="129"/>
      <c r="O75" s="117"/>
    </row>
    <row r="76" spans="1:15" s="116" customFormat="1" ht="140.25" x14ac:dyDescent="0.25">
      <c r="A76" s="129" t="s">
        <v>8825</v>
      </c>
      <c r="B76" s="129" t="s">
        <v>146</v>
      </c>
      <c r="C76" s="129" t="s">
        <v>11203</v>
      </c>
      <c r="D76" s="129" t="s">
        <v>11815</v>
      </c>
      <c r="E76" s="129" t="s">
        <v>3940</v>
      </c>
      <c r="F76" s="129" t="s">
        <v>176</v>
      </c>
      <c r="G76" s="132">
        <v>40080</v>
      </c>
      <c r="H76" s="129" t="s">
        <v>5165</v>
      </c>
      <c r="I76" s="129">
        <v>3</v>
      </c>
      <c r="J76" s="129">
        <v>180.45</v>
      </c>
      <c r="K76" s="129"/>
      <c r="L76" s="129" t="s">
        <v>191</v>
      </c>
      <c r="M76" s="129" t="s">
        <v>3940</v>
      </c>
      <c r="N76" s="129"/>
      <c r="O76" s="117"/>
    </row>
    <row r="77" spans="1:15" s="116" customFormat="1" ht="140.25" x14ac:dyDescent="0.25">
      <c r="A77" s="129" t="s">
        <v>8826</v>
      </c>
      <c r="B77" s="129" t="s">
        <v>146</v>
      </c>
      <c r="C77" s="129" t="s">
        <v>11203</v>
      </c>
      <c r="D77" s="129" t="s">
        <v>11816</v>
      </c>
      <c r="E77" s="129" t="s">
        <v>3940</v>
      </c>
      <c r="F77" s="129" t="s">
        <v>176</v>
      </c>
      <c r="G77" s="132">
        <v>40080</v>
      </c>
      <c r="H77" s="129" t="s">
        <v>5165</v>
      </c>
      <c r="I77" s="129">
        <v>1</v>
      </c>
      <c r="J77" s="129">
        <v>60.15</v>
      </c>
      <c r="K77" s="129"/>
      <c r="L77" s="129" t="s">
        <v>191</v>
      </c>
      <c r="M77" s="129" t="s">
        <v>3940</v>
      </c>
      <c r="N77" s="129"/>
      <c r="O77" s="117"/>
    </row>
    <row r="78" spans="1:15" s="116" customFormat="1" ht="140.25" x14ac:dyDescent="0.25">
      <c r="A78" s="129" t="s">
        <v>8827</v>
      </c>
      <c r="B78" s="129" t="s">
        <v>146</v>
      </c>
      <c r="C78" s="129" t="s">
        <v>11203</v>
      </c>
      <c r="D78" s="129" t="s">
        <v>11817</v>
      </c>
      <c r="E78" s="129" t="s">
        <v>3940</v>
      </c>
      <c r="F78" s="129" t="s">
        <v>176</v>
      </c>
      <c r="G78" s="132">
        <v>40080</v>
      </c>
      <c r="H78" s="129" t="s">
        <v>5165</v>
      </c>
      <c r="I78" s="129">
        <v>4</v>
      </c>
      <c r="J78" s="129" t="s">
        <v>11207</v>
      </c>
      <c r="K78" s="129"/>
      <c r="L78" s="129" t="s">
        <v>191</v>
      </c>
      <c r="M78" s="129" t="s">
        <v>3940</v>
      </c>
      <c r="N78" s="129"/>
      <c r="O78" s="117"/>
    </row>
    <row r="79" spans="1:15" s="116" customFormat="1" ht="140.25" x14ac:dyDescent="0.25">
      <c r="A79" s="129" t="s">
        <v>8828</v>
      </c>
      <c r="B79" s="129" t="s">
        <v>146</v>
      </c>
      <c r="C79" s="129" t="s">
        <v>11203</v>
      </c>
      <c r="D79" s="129" t="s">
        <v>11818</v>
      </c>
      <c r="E79" s="129" t="s">
        <v>3940</v>
      </c>
      <c r="F79" s="129" t="s">
        <v>176</v>
      </c>
      <c r="G79" s="132">
        <v>40080</v>
      </c>
      <c r="H79" s="129" t="s">
        <v>5165</v>
      </c>
      <c r="I79" s="129">
        <v>3</v>
      </c>
      <c r="J79" s="129">
        <v>180.45</v>
      </c>
      <c r="K79" s="129"/>
      <c r="L79" s="129" t="s">
        <v>191</v>
      </c>
      <c r="M79" s="129" t="s">
        <v>3940</v>
      </c>
      <c r="N79" s="129"/>
      <c r="O79" s="117"/>
    </row>
    <row r="80" spans="1:15" s="116" customFormat="1" ht="140.25" x14ac:dyDescent="0.25">
      <c r="A80" s="129" t="s">
        <v>8829</v>
      </c>
      <c r="B80" s="129" t="s">
        <v>146</v>
      </c>
      <c r="C80" s="129" t="s">
        <v>11203</v>
      </c>
      <c r="D80" s="129" t="s">
        <v>11819</v>
      </c>
      <c r="E80" s="129" t="s">
        <v>3940</v>
      </c>
      <c r="F80" s="129" t="s">
        <v>176</v>
      </c>
      <c r="G80" s="132">
        <v>40080</v>
      </c>
      <c r="H80" s="129" t="s">
        <v>5165</v>
      </c>
      <c r="I80" s="129">
        <v>11</v>
      </c>
      <c r="J80" s="129">
        <v>661.65</v>
      </c>
      <c r="K80" s="129"/>
      <c r="L80" s="129" t="s">
        <v>191</v>
      </c>
      <c r="M80" s="129" t="s">
        <v>3940</v>
      </c>
      <c r="N80" s="129"/>
      <c r="O80" s="117"/>
    </row>
    <row r="81" spans="1:15" s="116" customFormat="1" ht="140.25" x14ac:dyDescent="0.25">
      <c r="A81" s="129" t="s">
        <v>8830</v>
      </c>
      <c r="B81" s="129" t="s">
        <v>146</v>
      </c>
      <c r="C81" s="129" t="s">
        <v>11203</v>
      </c>
      <c r="D81" s="129" t="s">
        <v>11820</v>
      </c>
      <c r="E81" s="129" t="s">
        <v>3940</v>
      </c>
      <c r="F81" s="129" t="s">
        <v>176</v>
      </c>
      <c r="G81" s="132">
        <v>40080</v>
      </c>
      <c r="H81" s="129" t="s">
        <v>5165</v>
      </c>
      <c r="I81" s="129">
        <v>1</v>
      </c>
      <c r="J81" s="129">
        <v>60.15</v>
      </c>
      <c r="K81" s="129"/>
      <c r="L81" s="129" t="s">
        <v>191</v>
      </c>
      <c r="M81" s="129" t="s">
        <v>3940</v>
      </c>
      <c r="N81" s="129"/>
      <c r="O81" s="117"/>
    </row>
    <row r="82" spans="1:15" s="116" customFormat="1" ht="140.25" x14ac:dyDescent="0.25">
      <c r="A82" s="129" t="s">
        <v>8831</v>
      </c>
      <c r="B82" s="129" t="s">
        <v>146</v>
      </c>
      <c r="C82" s="129" t="s">
        <v>11202</v>
      </c>
      <c r="D82" s="129" t="s">
        <v>11821</v>
      </c>
      <c r="E82" s="129" t="s">
        <v>3940</v>
      </c>
      <c r="F82" s="129" t="s">
        <v>176</v>
      </c>
      <c r="G82" s="132">
        <v>40080</v>
      </c>
      <c r="H82" s="129" t="s">
        <v>5165</v>
      </c>
      <c r="I82" s="129">
        <v>1</v>
      </c>
      <c r="J82" s="129">
        <v>58.83</v>
      </c>
      <c r="K82" s="129"/>
      <c r="L82" s="129" t="s">
        <v>191</v>
      </c>
      <c r="M82" s="129" t="s">
        <v>3940</v>
      </c>
      <c r="N82" s="129"/>
      <c r="O82" s="117"/>
    </row>
    <row r="83" spans="1:15" s="116" customFormat="1" ht="140.25" x14ac:dyDescent="0.25">
      <c r="A83" s="129" t="s">
        <v>8832</v>
      </c>
      <c r="B83" s="129" t="s">
        <v>146</v>
      </c>
      <c r="C83" s="129" t="s">
        <v>11203</v>
      </c>
      <c r="D83" s="129" t="s">
        <v>11822</v>
      </c>
      <c r="E83" s="129" t="s">
        <v>3940</v>
      </c>
      <c r="F83" s="129" t="s">
        <v>176</v>
      </c>
      <c r="G83" s="132">
        <v>40080</v>
      </c>
      <c r="H83" s="129" t="s">
        <v>5165</v>
      </c>
      <c r="I83" s="129">
        <v>1</v>
      </c>
      <c r="J83" s="129">
        <v>58.83</v>
      </c>
      <c r="K83" s="129"/>
      <c r="L83" s="129" t="s">
        <v>191</v>
      </c>
      <c r="M83" s="129" t="s">
        <v>3940</v>
      </c>
      <c r="N83" s="129"/>
      <c r="O83" s="117"/>
    </row>
    <row r="84" spans="1:15" s="116" customFormat="1" ht="140.25" x14ac:dyDescent="0.25">
      <c r="A84" s="129" t="s">
        <v>8833</v>
      </c>
      <c r="B84" s="129" t="s">
        <v>146</v>
      </c>
      <c r="C84" s="129" t="s">
        <v>11203</v>
      </c>
      <c r="D84" s="129" t="s">
        <v>11823</v>
      </c>
      <c r="E84" s="129" t="s">
        <v>3940</v>
      </c>
      <c r="F84" s="129" t="s">
        <v>176</v>
      </c>
      <c r="G84" s="132">
        <v>40080</v>
      </c>
      <c r="H84" s="129" t="s">
        <v>5165</v>
      </c>
      <c r="I84" s="129">
        <v>3</v>
      </c>
      <c r="J84" s="129">
        <v>176.49</v>
      </c>
      <c r="K84" s="129"/>
      <c r="L84" s="129" t="s">
        <v>191</v>
      </c>
      <c r="M84" s="129" t="s">
        <v>3940</v>
      </c>
      <c r="N84" s="129"/>
      <c r="O84" s="117"/>
    </row>
    <row r="85" spans="1:15" s="116" customFormat="1" ht="140.25" x14ac:dyDescent="0.25">
      <c r="A85" s="129" t="s">
        <v>8834</v>
      </c>
      <c r="B85" s="129" t="s">
        <v>146</v>
      </c>
      <c r="C85" s="129" t="s">
        <v>11203</v>
      </c>
      <c r="D85" s="129" t="s">
        <v>11824</v>
      </c>
      <c r="E85" s="129" t="s">
        <v>3940</v>
      </c>
      <c r="F85" s="129" t="s">
        <v>176</v>
      </c>
      <c r="G85" s="132">
        <v>40080</v>
      </c>
      <c r="H85" s="129" t="s">
        <v>5165</v>
      </c>
      <c r="I85" s="129">
        <v>4</v>
      </c>
      <c r="J85" s="129">
        <v>235.32</v>
      </c>
      <c r="K85" s="129"/>
      <c r="L85" s="129" t="s">
        <v>191</v>
      </c>
      <c r="M85" s="129" t="s">
        <v>3940</v>
      </c>
      <c r="N85" s="129"/>
      <c r="O85" s="117"/>
    </row>
    <row r="86" spans="1:15" s="116" customFormat="1" ht="140.25" x14ac:dyDescent="0.25">
      <c r="A86" s="129" t="s">
        <v>8835</v>
      </c>
      <c r="B86" s="129" t="s">
        <v>146</v>
      </c>
      <c r="C86" s="129" t="s">
        <v>11203</v>
      </c>
      <c r="D86" s="129" t="s">
        <v>11825</v>
      </c>
      <c r="E86" s="129" t="s">
        <v>3940</v>
      </c>
      <c r="F86" s="129" t="s">
        <v>176</v>
      </c>
      <c r="G86" s="132">
        <v>40080</v>
      </c>
      <c r="H86" s="129" t="s">
        <v>5165</v>
      </c>
      <c r="I86" s="129">
        <v>1</v>
      </c>
      <c r="J86" s="129">
        <v>58.83</v>
      </c>
      <c r="K86" s="129"/>
      <c r="L86" s="129" t="s">
        <v>191</v>
      </c>
      <c r="M86" s="129" t="s">
        <v>3940</v>
      </c>
      <c r="N86" s="129"/>
      <c r="O86" s="117"/>
    </row>
    <row r="87" spans="1:15" s="116" customFormat="1" ht="140.25" x14ac:dyDescent="0.25">
      <c r="A87" s="129" t="s">
        <v>8836</v>
      </c>
      <c r="B87" s="129" t="s">
        <v>146</v>
      </c>
      <c r="C87" s="129" t="s">
        <v>11203</v>
      </c>
      <c r="D87" s="129" t="s">
        <v>11826</v>
      </c>
      <c r="E87" s="129" t="s">
        <v>3940</v>
      </c>
      <c r="F87" s="129" t="s">
        <v>176</v>
      </c>
      <c r="G87" s="132">
        <v>40080</v>
      </c>
      <c r="H87" s="129" t="s">
        <v>5165</v>
      </c>
      <c r="I87" s="129">
        <v>1</v>
      </c>
      <c r="J87" s="129">
        <v>58.83</v>
      </c>
      <c r="K87" s="129"/>
      <c r="L87" s="129" t="s">
        <v>191</v>
      </c>
      <c r="M87" s="129" t="s">
        <v>3940</v>
      </c>
      <c r="N87" s="129"/>
      <c r="O87" s="117"/>
    </row>
    <row r="88" spans="1:15" s="116" customFormat="1" ht="140.25" x14ac:dyDescent="0.25">
      <c r="A88" s="129" t="s">
        <v>8837</v>
      </c>
      <c r="B88" s="129" t="s">
        <v>146</v>
      </c>
      <c r="C88" s="129" t="s">
        <v>11203</v>
      </c>
      <c r="D88" s="129" t="s">
        <v>11827</v>
      </c>
      <c r="E88" s="129" t="s">
        <v>3940</v>
      </c>
      <c r="F88" s="129" t="s">
        <v>176</v>
      </c>
      <c r="G88" s="132">
        <v>40080</v>
      </c>
      <c r="H88" s="129" t="s">
        <v>5165</v>
      </c>
      <c r="I88" s="129">
        <v>1</v>
      </c>
      <c r="J88" s="129">
        <v>58.83</v>
      </c>
      <c r="K88" s="129"/>
      <c r="L88" s="129" t="s">
        <v>191</v>
      </c>
      <c r="M88" s="129" t="s">
        <v>3940</v>
      </c>
      <c r="N88" s="129"/>
      <c r="O88" s="117"/>
    </row>
    <row r="89" spans="1:15" s="116" customFormat="1" ht="140.25" x14ac:dyDescent="0.25">
      <c r="A89" s="129" t="s">
        <v>8838</v>
      </c>
      <c r="B89" s="129" t="s">
        <v>146</v>
      </c>
      <c r="C89" s="129" t="s">
        <v>11203</v>
      </c>
      <c r="D89" s="129" t="s">
        <v>11828</v>
      </c>
      <c r="E89" s="129" t="s">
        <v>11209</v>
      </c>
      <c r="F89" s="129" t="s">
        <v>176</v>
      </c>
      <c r="G89" s="132">
        <v>40080</v>
      </c>
      <c r="H89" s="129" t="s">
        <v>5165</v>
      </c>
      <c r="I89" s="129">
        <v>4</v>
      </c>
      <c r="J89" s="129">
        <v>235.32</v>
      </c>
      <c r="K89" s="129"/>
      <c r="L89" s="129" t="s">
        <v>191</v>
      </c>
      <c r="M89" s="129" t="s">
        <v>3940</v>
      </c>
      <c r="N89" s="129"/>
      <c r="O89" s="117"/>
    </row>
    <row r="90" spans="1:15" s="116" customFormat="1" ht="140.25" x14ac:dyDescent="0.25">
      <c r="A90" s="129" t="s">
        <v>8839</v>
      </c>
      <c r="B90" s="129" t="s">
        <v>146</v>
      </c>
      <c r="C90" s="129" t="s">
        <v>11203</v>
      </c>
      <c r="D90" s="129" t="s">
        <v>11829</v>
      </c>
      <c r="E90" s="129" t="s">
        <v>3940</v>
      </c>
      <c r="F90" s="129" t="s">
        <v>176</v>
      </c>
      <c r="G90" s="132">
        <v>40080</v>
      </c>
      <c r="H90" s="129" t="s">
        <v>5165</v>
      </c>
      <c r="I90" s="129">
        <v>3</v>
      </c>
      <c r="J90" s="129">
        <v>176.49</v>
      </c>
      <c r="K90" s="129"/>
      <c r="L90" s="129" t="s">
        <v>191</v>
      </c>
      <c r="M90" s="129" t="s">
        <v>3940</v>
      </c>
      <c r="N90" s="129"/>
      <c r="O90" s="117"/>
    </row>
    <row r="91" spans="1:15" s="116" customFormat="1" ht="140.25" x14ac:dyDescent="0.25">
      <c r="A91" s="129" t="s">
        <v>8840</v>
      </c>
      <c r="B91" s="129" t="s">
        <v>146</v>
      </c>
      <c r="C91" s="129" t="s">
        <v>11203</v>
      </c>
      <c r="D91" s="129" t="s">
        <v>11830</v>
      </c>
      <c r="E91" s="129" t="s">
        <v>3940</v>
      </c>
      <c r="F91" s="129" t="s">
        <v>176</v>
      </c>
      <c r="G91" s="132">
        <v>40080</v>
      </c>
      <c r="H91" s="129" t="s">
        <v>5165</v>
      </c>
      <c r="I91" s="129">
        <v>4</v>
      </c>
      <c r="J91" s="129">
        <v>318.13</v>
      </c>
      <c r="K91" s="129"/>
      <c r="L91" s="129" t="s">
        <v>191</v>
      </c>
      <c r="M91" s="129" t="s">
        <v>3940</v>
      </c>
      <c r="N91" s="129"/>
      <c r="O91" s="117"/>
    </row>
    <row r="92" spans="1:15" s="116" customFormat="1" ht="140.25" x14ac:dyDescent="0.25">
      <c r="A92" s="129" t="s">
        <v>8841</v>
      </c>
      <c r="B92" s="129" t="s">
        <v>146</v>
      </c>
      <c r="C92" s="129" t="s">
        <v>11203</v>
      </c>
      <c r="D92" s="129" t="s">
        <v>11831</v>
      </c>
      <c r="E92" s="129" t="s">
        <v>3940</v>
      </c>
      <c r="F92" s="129" t="s">
        <v>176</v>
      </c>
      <c r="G92" s="132">
        <v>40080</v>
      </c>
      <c r="H92" s="129" t="s">
        <v>5165</v>
      </c>
      <c r="I92" s="129">
        <v>1</v>
      </c>
      <c r="J92" s="129">
        <v>8.11</v>
      </c>
      <c r="K92" s="129"/>
      <c r="L92" s="129" t="s">
        <v>191</v>
      </c>
      <c r="M92" s="129" t="s">
        <v>3940</v>
      </c>
      <c r="N92" s="129"/>
      <c r="O92" s="117"/>
    </row>
    <row r="93" spans="1:15" s="116" customFormat="1" ht="140.25" x14ac:dyDescent="0.25">
      <c r="A93" s="129" t="s">
        <v>8842</v>
      </c>
      <c r="B93" s="129" t="s">
        <v>146</v>
      </c>
      <c r="C93" s="129" t="s">
        <v>11203</v>
      </c>
      <c r="D93" s="129" t="s">
        <v>11832</v>
      </c>
      <c r="E93" s="129" t="s">
        <v>3940</v>
      </c>
      <c r="F93" s="129" t="s">
        <v>176</v>
      </c>
      <c r="G93" s="132">
        <v>40080</v>
      </c>
      <c r="H93" s="129" t="s">
        <v>5165</v>
      </c>
      <c r="I93" s="129">
        <v>1</v>
      </c>
      <c r="J93" s="129">
        <v>8.11</v>
      </c>
      <c r="K93" s="129"/>
      <c r="L93" s="129" t="s">
        <v>191</v>
      </c>
      <c r="M93" s="129" t="s">
        <v>3940</v>
      </c>
      <c r="N93" s="129"/>
      <c r="O93" s="117"/>
    </row>
    <row r="94" spans="1:15" s="116" customFormat="1" ht="140.25" x14ac:dyDescent="0.25">
      <c r="A94" s="129" t="s">
        <v>8843</v>
      </c>
      <c r="B94" s="129" t="s">
        <v>146</v>
      </c>
      <c r="C94" s="129" t="s">
        <v>11203</v>
      </c>
      <c r="D94" s="129" t="s">
        <v>11833</v>
      </c>
      <c r="E94" s="129" t="s">
        <v>3940</v>
      </c>
      <c r="F94" s="129" t="s">
        <v>176</v>
      </c>
      <c r="G94" s="132">
        <v>40080</v>
      </c>
      <c r="H94" s="129" t="s">
        <v>5165</v>
      </c>
      <c r="I94" s="129">
        <v>1</v>
      </c>
      <c r="J94" s="129">
        <v>8.11</v>
      </c>
      <c r="K94" s="129"/>
      <c r="L94" s="129" t="s">
        <v>191</v>
      </c>
      <c r="M94" s="129" t="s">
        <v>3940</v>
      </c>
      <c r="N94" s="129"/>
      <c r="O94" s="117"/>
    </row>
    <row r="95" spans="1:15" s="116" customFormat="1" ht="140.25" x14ac:dyDescent="0.25">
      <c r="A95" s="129" t="s">
        <v>8844</v>
      </c>
      <c r="B95" s="129" t="s">
        <v>146</v>
      </c>
      <c r="C95" s="129" t="s">
        <v>11206</v>
      </c>
      <c r="D95" s="129" t="s">
        <v>11834</v>
      </c>
      <c r="E95" s="129" t="s">
        <v>3940</v>
      </c>
      <c r="F95" s="129" t="s">
        <v>176</v>
      </c>
      <c r="G95" s="132">
        <v>40080</v>
      </c>
      <c r="H95" s="129" t="s">
        <v>5165</v>
      </c>
      <c r="I95" s="129">
        <v>1</v>
      </c>
      <c r="J95" s="129">
        <v>8.11</v>
      </c>
      <c r="K95" s="129"/>
      <c r="L95" s="129" t="s">
        <v>191</v>
      </c>
      <c r="M95" s="129" t="s">
        <v>3940</v>
      </c>
      <c r="N95" s="129"/>
      <c r="O95" s="117"/>
    </row>
    <row r="96" spans="1:15" s="116" customFormat="1" ht="140.25" x14ac:dyDescent="0.25">
      <c r="A96" s="129" t="s">
        <v>8845</v>
      </c>
      <c r="B96" s="129" t="s">
        <v>146</v>
      </c>
      <c r="C96" s="129" t="s">
        <v>11203</v>
      </c>
      <c r="D96" s="129" t="s">
        <v>11835</v>
      </c>
      <c r="E96" s="129" t="s">
        <v>3940</v>
      </c>
      <c r="F96" s="129" t="s">
        <v>176</v>
      </c>
      <c r="G96" s="132">
        <v>40080</v>
      </c>
      <c r="H96" s="129" t="s">
        <v>5165</v>
      </c>
      <c r="I96" s="129">
        <v>1</v>
      </c>
      <c r="J96" s="129">
        <v>8.11</v>
      </c>
      <c r="K96" s="129"/>
      <c r="L96" s="129" t="s">
        <v>191</v>
      </c>
      <c r="M96" s="129" t="s">
        <v>3940</v>
      </c>
      <c r="N96" s="129"/>
      <c r="O96" s="117"/>
    </row>
    <row r="97" spans="1:15" s="116" customFormat="1" ht="140.25" x14ac:dyDescent="0.25">
      <c r="A97" s="129" t="s">
        <v>8846</v>
      </c>
      <c r="B97" s="129" t="s">
        <v>146</v>
      </c>
      <c r="C97" s="129" t="s">
        <v>11203</v>
      </c>
      <c r="D97" s="129" t="s">
        <v>11836</v>
      </c>
      <c r="E97" s="129" t="s">
        <v>3940</v>
      </c>
      <c r="F97" s="129" t="s">
        <v>176</v>
      </c>
      <c r="G97" s="132">
        <v>40080</v>
      </c>
      <c r="H97" s="129" t="s">
        <v>5165</v>
      </c>
      <c r="I97" s="129">
        <v>4</v>
      </c>
      <c r="J97" s="129">
        <v>32.44</v>
      </c>
      <c r="K97" s="129"/>
      <c r="L97" s="129" t="s">
        <v>191</v>
      </c>
      <c r="M97" s="129" t="s">
        <v>3940</v>
      </c>
      <c r="N97" s="129"/>
      <c r="O97" s="117"/>
    </row>
    <row r="98" spans="1:15" s="116" customFormat="1" ht="140.25" x14ac:dyDescent="0.25">
      <c r="A98" s="129" t="s">
        <v>8847</v>
      </c>
      <c r="B98" s="129" t="s">
        <v>146</v>
      </c>
      <c r="C98" s="129" t="s">
        <v>11203</v>
      </c>
      <c r="D98" s="129" t="s">
        <v>11837</v>
      </c>
      <c r="E98" s="129" t="s">
        <v>3940</v>
      </c>
      <c r="F98" s="129" t="s">
        <v>176</v>
      </c>
      <c r="G98" s="132">
        <v>40080</v>
      </c>
      <c r="H98" s="129" t="s">
        <v>5165</v>
      </c>
      <c r="I98" s="129">
        <v>1</v>
      </c>
      <c r="J98" s="129">
        <v>56.32</v>
      </c>
      <c r="K98" s="129"/>
      <c r="L98" s="129" t="s">
        <v>191</v>
      </c>
      <c r="M98" s="129" t="s">
        <v>3940</v>
      </c>
      <c r="N98" s="129"/>
      <c r="O98" s="117"/>
    </row>
    <row r="99" spans="1:15" s="116" customFormat="1" ht="140.25" x14ac:dyDescent="0.25">
      <c r="A99" s="129" t="s">
        <v>8848</v>
      </c>
      <c r="B99" s="129" t="s">
        <v>146</v>
      </c>
      <c r="C99" s="129" t="s">
        <v>11203</v>
      </c>
      <c r="D99" s="129" t="s">
        <v>11838</v>
      </c>
      <c r="E99" s="129" t="s">
        <v>3940</v>
      </c>
      <c r="F99" s="129" t="s">
        <v>176</v>
      </c>
      <c r="G99" s="132">
        <v>40080</v>
      </c>
      <c r="H99" s="129" t="s">
        <v>5165</v>
      </c>
      <c r="I99" s="129">
        <v>3</v>
      </c>
      <c r="J99" s="129">
        <v>168.95</v>
      </c>
      <c r="K99" s="129"/>
      <c r="L99" s="129" t="s">
        <v>191</v>
      </c>
      <c r="M99" s="129" t="s">
        <v>3940</v>
      </c>
      <c r="N99" s="129"/>
      <c r="O99" s="117"/>
    </row>
    <row r="100" spans="1:15" s="116" customFormat="1" ht="140.25" x14ac:dyDescent="0.25">
      <c r="A100" s="129" t="s">
        <v>8849</v>
      </c>
      <c r="B100" s="129" t="s">
        <v>146</v>
      </c>
      <c r="C100" s="129" t="s">
        <v>11203</v>
      </c>
      <c r="D100" s="129" t="s">
        <v>11839</v>
      </c>
      <c r="E100" s="129" t="s">
        <v>3940</v>
      </c>
      <c r="F100" s="129" t="s">
        <v>176</v>
      </c>
      <c r="G100" s="132">
        <v>40080</v>
      </c>
      <c r="H100" s="129" t="s">
        <v>5165</v>
      </c>
      <c r="I100" s="129">
        <v>12</v>
      </c>
      <c r="J100" s="129" t="s">
        <v>11208</v>
      </c>
      <c r="K100" s="129"/>
      <c r="L100" s="129" t="s">
        <v>191</v>
      </c>
      <c r="M100" s="129" t="s">
        <v>3940</v>
      </c>
      <c r="N100" s="129"/>
      <c r="O100" s="117"/>
    </row>
    <row r="101" spans="1:15" s="116" customFormat="1" ht="140.25" x14ac:dyDescent="0.25">
      <c r="A101" s="129" t="s">
        <v>8850</v>
      </c>
      <c r="B101" s="129" t="s">
        <v>146</v>
      </c>
      <c r="C101" s="129" t="s">
        <v>11203</v>
      </c>
      <c r="D101" s="129" t="s">
        <v>11840</v>
      </c>
      <c r="E101" s="129" t="s">
        <v>3940</v>
      </c>
      <c r="F101" s="129" t="s">
        <v>176</v>
      </c>
      <c r="G101" s="132">
        <v>40080</v>
      </c>
      <c r="H101" s="129" t="s">
        <v>5165</v>
      </c>
      <c r="I101" s="129">
        <v>2</v>
      </c>
      <c r="J101" s="129">
        <v>112.63</v>
      </c>
      <c r="K101" s="129"/>
      <c r="L101" s="129" t="s">
        <v>191</v>
      </c>
      <c r="M101" s="129" t="s">
        <v>3940</v>
      </c>
      <c r="N101" s="129"/>
      <c r="O101" s="117"/>
    </row>
    <row r="102" spans="1:15" s="116" customFormat="1" ht="140.25" x14ac:dyDescent="0.25">
      <c r="A102" s="129" t="s">
        <v>8851</v>
      </c>
      <c r="B102" s="129" t="s">
        <v>146</v>
      </c>
      <c r="C102" s="129" t="s">
        <v>11203</v>
      </c>
      <c r="D102" s="129" t="s">
        <v>11841</v>
      </c>
      <c r="E102" s="129" t="s">
        <v>3940</v>
      </c>
      <c r="F102" s="129" t="s">
        <v>176</v>
      </c>
      <c r="G102" s="132">
        <v>40080</v>
      </c>
      <c r="H102" s="129" t="s">
        <v>5165</v>
      </c>
      <c r="I102" s="129">
        <v>1</v>
      </c>
      <c r="J102" s="129">
        <v>56.32</v>
      </c>
      <c r="K102" s="129"/>
      <c r="L102" s="129" t="s">
        <v>191</v>
      </c>
      <c r="M102" s="129" t="s">
        <v>3940</v>
      </c>
      <c r="N102" s="129"/>
      <c r="O102" s="117"/>
    </row>
    <row r="103" spans="1:15" s="116" customFormat="1" ht="140.25" x14ac:dyDescent="0.25">
      <c r="A103" s="129" t="s">
        <v>8852</v>
      </c>
      <c r="B103" s="129" t="s">
        <v>146</v>
      </c>
      <c r="C103" s="129" t="s">
        <v>11203</v>
      </c>
      <c r="D103" s="129" t="s">
        <v>11842</v>
      </c>
      <c r="E103" s="129" t="s">
        <v>3940</v>
      </c>
      <c r="F103" s="129" t="s">
        <v>176</v>
      </c>
      <c r="G103" s="132">
        <v>40080</v>
      </c>
      <c r="H103" s="129" t="s">
        <v>5165</v>
      </c>
      <c r="I103" s="129">
        <v>1</v>
      </c>
      <c r="J103" s="129">
        <v>56.32</v>
      </c>
      <c r="K103" s="129"/>
      <c r="L103" s="129" t="s">
        <v>191</v>
      </c>
      <c r="M103" s="129" t="s">
        <v>3940</v>
      </c>
      <c r="N103" s="129"/>
      <c r="O103" s="117"/>
    </row>
    <row r="104" spans="1:15" s="116" customFormat="1" ht="140.25" x14ac:dyDescent="0.25">
      <c r="A104" s="129" t="s">
        <v>8853</v>
      </c>
      <c r="B104" s="129" t="s">
        <v>146</v>
      </c>
      <c r="C104" s="129" t="s">
        <v>11203</v>
      </c>
      <c r="D104" s="129" t="s">
        <v>11843</v>
      </c>
      <c r="E104" s="129" t="s">
        <v>3940</v>
      </c>
      <c r="F104" s="129" t="s">
        <v>176</v>
      </c>
      <c r="G104" s="132">
        <v>40081</v>
      </c>
      <c r="H104" s="129" t="s">
        <v>5165</v>
      </c>
      <c r="I104" s="129">
        <v>1</v>
      </c>
      <c r="J104" s="129">
        <v>56.32</v>
      </c>
      <c r="K104" s="129"/>
      <c r="L104" s="129" t="s">
        <v>190</v>
      </c>
      <c r="M104" s="129" t="s">
        <v>3940</v>
      </c>
      <c r="N104" s="129"/>
      <c r="O104" s="117"/>
    </row>
    <row r="105" spans="1:15" s="116" customFormat="1" ht="140.25" x14ac:dyDescent="0.25">
      <c r="A105" s="129" t="s">
        <v>8854</v>
      </c>
      <c r="B105" s="129" t="s">
        <v>146</v>
      </c>
      <c r="C105" s="129" t="s">
        <v>11203</v>
      </c>
      <c r="D105" s="129" t="s">
        <v>11844</v>
      </c>
      <c r="E105" s="129" t="s">
        <v>3940</v>
      </c>
      <c r="F105" s="129" t="s">
        <v>176</v>
      </c>
      <c r="G105" s="132">
        <v>40081</v>
      </c>
      <c r="H105" s="129" t="s">
        <v>5165</v>
      </c>
      <c r="I105" s="129">
        <v>1</v>
      </c>
      <c r="J105" s="129">
        <v>56.32</v>
      </c>
      <c r="K105" s="129"/>
      <c r="L105" s="129" t="s">
        <v>190</v>
      </c>
      <c r="M105" s="129" t="s">
        <v>3940</v>
      </c>
      <c r="N105" s="129"/>
      <c r="O105" s="117"/>
    </row>
    <row r="106" spans="1:15" s="116" customFormat="1" ht="140.25" x14ac:dyDescent="0.25">
      <c r="A106" s="129" t="s">
        <v>8855</v>
      </c>
      <c r="B106" s="129" t="s">
        <v>146</v>
      </c>
      <c r="C106" s="129" t="s">
        <v>11203</v>
      </c>
      <c r="D106" s="129" t="s">
        <v>11845</v>
      </c>
      <c r="E106" s="129" t="s">
        <v>3940</v>
      </c>
      <c r="F106" s="129" t="s">
        <v>176</v>
      </c>
      <c r="G106" s="132">
        <v>40081</v>
      </c>
      <c r="H106" s="129" t="s">
        <v>5165</v>
      </c>
      <c r="I106" s="129">
        <v>11</v>
      </c>
      <c r="J106" s="129">
        <v>619.49</v>
      </c>
      <c r="K106" s="129"/>
      <c r="L106" s="129" t="s">
        <v>190</v>
      </c>
      <c r="M106" s="129" t="s">
        <v>3940</v>
      </c>
      <c r="N106" s="129"/>
      <c r="O106" s="117"/>
    </row>
    <row r="107" spans="1:15" s="116" customFormat="1" ht="140.25" x14ac:dyDescent="0.25">
      <c r="A107" s="129" t="s">
        <v>8856</v>
      </c>
      <c r="B107" s="129" t="s">
        <v>146</v>
      </c>
      <c r="C107" s="129" t="s">
        <v>11203</v>
      </c>
      <c r="D107" s="129" t="s">
        <v>11846</v>
      </c>
      <c r="E107" s="129" t="s">
        <v>3940</v>
      </c>
      <c r="F107" s="129" t="s">
        <v>176</v>
      </c>
      <c r="G107" s="132">
        <v>40081</v>
      </c>
      <c r="H107" s="129" t="s">
        <v>5165</v>
      </c>
      <c r="I107" s="129">
        <v>4</v>
      </c>
      <c r="J107" s="129">
        <v>225.27</v>
      </c>
      <c r="K107" s="129"/>
      <c r="L107" s="129" t="s">
        <v>190</v>
      </c>
      <c r="M107" s="129" t="s">
        <v>3940</v>
      </c>
      <c r="N107" s="129"/>
      <c r="O107" s="117"/>
    </row>
    <row r="108" spans="1:15" s="116" customFormat="1" ht="140.25" x14ac:dyDescent="0.25">
      <c r="A108" s="129" t="s">
        <v>8857</v>
      </c>
      <c r="B108" s="129" t="s">
        <v>146</v>
      </c>
      <c r="C108" s="129" t="s">
        <v>11203</v>
      </c>
      <c r="D108" s="129" t="s">
        <v>11847</v>
      </c>
      <c r="E108" s="129" t="s">
        <v>3940</v>
      </c>
      <c r="F108" s="129" t="s">
        <v>176</v>
      </c>
      <c r="G108" s="132">
        <v>40081</v>
      </c>
      <c r="H108" s="129" t="s">
        <v>5165</v>
      </c>
      <c r="I108" s="129">
        <v>1</v>
      </c>
      <c r="J108" s="129">
        <v>56.32</v>
      </c>
      <c r="K108" s="129"/>
      <c r="L108" s="129" t="s">
        <v>190</v>
      </c>
      <c r="M108" s="129" t="s">
        <v>3940</v>
      </c>
      <c r="N108" s="129"/>
      <c r="O108" s="117"/>
    </row>
    <row r="109" spans="1:15" s="116" customFormat="1" ht="140.25" x14ac:dyDescent="0.25">
      <c r="A109" s="129" t="s">
        <v>8858</v>
      </c>
      <c r="B109" s="129" t="s">
        <v>146</v>
      </c>
      <c r="C109" s="129" t="s">
        <v>11203</v>
      </c>
      <c r="D109" s="129" t="s">
        <v>11848</v>
      </c>
      <c r="E109" s="129" t="s">
        <v>3940</v>
      </c>
      <c r="F109" s="129" t="s">
        <v>176</v>
      </c>
      <c r="G109" s="132">
        <v>40081</v>
      </c>
      <c r="H109" s="129" t="s">
        <v>5165</v>
      </c>
      <c r="I109" s="129">
        <v>4</v>
      </c>
      <c r="J109" s="129">
        <v>225.27</v>
      </c>
      <c r="K109" s="129"/>
      <c r="L109" s="129" t="s">
        <v>190</v>
      </c>
      <c r="M109" s="129" t="s">
        <v>3940</v>
      </c>
      <c r="N109" s="129"/>
      <c r="O109" s="117"/>
    </row>
    <row r="110" spans="1:15" s="116" customFormat="1" ht="140.25" x14ac:dyDescent="0.25">
      <c r="A110" s="129" t="s">
        <v>8859</v>
      </c>
      <c r="B110" s="129" t="s">
        <v>146</v>
      </c>
      <c r="C110" s="129" t="s">
        <v>11203</v>
      </c>
      <c r="D110" s="129" t="s">
        <v>11849</v>
      </c>
      <c r="E110" s="129" t="s">
        <v>3940</v>
      </c>
      <c r="F110" s="129" t="s">
        <v>176</v>
      </c>
      <c r="G110" s="132">
        <v>40081</v>
      </c>
      <c r="H110" s="129" t="s">
        <v>5165</v>
      </c>
      <c r="I110" s="129">
        <v>4</v>
      </c>
      <c r="J110" s="129">
        <v>225.27</v>
      </c>
      <c r="K110" s="129"/>
      <c r="L110" s="129" t="s">
        <v>190</v>
      </c>
      <c r="M110" s="129" t="s">
        <v>3940</v>
      </c>
      <c r="N110" s="129"/>
      <c r="O110" s="117"/>
    </row>
    <row r="111" spans="1:15" s="116" customFormat="1" ht="140.25" x14ac:dyDescent="0.25">
      <c r="A111" s="129" t="s">
        <v>8860</v>
      </c>
      <c r="B111" s="129" t="s">
        <v>146</v>
      </c>
      <c r="C111" s="129" t="s">
        <v>11203</v>
      </c>
      <c r="D111" s="129" t="s">
        <v>11850</v>
      </c>
      <c r="E111" s="129" t="s">
        <v>3940</v>
      </c>
      <c r="F111" s="129" t="s">
        <v>176</v>
      </c>
      <c r="G111" s="132">
        <v>40081</v>
      </c>
      <c r="H111" s="129" t="s">
        <v>5165</v>
      </c>
      <c r="I111" s="129">
        <v>1</v>
      </c>
      <c r="J111" s="129">
        <v>56.32</v>
      </c>
      <c r="K111" s="129"/>
      <c r="L111" s="129" t="s">
        <v>190</v>
      </c>
      <c r="M111" s="129" t="s">
        <v>3940</v>
      </c>
      <c r="N111" s="129"/>
      <c r="O111" s="117"/>
    </row>
    <row r="112" spans="1:15" s="116" customFormat="1" ht="140.25" x14ac:dyDescent="0.25">
      <c r="A112" s="129" t="s">
        <v>8861</v>
      </c>
      <c r="B112" s="129" t="s">
        <v>146</v>
      </c>
      <c r="C112" s="129" t="s">
        <v>11203</v>
      </c>
      <c r="D112" s="129" t="s">
        <v>11851</v>
      </c>
      <c r="E112" s="129" t="s">
        <v>3940</v>
      </c>
      <c r="F112" s="129" t="s">
        <v>176</v>
      </c>
      <c r="G112" s="132">
        <v>40081</v>
      </c>
      <c r="H112" s="129" t="s">
        <v>5165</v>
      </c>
      <c r="I112" s="129">
        <v>1</v>
      </c>
      <c r="J112" s="129">
        <v>56.32</v>
      </c>
      <c r="K112" s="129"/>
      <c r="L112" s="129" t="s">
        <v>190</v>
      </c>
      <c r="M112" s="129" t="s">
        <v>3940</v>
      </c>
      <c r="N112" s="129"/>
      <c r="O112" s="117"/>
    </row>
    <row r="113" spans="1:15" s="116" customFormat="1" ht="140.25" x14ac:dyDescent="0.25">
      <c r="A113" s="129" t="s">
        <v>8862</v>
      </c>
      <c r="B113" s="129" t="s">
        <v>146</v>
      </c>
      <c r="C113" s="129" t="s">
        <v>11202</v>
      </c>
      <c r="D113" s="129" t="s">
        <v>11852</v>
      </c>
      <c r="E113" s="129" t="s">
        <v>3940</v>
      </c>
      <c r="F113" s="129" t="s">
        <v>176</v>
      </c>
      <c r="G113" s="132">
        <v>40081</v>
      </c>
      <c r="H113" s="129" t="s">
        <v>5165</v>
      </c>
      <c r="I113" s="129">
        <v>1</v>
      </c>
      <c r="J113" s="129">
        <v>56.32</v>
      </c>
      <c r="K113" s="129"/>
      <c r="L113" s="129" t="s">
        <v>190</v>
      </c>
      <c r="M113" s="129" t="s">
        <v>3940</v>
      </c>
      <c r="N113" s="129"/>
      <c r="O113" s="117"/>
    </row>
    <row r="114" spans="1:15" s="116" customFormat="1" ht="140.25" x14ac:dyDescent="0.25">
      <c r="A114" s="129" t="s">
        <v>8863</v>
      </c>
      <c r="B114" s="129" t="s">
        <v>146</v>
      </c>
      <c r="C114" s="129" t="s">
        <v>11203</v>
      </c>
      <c r="D114" s="129" t="s">
        <v>11853</v>
      </c>
      <c r="E114" s="129" t="s">
        <v>3940</v>
      </c>
      <c r="F114" s="129" t="s">
        <v>176</v>
      </c>
      <c r="G114" s="132">
        <v>40081</v>
      </c>
      <c r="H114" s="129" t="s">
        <v>5165</v>
      </c>
      <c r="I114" s="129">
        <v>1</v>
      </c>
      <c r="J114" s="129">
        <v>56.32</v>
      </c>
      <c r="K114" s="129"/>
      <c r="L114" s="129" t="s">
        <v>190</v>
      </c>
      <c r="M114" s="129" t="s">
        <v>3940</v>
      </c>
      <c r="N114" s="129"/>
      <c r="O114" s="117"/>
    </row>
    <row r="115" spans="1:15" s="116" customFormat="1" ht="140.25" x14ac:dyDescent="0.25">
      <c r="A115" s="129" t="s">
        <v>8864</v>
      </c>
      <c r="B115" s="129" t="s">
        <v>146</v>
      </c>
      <c r="C115" s="129" t="s">
        <v>11203</v>
      </c>
      <c r="D115" s="129" t="s">
        <v>11854</v>
      </c>
      <c r="E115" s="129" t="s">
        <v>3940</v>
      </c>
      <c r="F115" s="129" t="s">
        <v>176</v>
      </c>
      <c r="G115" s="132">
        <v>40081</v>
      </c>
      <c r="H115" s="129" t="s">
        <v>5165</v>
      </c>
      <c r="I115" s="129">
        <v>1</v>
      </c>
      <c r="J115" s="129">
        <v>56.32</v>
      </c>
      <c r="K115" s="129"/>
      <c r="L115" s="129" t="s">
        <v>190</v>
      </c>
      <c r="M115" s="129" t="s">
        <v>3940</v>
      </c>
      <c r="N115" s="129"/>
      <c r="O115" s="117"/>
    </row>
    <row r="116" spans="1:15" s="116" customFormat="1" ht="140.25" x14ac:dyDescent="0.25">
      <c r="A116" s="129" t="s">
        <v>8865</v>
      </c>
      <c r="B116" s="129" t="s">
        <v>146</v>
      </c>
      <c r="C116" s="129" t="s">
        <v>11203</v>
      </c>
      <c r="D116" s="129" t="s">
        <v>11855</v>
      </c>
      <c r="E116" s="129" t="s">
        <v>3940</v>
      </c>
      <c r="F116" s="129" t="s">
        <v>176</v>
      </c>
      <c r="G116" s="132">
        <v>40081</v>
      </c>
      <c r="H116" s="129" t="s">
        <v>5165</v>
      </c>
      <c r="I116" s="129">
        <v>1</v>
      </c>
      <c r="J116" s="129">
        <v>56.32</v>
      </c>
      <c r="K116" s="129"/>
      <c r="L116" s="129" t="s">
        <v>190</v>
      </c>
      <c r="M116" s="129" t="s">
        <v>3940</v>
      </c>
      <c r="N116" s="129"/>
      <c r="O116" s="117"/>
    </row>
    <row r="117" spans="1:15" s="116" customFormat="1" ht="140.25" x14ac:dyDescent="0.25">
      <c r="A117" s="129" t="s">
        <v>8866</v>
      </c>
      <c r="B117" s="129" t="s">
        <v>146</v>
      </c>
      <c r="C117" s="129" t="s">
        <v>11203</v>
      </c>
      <c r="D117" s="129" t="s">
        <v>11856</v>
      </c>
      <c r="E117" s="129" t="s">
        <v>3940</v>
      </c>
      <c r="F117" s="129" t="s">
        <v>176</v>
      </c>
      <c r="G117" s="132">
        <v>40081</v>
      </c>
      <c r="H117" s="129" t="s">
        <v>5165</v>
      </c>
      <c r="I117" s="129">
        <v>5</v>
      </c>
      <c r="J117" s="129">
        <v>281.58999999999997</v>
      </c>
      <c r="K117" s="129"/>
      <c r="L117" s="129" t="s">
        <v>190</v>
      </c>
      <c r="M117" s="129" t="s">
        <v>3940</v>
      </c>
      <c r="N117" s="129"/>
      <c r="O117" s="117"/>
    </row>
    <row r="118" spans="1:15" s="116" customFormat="1" ht="140.25" x14ac:dyDescent="0.25">
      <c r="A118" s="129" t="s">
        <v>8867</v>
      </c>
      <c r="B118" s="129" t="s">
        <v>146</v>
      </c>
      <c r="C118" s="129" t="s">
        <v>11203</v>
      </c>
      <c r="D118" s="129" t="s">
        <v>11857</v>
      </c>
      <c r="E118" s="129" t="s">
        <v>3940</v>
      </c>
      <c r="F118" s="129" t="s">
        <v>176</v>
      </c>
      <c r="G118" s="132">
        <v>40081</v>
      </c>
      <c r="H118" s="129" t="s">
        <v>5165</v>
      </c>
      <c r="I118" s="129">
        <v>1</v>
      </c>
      <c r="J118" s="129">
        <v>56.32</v>
      </c>
      <c r="K118" s="129"/>
      <c r="L118" s="129" t="s">
        <v>190</v>
      </c>
      <c r="M118" s="129" t="s">
        <v>3940</v>
      </c>
      <c r="N118" s="129"/>
      <c r="O118" s="117"/>
    </row>
    <row r="119" spans="1:15" s="116" customFormat="1" ht="140.25" x14ac:dyDescent="0.25">
      <c r="A119" s="129" t="s">
        <v>8868</v>
      </c>
      <c r="B119" s="129" t="s">
        <v>146</v>
      </c>
      <c r="C119" s="129" t="s">
        <v>11203</v>
      </c>
      <c r="D119" s="129" t="s">
        <v>11858</v>
      </c>
      <c r="E119" s="129" t="s">
        <v>3940</v>
      </c>
      <c r="F119" s="129" t="s">
        <v>176</v>
      </c>
      <c r="G119" s="132">
        <v>40081</v>
      </c>
      <c r="H119" s="129" t="s">
        <v>5165</v>
      </c>
      <c r="I119" s="129">
        <v>1</v>
      </c>
      <c r="J119" s="129">
        <v>53.55</v>
      </c>
      <c r="K119" s="129"/>
      <c r="L119" s="129" t="s">
        <v>190</v>
      </c>
      <c r="M119" s="129" t="s">
        <v>3940</v>
      </c>
      <c r="N119" s="129"/>
      <c r="O119" s="117"/>
    </row>
    <row r="120" spans="1:15" s="116" customFormat="1" ht="140.25" x14ac:dyDescent="0.25">
      <c r="A120" s="129" t="s">
        <v>8869</v>
      </c>
      <c r="B120" s="129" t="s">
        <v>146</v>
      </c>
      <c r="C120" s="129" t="s">
        <v>11203</v>
      </c>
      <c r="D120" s="129" t="s">
        <v>11859</v>
      </c>
      <c r="E120" s="129" t="s">
        <v>3940</v>
      </c>
      <c r="F120" s="129" t="s">
        <v>176</v>
      </c>
      <c r="G120" s="132">
        <v>40081</v>
      </c>
      <c r="H120" s="129" t="s">
        <v>5165</v>
      </c>
      <c r="I120" s="129">
        <v>1</v>
      </c>
      <c r="J120" s="129">
        <v>53.55</v>
      </c>
      <c r="K120" s="129"/>
      <c r="L120" s="129" t="s">
        <v>190</v>
      </c>
      <c r="M120" s="129" t="s">
        <v>3940</v>
      </c>
      <c r="N120" s="129"/>
      <c r="O120" s="117"/>
    </row>
    <row r="121" spans="1:15" s="116" customFormat="1" ht="140.25" x14ac:dyDescent="0.25">
      <c r="A121" s="129" t="s">
        <v>8870</v>
      </c>
      <c r="B121" s="129" t="s">
        <v>146</v>
      </c>
      <c r="C121" s="129" t="s">
        <v>11203</v>
      </c>
      <c r="D121" s="129" t="s">
        <v>11860</v>
      </c>
      <c r="E121" s="129" t="s">
        <v>3940</v>
      </c>
      <c r="F121" s="129" t="s">
        <v>176</v>
      </c>
      <c r="G121" s="132">
        <v>40081</v>
      </c>
      <c r="H121" s="129" t="s">
        <v>5165</v>
      </c>
      <c r="I121" s="129">
        <v>5</v>
      </c>
      <c r="J121" s="129">
        <v>267.74</v>
      </c>
      <c r="K121" s="129"/>
      <c r="L121" s="129" t="s">
        <v>190</v>
      </c>
      <c r="M121" s="129" t="s">
        <v>3940</v>
      </c>
      <c r="N121" s="129"/>
      <c r="O121" s="117"/>
    </row>
    <row r="122" spans="1:15" s="116" customFormat="1" ht="140.25" x14ac:dyDescent="0.25">
      <c r="A122" s="129" t="s">
        <v>8871</v>
      </c>
      <c r="B122" s="129" t="s">
        <v>146</v>
      </c>
      <c r="C122" s="129" t="s">
        <v>11203</v>
      </c>
      <c r="D122" s="129" t="s">
        <v>11861</v>
      </c>
      <c r="E122" s="129" t="s">
        <v>3940</v>
      </c>
      <c r="F122" s="129" t="s">
        <v>176</v>
      </c>
      <c r="G122" s="132">
        <v>40081</v>
      </c>
      <c r="H122" s="129" t="s">
        <v>5165</v>
      </c>
      <c r="I122" s="129">
        <v>1</v>
      </c>
      <c r="J122" s="129">
        <v>53.55</v>
      </c>
      <c r="K122" s="129"/>
      <c r="L122" s="129" t="s">
        <v>190</v>
      </c>
      <c r="M122" s="129" t="s">
        <v>3940</v>
      </c>
      <c r="N122" s="129"/>
      <c r="O122" s="117"/>
    </row>
    <row r="123" spans="1:15" s="116" customFormat="1" ht="140.25" x14ac:dyDescent="0.25">
      <c r="A123" s="129" t="s">
        <v>8872</v>
      </c>
      <c r="B123" s="129" t="s">
        <v>146</v>
      </c>
      <c r="C123" s="129" t="s">
        <v>11203</v>
      </c>
      <c r="D123" s="129" t="s">
        <v>11862</v>
      </c>
      <c r="E123" s="129" t="s">
        <v>3940</v>
      </c>
      <c r="F123" s="129" t="s">
        <v>176</v>
      </c>
      <c r="G123" s="132">
        <v>40081</v>
      </c>
      <c r="H123" s="129" t="s">
        <v>5165</v>
      </c>
      <c r="I123" s="129">
        <v>1</v>
      </c>
      <c r="J123" s="129">
        <v>53.55</v>
      </c>
      <c r="K123" s="129"/>
      <c r="L123" s="129" t="s">
        <v>190</v>
      </c>
      <c r="M123" s="129" t="s">
        <v>3940</v>
      </c>
      <c r="N123" s="129"/>
      <c r="O123" s="117"/>
    </row>
    <row r="124" spans="1:15" s="116" customFormat="1" ht="140.25" x14ac:dyDescent="0.25">
      <c r="A124" s="129" t="s">
        <v>8873</v>
      </c>
      <c r="B124" s="129" t="s">
        <v>146</v>
      </c>
      <c r="C124" s="129" t="s">
        <v>11203</v>
      </c>
      <c r="D124" s="129" t="s">
        <v>11863</v>
      </c>
      <c r="E124" s="129" t="s">
        <v>3940</v>
      </c>
      <c r="F124" s="129" t="s">
        <v>176</v>
      </c>
      <c r="G124" s="132">
        <v>40081</v>
      </c>
      <c r="H124" s="129" t="s">
        <v>5165</v>
      </c>
      <c r="I124" s="129">
        <v>5</v>
      </c>
      <c r="J124" s="129" t="s">
        <v>11210</v>
      </c>
      <c r="K124" s="129"/>
      <c r="L124" s="129" t="s">
        <v>190</v>
      </c>
      <c r="M124" s="129" t="s">
        <v>3940</v>
      </c>
      <c r="N124" s="129"/>
      <c r="O124" s="117"/>
    </row>
    <row r="125" spans="1:15" s="116" customFormat="1" ht="140.25" x14ac:dyDescent="0.25">
      <c r="A125" s="129" t="s">
        <v>8874</v>
      </c>
      <c r="B125" s="129" t="s">
        <v>146</v>
      </c>
      <c r="C125" s="129" t="s">
        <v>11203</v>
      </c>
      <c r="D125" s="129" t="s">
        <v>11864</v>
      </c>
      <c r="E125" s="129" t="s">
        <v>3940</v>
      </c>
      <c r="F125" s="129" t="s">
        <v>176</v>
      </c>
      <c r="G125" s="132">
        <v>40081</v>
      </c>
      <c r="H125" s="129" t="s">
        <v>5165</v>
      </c>
      <c r="I125" s="129">
        <v>1</v>
      </c>
      <c r="J125" s="129">
        <v>53.55</v>
      </c>
      <c r="K125" s="129"/>
      <c r="L125" s="129" t="s">
        <v>190</v>
      </c>
      <c r="M125" s="129" t="s">
        <v>3940</v>
      </c>
      <c r="N125" s="129"/>
      <c r="O125" s="117"/>
    </row>
    <row r="126" spans="1:15" s="116" customFormat="1" ht="140.25" x14ac:dyDescent="0.25">
      <c r="A126" s="129" t="s">
        <v>8875</v>
      </c>
      <c r="B126" s="129" t="s">
        <v>146</v>
      </c>
      <c r="C126" s="129" t="s">
        <v>11203</v>
      </c>
      <c r="D126" s="129" t="s">
        <v>11865</v>
      </c>
      <c r="E126" s="129" t="s">
        <v>3940</v>
      </c>
      <c r="F126" s="129" t="s">
        <v>176</v>
      </c>
      <c r="G126" s="132">
        <v>40081</v>
      </c>
      <c r="H126" s="129" t="s">
        <v>5165</v>
      </c>
      <c r="I126" s="129">
        <v>1</v>
      </c>
      <c r="J126" s="129">
        <v>53.55</v>
      </c>
      <c r="K126" s="129"/>
      <c r="L126" s="129" t="s">
        <v>190</v>
      </c>
      <c r="M126" s="129" t="s">
        <v>3940</v>
      </c>
      <c r="N126" s="129"/>
      <c r="O126" s="117"/>
    </row>
    <row r="127" spans="1:15" s="116" customFormat="1" ht="140.25" x14ac:dyDescent="0.25">
      <c r="A127" s="129" t="s">
        <v>8876</v>
      </c>
      <c r="B127" s="129" t="s">
        <v>146</v>
      </c>
      <c r="C127" s="129" t="s">
        <v>11203</v>
      </c>
      <c r="D127" s="129" t="s">
        <v>11866</v>
      </c>
      <c r="E127" s="129" t="s">
        <v>3940</v>
      </c>
      <c r="F127" s="129" t="s">
        <v>176</v>
      </c>
      <c r="G127" s="132">
        <v>40081</v>
      </c>
      <c r="H127" s="129" t="s">
        <v>5165</v>
      </c>
      <c r="I127" s="129">
        <v>14</v>
      </c>
      <c r="J127" s="129">
        <v>749.68</v>
      </c>
      <c r="K127" s="129"/>
      <c r="L127" s="129" t="s">
        <v>190</v>
      </c>
      <c r="M127" s="129" t="s">
        <v>3940</v>
      </c>
      <c r="N127" s="129"/>
      <c r="O127" s="117"/>
    </row>
    <row r="128" spans="1:15" s="116" customFormat="1" ht="140.25" x14ac:dyDescent="0.25">
      <c r="A128" s="129" t="s">
        <v>8877</v>
      </c>
      <c r="B128" s="129" t="s">
        <v>146</v>
      </c>
      <c r="C128" s="129" t="s">
        <v>11203</v>
      </c>
      <c r="D128" s="129" t="s">
        <v>11867</v>
      </c>
      <c r="E128" s="129" t="s">
        <v>3940</v>
      </c>
      <c r="F128" s="129" t="s">
        <v>176</v>
      </c>
      <c r="G128" s="132">
        <v>40081</v>
      </c>
      <c r="H128" s="129" t="s">
        <v>5165</v>
      </c>
      <c r="I128" s="129">
        <v>5</v>
      </c>
      <c r="J128" s="129">
        <v>267.74</v>
      </c>
      <c r="K128" s="129"/>
      <c r="L128" s="129" t="s">
        <v>190</v>
      </c>
      <c r="M128" s="129" t="s">
        <v>3940</v>
      </c>
      <c r="N128" s="129"/>
      <c r="O128" s="117"/>
    </row>
    <row r="129" spans="1:15" s="116" customFormat="1" ht="140.25" x14ac:dyDescent="0.25">
      <c r="A129" s="129" t="s">
        <v>8878</v>
      </c>
      <c r="B129" s="129" t="s">
        <v>146</v>
      </c>
      <c r="C129" s="129" t="s">
        <v>11203</v>
      </c>
      <c r="D129" s="137" t="s">
        <v>11868</v>
      </c>
      <c r="E129" s="129" t="s">
        <v>3940</v>
      </c>
      <c r="F129" s="129" t="s">
        <v>176</v>
      </c>
      <c r="G129" s="132">
        <v>40081</v>
      </c>
      <c r="H129" s="129" t="s">
        <v>5165</v>
      </c>
      <c r="I129" s="129">
        <v>1</v>
      </c>
      <c r="J129" s="129">
        <v>53.55</v>
      </c>
      <c r="K129" s="129"/>
      <c r="L129" s="129" t="s">
        <v>190</v>
      </c>
      <c r="M129" s="129" t="s">
        <v>3940</v>
      </c>
      <c r="N129" s="129"/>
      <c r="O129" s="117"/>
    </row>
    <row r="130" spans="1:15" s="116" customFormat="1" ht="140.25" x14ac:dyDescent="0.25">
      <c r="A130" s="129" t="s">
        <v>8879</v>
      </c>
      <c r="B130" s="129" t="s">
        <v>146</v>
      </c>
      <c r="C130" s="129" t="s">
        <v>11203</v>
      </c>
      <c r="D130" s="129" t="s">
        <v>11869</v>
      </c>
      <c r="E130" s="129" t="s">
        <v>3940</v>
      </c>
      <c r="F130" s="129" t="s">
        <v>176</v>
      </c>
      <c r="G130" s="132">
        <v>40081</v>
      </c>
      <c r="H130" s="129" t="s">
        <v>5165</v>
      </c>
      <c r="I130" s="129">
        <v>1</v>
      </c>
      <c r="J130" s="129">
        <v>53.55</v>
      </c>
      <c r="K130" s="129"/>
      <c r="L130" s="129" t="s">
        <v>190</v>
      </c>
      <c r="M130" s="129" t="s">
        <v>3940</v>
      </c>
      <c r="N130" s="129"/>
      <c r="O130" s="117"/>
    </row>
    <row r="131" spans="1:15" s="116" customFormat="1" ht="140.25" x14ac:dyDescent="0.25">
      <c r="A131" s="129" t="s">
        <v>8880</v>
      </c>
      <c r="B131" s="129" t="s">
        <v>146</v>
      </c>
      <c r="C131" s="129" t="s">
        <v>11202</v>
      </c>
      <c r="D131" s="129" t="s">
        <v>11870</v>
      </c>
      <c r="E131" s="129" t="s">
        <v>3940</v>
      </c>
      <c r="F131" s="129" t="s">
        <v>176</v>
      </c>
      <c r="G131" s="132">
        <v>40081</v>
      </c>
      <c r="H131" s="129" t="s">
        <v>5165</v>
      </c>
      <c r="I131" s="129">
        <v>1</v>
      </c>
      <c r="J131" s="129">
        <v>53.55</v>
      </c>
      <c r="K131" s="129"/>
      <c r="L131" s="129" t="s">
        <v>190</v>
      </c>
      <c r="M131" s="129" t="s">
        <v>3940</v>
      </c>
      <c r="N131" s="129"/>
      <c r="O131" s="117"/>
    </row>
    <row r="132" spans="1:15" s="116" customFormat="1" ht="140.25" x14ac:dyDescent="0.25">
      <c r="A132" s="129" t="s">
        <v>8881</v>
      </c>
      <c r="B132" s="129" t="s">
        <v>146</v>
      </c>
      <c r="C132" s="129" t="s">
        <v>11203</v>
      </c>
      <c r="D132" s="129" t="s">
        <v>11871</v>
      </c>
      <c r="E132" s="129" t="s">
        <v>3940</v>
      </c>
      <c r="F132" s="129" t="s">
        <v>176</v>
      </c>
      <c r="G132" s="132">
        <v>40081</v>
      </c>
      <c r="H132" s="129" t="s">
        <v>5165</v>
      </c>
      <c r="I132" s="129">
        <v>1</v>
      </c>
      <c r="J132" s="129">
        <v>53.55</v>
      </c>
      <c r="K132" s="129"/>
      <c r="L132" s="129" t="s">
        <v>190</v>
      </c>
      <c r="M132" s="129" t="s">
        <v>3940</v>
      </c>
      <c r="N132" s="129"/>
      <c r="O132" s="117"/>
    </row>
    <row r="133" spans="1:15" s="116" customFormat="1" ht="140.25" x14ac:dyDescent="0.25">
      <c r="A133" s="129" t="s">
        <v>8882</v>
      </c>
      <c r="B133" s="129" t="s">
        <v>146</v>
      </c>
      <c r="C133" s="129" t="s">
        <v>11203</v>
      </c>
      <c r="D133" s="129" t="s">
        <v>11872</v>
      </c>
      <c r="E133" s="129" t="s">
        <v>3940</v>
      </c>
      <c r="F133" s="129" t="s">
        <v>176</v>
      </c>
      <c r="G133" s="132">
        <v>40081</v>
      </c>
      <c r="H133" s="129" t="s">
        <v>5165</v>
      </c>
      <c r="I133" s="129">
        <v>1</v>
      </c>
      <c r="J133" s="129">
        <v>53.55</v>
      </c>
      <c r="K133" s="129"/>
      <c r="L133" s="129" t="s">
        <v>190</v>
      </c>
      <c r="M133" s="129" t="s">
        <v>3940</v>
      </c>
      <c r="N133" s="129"/>
      <c r="O133" s="117"/>
    </row>
    <row r="134" spans="1:15" s="116" customFormat="1" ht="140.25" x14ac:dyDescent="0.25">
      <c r="A134" s="129" t="s">
        <v>8883</v>
      </c>
      <c r="B134" s="129" t="s">
        <v>146</v>
      </c>
      <c r="C134" s="129" t="s">
        <v>11203</v>
      </c>
      <c r="D134" s="129" t="s">
        <v>11873</v>
      </c>
      <c r="E134" s="129" t="s">
        <v>3940</v>
      </c>
      <c r="F134" s="129" t="s">
        <v>176</v>
      </c>
      <c r="G134" s="132">
        <v>40081</v>
      </c>
      <c r="H134" s="129" t="s">
        <v>5165</v>
      </c>
      <c r="I134" s="129">
        <v>1</v>
      </c>
      <c r="J134" s="129">
        <v>53.55</v>
      </c>
      <c r="K134" s="129"/>
      <c r="L134" s="129" t="s">
        <v>190</v>
      </c>
      <c r="M134" s="129" t="s">
        <v>3940</v>
      </c>
      <c r="N134" s="129"/>
      <c r="O134" s="117"/>
    </row>
    <row r="135" spans="1:15" s="116" customFormat="1" ht="140.25" x14ac:dyDescent="0.25">
      <c r="A135" s="129" t="s">
        <v>8884</v>
      </c>
      <c r="B135" s="129" t="s">
        <v>146</v>
      </c>
      <c r="C135" s="129" t="s">
        <v>11203</v>
      </c>
      <c r="D135" s="129" t="s">
        <v>11874</v>
      </c>
      <c r="E135" s="129" t="s">
        <v>3940</v>
      </c>
      <c r="F135" s="129" t="s">
        <v>176</v>
      </c>
      <c r="G135" s="132">
        <v>40081</v>
      </c>
      <c r="H135" s="129" t="s">
        <v>5165</v>
      </c>
      <c r="I135" s="129">
        <v>1</v>
      </c>
      <c r="J135" s="129">
        <v>53.55</v>
      </c>
      <c r="K135" s="129"/>
      <c r="L135" s="129" t="s">
        <v>190</v>
      </c>
      <c r="M135" s="129" t="s">
        <v>3940</v>
      </c>
      <c r="N135" s="129"/>
      <c r="O135" s="117"/>
    </row>
    <row r="136" spans="1:15" s="116" customFormat="1" ht="140.25" x14ac:dyDescent="0.25">
      <c r="A136" s="129" t="s">
        <v>8885</v>
      </c>
      <c r="B136" s="129" t="s">
        <v>146</v>
      </c>
      <c r="C136" s="129" t="s">
        <v>11203</v>
      </c>
      <c r="D136" s="129" t="s">
        <v>11875</v>
      </c>
      <c r="E136" s="129" t="s">
        <v>3940</v>
      </c>
      <c r="F136" s="129" t="s">
        <v>176</v>
      </c>
      <c r="G136" s="132">
        <v>40081</v>
      </c>
      <c r="H136" s="129" t="s">
        <v>5165</v>
      </c>
      <c r="I136" s="129">
        <v>1</v>
      </c>
      <c r="J136" s="129">
        <v>53.55</v>
      </c>
      <c r="K136" s="129"/>
      <c r="L136" s="129" t="s">
        <v>190</v>
      </c>
      <c r="M136" s="129" t="s">
        <v>3940</v>
      </c>
      <c r="N136" s="129"/>
      <c r="O136" s="117"/>
    </row>
    <row r="137" spans="1:15" s="116" customFormat="1" ht="140.25" x14ac:dyDescent="0.25">
      <c r="A137" s="129" t="s">
        <v>8886</v>
      </c>
      <c r="B137" s="129" t="s">
        <v>146</v>
      </c>
      <c r="C137" s="129" t="s">
        <v>11203</v>
      </c>
      <c r="D137" s="129" t="s">
        <v>11876</v>
      </c>
      <c r="E137" s="129" t="s">
        <v>3940</v>
      </c>
      <c r="F137" s="129" t="s">
        <v>176</v>
      </c>
      <c r="G137" s="132">
        <v>40081</v>
      </c>
      <c r="H137" s="129" t="s">
        <v>5165</v>
      </c>
      <c r="I137" s="129">
        <v>10</v>
      </c>
      <c r="J137" s="129">
        <v>535.49</v>
      </c>
      <c r="K137" s="129"/>
      <c r="L137" s="129" t="s">
        <v>190</v>
      </c>
      <c r="M137" s="129" t="s">
        <v>3940</v>
      </c>
      <c r="N137" s="129"/>
      <c r="O137" s="117"/>
    </row>
    <row r="138" spans="1:15" s="116" customFormat="1" ht="140.25" x14ac:dyDescent="0.25">
      <c r="A138" s="129" t="s">
        <v>8887</v>
      </c>
      <c r="B138" s="129" t="s">
        <v>146</v>
      </c>
      <c r="C138" s="129" t="s">
        <v>11203</v>
      </c>
      <c r="D138" s="129" t="s">
        <v>11877</v>
      </c>
      <c r="E138" s="129" t="s">
        <v>3940</v>
      </c>
      <c r="F138" s="129" t="s">
        <v>176</v>
      </c>
      <c r="G138" s="132">
        <v>40081</v>
      </c>
      <c r="H138" s="129" t="s">
        <v>5165</v>
      </c>
      <c r="I138" s="129">
        <v>1</v>
      </c>
      <c r="J138" s="129">
        <v>1.34</v>
      </c>
      <c r="K138" s="129"/>
      <c r="L138" s="129" t="s">
        <v>190</v>
      </c>
      <c r="M138" s="129" t="s">
        <v>3940</v>
      </c>
      <c r="N138" s="129"/>
      <c r="O138" s="117"/>
    </row>
    <row r="139" spans="1:15" s="116" customFormat="1" ht="140.25" x14ac:dyDescent="0.25">
      <c r="A139" s="129" t="s">
        <v>8888</v>
      </c>
      <c r="B139" s="129" t="s">
        <v>146</v>
      </c>
      <c r="C139" s="129" t="s">
        <v>11203</v>
      </c>
      <c r="D139" s="129" t="s">
        <v>11878</v>
      </c>
      <c r="E139" s="129" t="s">
        <v>3940</v>
      </c>
      <c r="F139" s="129" t="s">
        <v>176</v>
      </c>
      <c r="G139" s="132">
        <v>40081</v>
      </c>
      <c r="H139" s="129" t="s">
        <v>5165</v>
      </c>
      <c r="I139" s="129">
        <v>3</v>
      </c>
      <c r="J139" s="129">
        <v>4.03</v>
      </c>
      <c r="K139" s="129"/>
      <c r="L139" s="129" t="s">
        <v>190</v>
      </c>
      <c r="M139" s="129" t="s">
        <v>3940</v>
      </c>
      <c r="N139" s="129"/>
      <c r="O139" s="117"/>
    </row>
    <row r="140" spans="1:15" s="116" customFormat="1" ht="140.25" x14ac:dyDescent="0.25">
      <c r="A140" s="129" t="s">
        <v>8889</v>
      </c>
      <c r="B140" s="129" t="s">
        <v>146</v>
      </c>
      <c r="C140" s="129" t="s">
        <v>11203</v>
      </c>
      <c r="D140" s="129" t="s">
        <v>11879</v>
      </c>
      <c r="E140" s="129" t="s">
        <v>3940</v>
      </c>
      <c r="F140" s="129" t="s">
        <v>176</v>
      </c>
      <c r="G140" s="132">
        <v>40081</v>
      </c>
      <c r="H140" s="129" t="s">
        <v>5165</v>
      </c>
      <c r="I140" s="129">
        <v>1</v>
      </c>
      <c r="J140" s="129">
        <v>1.34</v>
      </c>
      <c r="K140" s="129"/>
      <c r="L140" s="129" t="s">
        <v>190</v>
      </c>
      <c r="M140" s="129" t="s">
        <v>3940</v>
      </c>
      <c r="N140" s="129"/>
      <c r="O140" s="117"/>
    </row>
    <row r="141" spans="1:15" s="116" customFormat="1" ht="140.25" x14ac:dyDescent="0.25">
      <c r="A141" s="129" t="s">
        <v>8890</v>
      </c>
      <c r="B141" s="129" t="s">
        <v>146</v>
      </c>
      <c r="C141" s="129" t="s">
        <v>11203</v>
      </c>
      <c r="D141" s="129" t="s">
        <v>11880</v>
      </c>
      <c r="E141" s="129" t="s">
        <v>3940</v>
      </c>
      <c r="F141" s="129" t="s">
        <v>176</v>
      </c>
      <c r="G141" s="132">
        <v>40081</v>
      </c>
      <c r="H141" s="129" t="s">
        <v>5165</v>
      </c>
      <c r="I141" s="129">
        <v>1</v>
      </c>
      <c r="J141" s="129">
        <v>1.34</v>
      </c>
      <c r="K141" s="129"/>
      <c r="L141" s="129" t="s">
        <v>190</v>
      </c>
      <c r="M141" s="129" t="s">
        <v>3940</v>
      </c>
      <c r="N141" s="129"/>
      <c r="O141" s="117"/>
    </row>
    <row r="142" spans="1:15" s="116" customFormat="1" ht="140.25" x14ac:dyDescent="0.25">
      <c r="A142" s="129" t="s">
        <v>8891</v>
      </c>
      <c r="B142" s="129" t="s">
        <v>146</v>
      </c>
      <c r="C142" s="129" t="s">
        <v>11203</v>
      </c>
      <c r="D142" s="129" t="s">
        <v>11881</v>
      </c>
      <c r="E142" s="129" t="s">
        <v>3940</v>
      </c>
      <c r="F142" s="129" t="s">
        <v>176</v>
      </c>
      <c r="G142" s="132">
        <v>40081</v>
      </c>
      <c r="H142" s="129" t="s">
        <v>5165</v>
      </c>
      <c r="I142" s="129">
        <v>3</v>
      </c>
      <c r="J142" s="129">
        <v>4.03</v>
      </c>
      <c r="K142" s="129"/>
      <c r="L142" s="129" t="s">
        <v>190</v>
      </c>
      <c r="M142" s="129" t="s">
        <v>3940</v>
      </c>
      <c r="N142" s="129"/>
      <c r="O142" s="117"/>
    </row>
    <row r="143" spans="1:15" s="116" customFormat="1" ht="140.25" x14ac:dyDescent="0.25">
      <c r="A143" s="129" t="s">
        <v>8892</v>
      </c>
      <c r="B143" s="129" t="s">
        <v>146</v>
      </c>
      <c r="C143" s="129" t="s">
        <v>11203</v>
      </c>
      <c r="D143" s="129" t="s">
        <v>11882</v>
      </c>
      <c r="E143" s="129" t="s">
        <v>3940</v>
      </c>
      <c r="F143" s="129" t="s">
        <v>176</v>
      </c>
      <c r="G143" s="132">
        <v>40081</v>
      </c>
      <c r="H143" s="129" t="s">
        <v>5165</v>
      </c>
      <c r="I143" s="129">
        <v>1</v>
      </c>
      <c r="J143" s="129">
        <v>60.15</v>
      </c>
      <c r="K143" s="129"/>
      <c r="L143" s="129" t="s">
        <v>190</v>
      </c>
      <c r="M143" s="129" t="s">
        <v>3940</v>
      </c>
      <c r="N143" s="129"/>
      <c r="O143" s="117"/>
    </row>
    <row r="144" spans="1:15" s="116" customFormat="1" ht="140.25" x14ac:dyDescent="0.25">
      <c r="A144" s="129" t="s">
        <v>8893</v>
      </c>
      <c r="B144" s="139" t="s">
        <v>146</v>
      </c>
      <c r="C144" s="139" t="s">
        <v>11203</v>
      </c>
      <c r="D144" s="139" t="s">
        <v>11883</v>
      </c>
      <c r="E144" s="129" t="s">
        <v>3940</v>
      </c>
      <c r="F144" s="139" t="s">
        <v>176</v>
      </c>
      <c r="G144" s="140">
        <v>40081</v>
      </c>
      <c r="H144" s="129" t="s">
        <v>5165</v>
      </c>
      <c r="I144" s="139">
        <v>11</v>
      </c>
      <c r="J144" s="139">
        <v>14.79</v>
      </c>
      <c r="K144" s="139"/>
      <c r="L144" s="139" t="s">
        <v>190</v>
      </c>
      <c r="M144" s="129" t="s">
        <v>3940</v>
      </c>
      <c r="N144" s="129"/>
      <c r="O144" s="117"/>
    </row>
    <row r="145" spans="1:15" s="53" customFormat="1" ht="140.25" x14ac:dyDescent="0.25">
      <c r="A145" s="129" t="s">
        <v>8894</v>
      </c>
      <c r="B145" s="129" t="s">
        <v>146</v>
      </c>
      <c r="C145" s="129" t="s">
        <v>11203</v>
      </c>
      <c r="D145" s="129" t="s">
        <v>11884</v>
      </c>
      <c r="E145" s="129" t="s">
        <v>3940</v>
      </c>
      <c r="F145" s="129" t="s">
        <v>176</v>
      </c>
      <c r="G145" s="132">
        <v>40081</v>
      </c>
      <c r="H145" s="129" t="s">
        <v>5165</v>
      </c>
      <c r="I145" s="129">
        <v>1</v>
      </c>
      <c r="J145" s="129">
        <v>1.34</v>
      </c>
      <c r="K145" s="129"/>
      <c r="L145" s="129" t="s">
        <v>190</v>
      </c>
      <c r="M145" s="129" t="s">
        <v>3940</v>
      </c>
      <c r="N145" s="129"/>
      <c r="O145" s="54"/>
    </row>
    <row r="146" spans="1:15" s="53" customFormat="1" ht="140.25" x14ac:dyDescent="0.25">
      <c r="A146" s="129" t="s">
        <v>8895</v>
      </c>
      <c r="B146" s="129" t="s">
        <v>146</v>
      </c>
      <c r="C146" s="129" t="s">
        <v>11203</v>
      </c>
      <c r="D146" s="129" t="s">
        <v>11885</v>
      </c>
      <c r="E146" s="129" t="s">
        <v>3940</v>
      </c>
      <c r="F146" s="129" t="s">
        <v>176</v>
      </c>
      <c r="G146" s="132">
        <v>40081</v>
      </c>
      <c r="H146" s="129" t="s">
        <v>5165</v>
      </c>
      <c r="I146" s="129">
        <v>1</v>
      </c>
      <c r="J146" s="129">
        <v>1.34</v>
      </c>
      <c r="K146" s="129"/>
      <c r="L146" s="129" t="s">
        <v>190</v>
      </c>
      <c r="M146" s="129" t="s">
        <v>3940</v>
      </c>
      <c r="N146" s="129"/>
      <c r="O146" s="54"/>
    </row>
    <row r="147" spans="1:15" s="53" customFormat="1" ht="140.25" x14ac:dyDescent="0.25">
      <c r="A147" s="129" t="s">
        <v>8896</v>
      </c>
      <c r="B147" s="129" t="s">
        <v>146</v>
      </c>
      <c r="C147" s="129" t="s">
        <v>11203</v>
      </c>
      <c r="D147" s="129" t="s">
        <v>11886</v>
      </c>
      <c r="E147" s="129" t="s">
        <v>3940</v>
      </c>
      <c r="F147" s="129" t="s">
        <v>176</v>
      </c>
      <c r="G147" s="132">
        <v>40081</v>
      </c>
      <c r="H147" s="129" t="s">
        <v>5165</v>
      </c>
      <c r="I147" s="129">
        <v>4</v>
      </c>
      <c r="J147" s="129">
        <v>5.38</v>
      </c>
      <c r="K147" s="129"/>
      <c r="L147" s="129" t="s">
        <v>190</v>
      </c>
      <c r="M147" s="129" t="s">
        <v>3940</v>
      </c>
      <c r="N147" s="129"/>
      <c r="O147" s="54"/>
    </row>
    <row r="148" spans="1:15" s="53" customFormat="1" ht="140.25" x14ac:dyDescent="0.25">
      <c r="A148" s="129" t="s">
        <v>8897</v>
      </c>
      <c r="B148" s="129" t="s">
        <v>146</v>
      </c>
      <c r="C148" s="129" t="s">
        <v>11203</v>
      </c>
      <c r="D148" s="129" t="s">
        <v>11887</v>
      </c>
      <c r="E148" s="129" t="s">
        <v>3940</v>
      </c>
      <c r="F148" s="129" t="s">
        <v>176</v>
      </c>
      <c r="G148" s="132">
        <v>40081</v>
      </c>
      <c r="H148" s="129" t="s">
        <v>5165</v>
      </c>
      <c r="I148" s="129">
        <v>1</v>
      </c>
      <c r="J148" s="129">
        <v>1.34</v>
      </c>
      <c r="K148" s="129"/>
      <c r="L148" s="129" t="s">
        <v>190</v>
      </c>
      <c r="M148" s="129" t="s">
        <v>3940</v>
      </c>
      <c r="N148" s="129"/>
      <c r="O148" s="54"/>
    </row>
    <row r="149" spans="1:15" s="53" customFormat="1" ht="140.25" x14ac:dyDescent="0.25">
      <c r="A149" s="129" t="s">
        <v>8898</v>
      </c>
      <c r="B149" s="129" t="s">
        <v>146</v>
      </c>
      <c r="C149" s="129" t="s">
        <v>11203</v>
      </c>
      <c r="D149" s="129" t="s">
        <v>11888</v>
      </c>
      <c r="E149" s="129" t="s">
        <v>3940</v>
      </c>
      <c r="F149" s="129" t="s">
        <v>176</v>
      </c>
      <c r="G149" s="132">
        <v>40081</v>
      </c>
      <c r="H149" s="129" t="s">
        <v>5165</v>
      </c>
      <c r="I149" s="129">
        <v>1</v>
      </c>
      <c r="J149" s="129">
        <v>1.34</v>
      </c>
      <c r="K149" s="129"/>
      <c r="L149" s="129" t="s">
        <v>190</v>
      </c>
      <c r="M149" s="129" t="s">
        <v>3940</v>
      </c>
      <c r="N149" s="129"/>
      <c r="O149" s="54"/>
    </row>
    <row r="150" spans="1:15" s="53" customFormat="1" ht="140.25" x14ac:dyDescent="0.25">
      <c r="A150" s="129" t="s">
        <v>8899</v>
      </c>
      <c r="B150" s="129" t="s">
        <v>146</v>
      </c>
      <c r="C150" s="129" t="s">
        <v>11203</v>
      </c>
      <c r="D150" s="129" t="s">
        <v>11889</v>
      </c>
      <c r="E150" s="129" t="s">
        <v>3940</v>
      </c>
      <c r="F150" s="129" t="s">
        <v>176</v>
      </c>
      <c r="G150" s="132">
        <v>40081</v>
      </c>
      <c r="H150" s="129" t="s">
        <v>5165</v>
      </c>
      <c r="I150" s="129">
        <v>3</v>
      </c>
      <c r="J150" s="129">
        <v>444.82</v>
      </c>
      <c r="K150" s="129"/>
      <c r="L150" s="129" t="s">
        <v>190</v>
      </c>
      <c r="M150" s="129" t="s">
        <v>3940</v>
      </c>
      <c r="N150" s="129"/>
      <c r="O150" s="54"/>
    </row>
    <row r="151" spans="1:15" s="53" customFormat="1" ht="140.25" x14ac:dyDescent="0.25">
      <c r="A151" s="129" t="s">
        <v>8900</v>
      </c>
      <c r="B151" s="129" t="s">
        <v>146</v>
      </c>
      <c r="C151" s="129" t="s">
        <v>11203</v>
      </c>
      <c r="D151" s="129" t="s">
        <v>11890</v>
      </c>
      <c r="E151" s="129" t="s">
        <v>3940</v>
      </c>
      <c r="F151" s="129" t="s">
        <v>176</v>
      </c>
      <c r="G151" s="132">
        <v>40081</v>
      </c>
      <c r="H151" s="129" t="s">
        <v>5165</v>
      </c>
      <c r="I151" s="129">
        <v>3</v>
      </c>
      <c r="J151" s="129">
        <v>444.82</v>
      </c>
      <c r="K151" s="129"/>
      <c r="L151" s="129" t="s">
        <v>190</v>
      </c>
      <c r="M151" s="129" t="s">
        <v>3940</v>
      </c>
      <c r="N151" s="129"/>
      <c r="O151" s="54"/>
    </row>
    <row r="152" spans="1:15" s="53" customFormat="1" ht="140.25" x14ac:dyDescent="0.25">
      <c r="A152" s="129" t="s">
        <v>8901</v>
      </c>
      <c r="B152" s="129" t="s">
        <v>146</v>
      </c>
      <c r="C152" s="129" t="s">
        <v>11203</v>
      </c>
      <c r="D152" s="129" t="s">
        <v>11891</v>
      </c>
      <c r="E152" s="129" t="s">
        <v>3940</v>
      </c>
      <c r="F152" s="129" t="s">
        <v>176</v>
      </c>
      <c r="G152" s="132">
        <v>40081</v>
      </c>
      <c r="H152" s="129" t="s">
        <v>5165</v>
      </c>
      <c r="I152" s="129">
        <v>1</v>
      </c>
      <c r="J152" s="129" t="s">
        <v>11218</v>
      </c>
      <c r="K152" s="129"/>
      <c r="L152" s="129" t="s">
        <v>190</v>
      </c>
      <c r="M152" s="129" t="s">
        <v>3940</v>
      </c>
      <c r="N152" s="129"/>
      <c r="O152" s="54"/>
    </row>
    <row r="153" spans="1:15" s="53" customFormat="1" ht="140.25" x14ac:dyDescent="0.25">
      <c r="A153" s="129" t="s">
        <v>8902</v>
      </c>
      <c r="B153" s="129" t="s">
        <v>146</v>
      </c>
      <c r="C153" s="129" t="s">
        <v>11203</v>
      </c>
      <c r="D153" s="129" t="s">
        <v>11892</v>
      </c>
      <c r="E153" s="129" t="s">
        <v>3940</v>
      </c>
      <c r="F153" s="129" t="s">
        <v>176</v>
      </c>
      <c r="G153" s="132">
        <v>40084</v>
      </c>
      <c r="H153" s="129" t="s">
        <v>5165</v>
      </c>
      <c r="I153" s="129">
        <v>3</v>
      </c>
      <c r="J153" s="129">
        <v>180.45</v>
      </c>
      <c r="K153" s="129"/>
      <c r="L153" s="129" t="s">
        <v>189</v>
      </c>
      <c r="M153" s="129" t="s">
        <v>3940</v>
      </c>
      <c r="N153" s="129"/>
      <c r="O153" s="54"/>
    </row>
    <row r="154" spans="1:15" s="53" customFormat="1" ht="140.25" x14ac:dyDescent="0.25">
      <c r="A154" s="129" t="s">
        <v>8903</v>
      </c>
      <c r="B154" s="129" t="s">
        <v>146</v>
      </c>
      <c r="C154" s="129" t="s">
        <v>11203</v>
      </c>
      <c r="D154" s="129" t="s">
        <v>11893</v>
      </c>
      <c r="E154" s="129" t="s">
        <v>3940</v>
      </c>
      <c r="F154" s="129" t="s">
        <v>176</v>
      </c>
      <c r="G154" s="132">
        <v>40082</v>
      </c>
      <c r="H154" s="129" t="s">
        <v>5165</v>
      </c>
      <c r="I154" s="129">
        <v>1</v>
      </c>
      <c r="J154" s="129">
        <v>60.15</v>
      </c>
      <c r="K154" s="129"/>
      <c r="L154" s="129" t="s">
        <v>187</v>
      </c>
      <c r="M154" s="129" t="s">
        <v>3940</v>
      </c>
      <c r="N154" s="129"/>
      <c r="O154" s="54"/>
    </row>
    <row r="155" spans="1:15" s="53" customFormat="1" ht="140.25" x14ac:dyDescent="0.25">
      <c r="A155" s="129" t="s">
        <v>8904</v>
      </c>
      <c r="B155" s="129" t="s">
        <v>146</v>
      </c>
      <c r="C155" s="129" t="s">
        <v>11203</v>
      </c>
      <c r="D155" s="129" t="s">
        <v>11894</v>
      </c>
      <c r="E155" s="129" t="s">
        <v>3940</v>
      </c>
      <c r="F155" s="129" t="s">
        <v>176</v>
      </c>
      <c r="G155" s="132">
        <v>40082</v>
      </c>
      <c r="H155" s="129" t="s">
        <v>5165</v>
      </c>
      <c r="I155" s="129">
        <v>1</v>
      </c>
      <c r="J155" s="129">
        <v>60.15</v>
      </c>
      <c r="K155" s="129"/>
      <c r="L155" s="129" t="s">
        <v>187</v>
      </c>
      <c r="M155" s="129" t="s">
        <v>3940</v>
      </c>
      <c r="N155" s="129"/>
      <c r="O155" s="54"/>
    </row>
    <row r="156" spans="1:15" s="53" customFormat="1" ht="140.25" x14ac:dyDescent="0.25">
      <c r="A156" s="129" t="s">
        <v>8905</v>
      </c>
      <c r="B156" s="129" t="s">
        <v>146</v>
      </c>
      <c r="C156" s="129" t="s">
        <v>11203</v>
      </c>
      <c r="D156" s="129" t="s">
        <v>11895</v>
      </c>
      <c r="E156" s="129" t="s">
        <v>3940</v>
      </c>
      <c r="F156" s="129" t="s">
        <v>176</v>
      </c>
      <c r="G156" s="132">
        <v>40082</v>
      </c>
      <c r="H156" s="129" t="s">
        <v>5165</v>
      </c>
      <c r="I156" s="129">
        <v>4</v>
      </c>
      <c r="J156" s="129">
        <v>240.6</v>
      </c>
      <c r="K156" s="129"/>
      <c r="L156" s="129" t="s">
        <v>187</v>
      </c>
      <c r="M156" s="129" t="s">
        <v>3940</v>
      </c>
      <c r="N156" s="129"/>
      <c r="O156" s="54"/>
    </row>
    <row r="157" spans="1:15" s="53" customFormat="1" ht="140.25" x14ac:dyDescent="0.25">
      <c r="A157" s="129" t="s">
        <v>8906</v>
      </c>
      <c r="B157" s="129" t="s">
        <v>146</v>
      </c>
      <c r="C157" s="129" t="s">
        <v>11203</v>
      </c>
      <c r="D157" s="129" t="s">
        <v>11896</v>
      </c>
      <c r="E157" s="129" t="s">
        <v>3940</v>
      </c>
      <c r="F157" s="129" t="s">
        <v>176</v>
      </c>
      <c r="G157" s="132">
        <v>40082</v>
      </c>
      <c r="H157" s="129" t="s">
        <v>5165</v>
      </c>
      <c r="I157" s="129">
        <v>1</v>
      </c>
      <c r="J157" s="129">
        <v>60.15</v>
      </c>
      <c r="K157" s="129"/>
      <c r="L157" s="129" t="s">
        <v>187</v>
      </c>
      <c r="M157" s="129" t="s">
        <v>3940</v>
      </c>
      <c r="N157" s="129"/>
      <c r="O157" s="54"/>
    </row>
    <row r="158" spans="1:15" s="53" customFormat="1" ht="140.25" x14ac:dyDescent="0.25">
      <c r="A158" s="129" t="s">
        <v>8907</v>
      </c>
      <c r="B158" s="129" t="s">
        <v>146</v>
      </c>
      <c r="C158" s="129" t="s">
        <v>11203</v>
      </c>
      <c r="D158" s="129" t="s">
        <v>11897</v>
      </c>
      <c r="E158" s="129" t="s">
        <v>3940</v>
      </c>
      <c r="F158" s="129" t="s">
        <v>176</v>
      </c>
      <c r="G158" s="132">
        <v>40082</v>
      </c>
      <c r="H158" s="129" t="s">
        <v>5165</v>
      </c>
      <c r="I158" s="129">
        <v>4</v>
      </c>
      <c r="J158" s="129" t="s">
        <v>11213</v>
      </c>
      <c r="K158" s="129"/>
      <c r="L158" s="129" t="s">
        <v>187</v>
      </c>
      <c r="M158" s="129" t="s">
        <v>3940</v>
      </c>
      <c r="N158" s="129"/>
      <c r="O158" s="54"/>
    </row>
    <row r="159" spans="1:15" s="53" customFormat="1" ht="140.25" x14ac:dyDescent="0.25">
      <c r="A159" s="129" t="s">
        <v>8908</v>
      </c>
      <c r="B159" s="129" t="s">
        <v>146</v>
      </c>
      <c r="C159" s="129" t="s">
        <v>11203</v>
      </c>
      <c r="D159" s="129" t="s">
        <v>11898</v>
      </c>
      <c r="E159" s="129" t="s">
        <v>3940</v>
      </c>
      <c r="F159" s="129" t="s">
        <v>176</v>
      </c>
      <c r="G159" s="132">
        <v>40082</v>
      </c>
      <c r="H159" s="129" t="s">
        <v>5165</v>
      </c>
      <c r="I159" s="129">
        <v>13</v>
      </c>
      <c r="J159" s="129" t="s">
        <v>11215</v>
      </c>
      <c r="K159" s="129"/>
      <c r="L159" s="129" t="s">
        <v>188</v>
      </c>
      <c r="M159" s="129" t="s">
        <v>3940</v>
      </c>
      <c r="N159" s="129"/>
      <c r="O159" s="54"/>
    </row>
    <row r="160" spans="1:15" s="53" customFormat="1" ht="140.25" x14ac:dyDescent="0.25">
      <c r="A160" s="129" t="s">
        <v>8909</v>
      </c>
      <c r="B160" s="129" t="s">
        <v>146</v>
      </c>
      <c r="C160" s="129" t="s">
        <v>11202</v>
      </c>
      <c r="D160" s="129" t="s">
        <v>11899</v>
      </c>
      <c r="E160" s="129" t="s">
        <v>3940</v>
      </c>
      <c r="F160" s="129" t="s">
        <v>176</v>
      </c>
      <c r="G160" s="132">
        <v>40082</v>
      </c>
      <c r="H160" s="129" t="s">
        <v>5165</v>
      </c>
      <c r="I160" s="129">
        <v>4</v>
      </c>
      <c r="J160" s="129">
        <v>211.3</v>
      </c>
      <c r="K160" s="129"/>
      <c r="L160" s="129" t="s">
        <v>187</v>
      </c>
      <c r="M160" s="129" t="s">
        <v>3940</v>
      </c>
      <c r="N160" s="129"/>
      <c r="O160" s="54"/>
    </row>
    <row r="161" spans="1:15" s="53" customFormat="1" ht="140.25" x14ac:dyDescent="0.25">
      <c r="A161" s="129" t="s">
        <v>8910</v>
      </c>
      <c r="B161" s="129" t="s">
        <v>146</v>
      </c>
      <c r="C161" s="129" t="s">
        <v>11203</v>
      </c>
      <c r="D161" s="129" t="s">
        <v>11900</v>
      </c>
      <c r="E161" s="129" t="s">
        <v>3940</v>
      </c>
      <c r="F161" s="129" t="s">
        <v>176</v>
      </c>
      <c r="G161" s="132">
        <v>40082</v>
      </c>
      <c r="H161" s="129" t="s">
        <v>5165</v>
      </c>
      <c r="I161" s="129">
        <v>4</v>
      </c>
      <c r="J161" s="129" t="s">
        <v>11217</v>
      </c>
      <c r="K161" s="129"/>
      <c r="L161" s="129" t="s">
        <v>187</v>
      </c>
      <c r="M161" s="129" t="s">
        <v>3940</v>
      </c>
      <c r="N161" s="129"/>
      <c r="O161" s="54"/>
    </row>
    <row r="162" spans="1:15" s="53" customFormat="1" ht="140.25" x14ac:dyDescent="0.25">
      <c r="A162" s="129" t="s">
        <v>8911</v>
      </c>
      <c r="B162" s="129" t="s">
        <v>146</v>
      </c>
      <c r="C162" s="129" t="s">
        <v>11203</v>
      </c>
      <c r="D162" s="129" t="s">
        <v>11226</v>
      </c>
      <c r="E162" s="129" t="s">
        <v>3940</v>
      </c>
      <c r="F162" s="129" t="s">
        <v>176</v>
      </c>
      <c r="G162" s="132">
        <v>40082</v>
      </c>
      <c r="H162" s="129" t="s">
        <v>5165</v>
      </c>
      <c r="I162" s="129">
        <v>1</v>
      </c>
      <c r="J162" s="129">
        <v>148.06</v>
      </c>
      <c r="K162" s="129"/>
      <c r="L162" s="129" t="s">
        <v>187</v>
      </c>
      <c r="M162" s="129" t="s">
        <v>3940</v>
      </c>
      <c r="N162" s="129"/>
      <c r="O162" s="54"/>
    </row>
    <row r="163" spans="1:15" s="53" customFormat="1" ht="140.25" x14ac:dyDescent="0.25">
      <c r="A163" s="129" t="s">
        <v>8912</v>
      </c>
      <c r="B163" s="129" t="s">
        <v>146</v>
      </c>
      <c r="C163" s="129" t="s">
        <v>11203</v>
      </c>
      <c r="D163" s="129" t="s">
        <v>11901</v>
      </c>
      <c r="E163" s="129" t="s">
        <v>3940</v>
      </c>
      <c r="F163" s="129" t="s">
        <v>176</v>
      </c>
      <c r="G163" s="132">
        <v>40082</v>
      </c>
      <c r="H163" s="129" t="s">
        <v>5165</v>
      </c>
      <c r="I163" s="129">
        <v>1</v>
      </c>
      <c r="J163" s="129">
        <v>148.06</v>
      </c>
      <c r="K163" s="129"/>
      <c r="L163" s="129" t="s">
        <v>187</v>
      </c>
      <c r="M163" s="129" t="s">
        <v>3940</v>
      </c>
      <c r="N163" s="129"/>
      <c r="O163" s="54"/>
    </row>
    <row r="164" spans="1:15" s="53" customFormat="1" ht="140.25" x14ac:dyDescent="0.25">
      <c r="A164" s="129" t="s">
        <v>8913</v>
      </c>
      <c r="B164" s="129" t="s">
        <v>146</v>
      </c>
      <c r="C164" s="129" t="s">
        <v>11203</v>
      </c>
      <c r="D164" s="129" t="s">
        <v>11902</v>
      </c>
      <c r="E164" s="129" t="s">
        <v>3940</v>
      </c>
      <c r="F164" s="129" t="s">
        <v>176</v>
      </c>
      <c r="G164" s="132">
        <v>40082</v>
      </c>
      <c r="H164" s="129" t="s">
        <v>5165</v>
      </c>
      <c r="I164" s="129">
        <v>1</v>
      </c>
      <c r="J164" s="129" t="s">
        <v>11212</v>
      </c>
      <c r="K164" s="129"/>
      <c r="L164" s="129" t="s">
        <v>187</v>
      </c>
      <c r="M164" s="129" t="s">
        <v>3940</v>
      </c>
      <c r="N164" s="129"/>
      <c r="O164" s="54"/>
    </row>
    <row r="165" spans="1:15" s="53" customFormat="1" ht="140.25" x14ac:dyDescent="0.25">
      <c r="A165" s="129" t="s">
        <v>8914</v>
      </c>
      <c r="B165" s="129" t="s">
        <v>146</v>
      </c>
      <c r="C165" s="129" t="s">
        <v>11203</v>
      </c>
      <c r="D165" s="129" t="s">
        <v>11903</v>
      </c>
      <c r="E165" s="129" t="s">
        <v>3940</v>
      </c>
      <c r="F165" s="129" t="s">
        <v>176</v>
      </c>
      <c r="G165" s="132">
        <v>40082</v>
      </c>
      <c r="H165" s="129" t="s">
        <v>5165</v>
      </c>
      <c r="I165" s="129">
        <v>1</v>
      </c>
      <c r="J165" s="129">
        <v>148.06</v>
      </c>
      <c r="K165" s="129"/>
      <c r="L165" s="129" t="s">
        <v>187</v>
      </c>
      <c r="M165" s="129" t="s">
        <v>3940</v>
      </c>
      <c r="N165" s="129"/>
      <c r="O165" s="54"/>
    </row>
    <row r="166" spans="1:15" s="53" customFormat="1" ht="140.25" x14ac:dyDescent="0.25">
      <c r="A166" s="129" t="s">
        <v>8915</v>
      </c>
      <c r="B166" s="129" t="s">
        <v>146</v>
      </c>
      <c r="C166" s="129" t="s">
        <v>11203</v>
      </c>
      <c r="D166" s="129" t="s">
        <v>11904</v>
      </c>
      <c r="E166" s="129" t="s">
        <v>3940</v>
      </c>
      <c r="F166" s="129" t="s">
        <v>176</v>
      </c>
      <c r="G166" s="132">
        <v>40082</v>
      </c>
      <c r="H166" s="129" t="s">
        <v>5165</v>
      </c>
      <c r="I166" s="129">
        <v>2</v>
      </c>
      <c r="J166" s="129" t="s">
        <v>11219</v>
      </c>
      <c r="K166" s="129"/>
      <c r="L166" s="129" t="s">
        <v>187</v>
      </c>
      <c r="M166" s="129" t="s">
        <v>3940</v>
      </c>
      <c r="N166" s="129"/>
      <c r="O166" s="54"/>
    </row>
    <row r="167" spans="1:15" s="53" customFormat="1" ht="140.25" x14ac:dyDescent="0.25">
      <c r="A167" s="129" t="s">
        <v>8916</v>
      </c>
      <c r="B167" s="129" t="s">
        <v>146</v>
      </c>
      <c r="C167" s="129" t="s">
        <v>11203</v>
      </c>
      <c r="D167" s="129" t="s">
        <v>11906</v>
      </c>
      <c r="E167" s="129" t="s">
        <v>3940</v>
      </c>
      <c r="F167" s="129" t="s">
        <v>176</v>
      </c>
      <c r="G167" s="132">
        <v>40082</v>
      </c>
      <c r="H167" s="129" t="s">
        <v>5165</v>
      </c>
      <c r="I167" s="129">
        <v>1</v>
      </c>
      <c r="J167" s="129">
        <v>148.6</v>
      </c>
      <c r="K167" s="129"/>
      <c r="L167" s="129" t="s">
        <v>187</v>
      </c>
      <c r="M167" s="129" t="s">
        <v>3940</v>
      </c>
      <c r="N167" s="129"/>
      <c r="O167" s="54"/>
    </row>
    <row r="168" spans="1:15" s="53" customFormat="1" ht="140.25" x14ac:dyDescent="0.25">
      <c r="A168" s="129" t="s">
        <v>8917</v>
      </c>
      <c r="B168" s="129" t="s">
        <v>146</v>
      </c>
      <c r="C168" s="129" t="s">
        <v>11203</v>
      </c>
      <c r="D168" s="129" t="s">
        <v>11905</v>
      </c>
      <c r="E168" s="129" t="s">
        <v>3940</v>
      </c>
      <c r="F168" s="129" t="s">
        <v>176</v>
      </c>
      <c r="G168" s="132">
        <v>40082</v>
      </c>
      <c r="H168" s="129" t="s">
        <v>5165</v>
      </c>
      <c r="I168" s="129">
        <v>1</v>
      </c>
      <c r="J168" s="129" t="s">
        <v>11212</v>
      </c>
      <c r="K168" s="129"/>
      <c r="L168" s="129" t="s">
        <v>187</v>
      </c>
      <c r="M168" s="129" t="s">
        <v>3940</v>
      </c>
      <c r="N168" s="129"/>
      <c r="O168" s="54"/>
    </row>
    <row r="169" spans="1:15" s="53" customFormat="1" ht="140.25" x14ac:dyDescent="0.25">
      <c r="A169" s="129" t="s">
        <v>8918</v>
      </c>
      <c r="B169" s="129" t="s">
        <v>146</v>
      </c>
      <c r="C169" s="129" t="s">
        <v>11203</v>
      </c>
      <c r="D169" s="129" t="s">
        <v>11907</v>
      </c>
      <c r="E169" s="129" t="s">
        <v>3940</v>
      </c>
      <c r="F169" s="129" t="s">
        <v>176</v>
      </c>
      <c r="G169" s="132">
        <v>40082</v>
      </c>
      <c r="H169" s="129" t="s">
        <v>5165</v>
      </c>
      <c r="I169" s="129">
        <v>3</v>
      </c>
      <c r="J169" s="129" t="s">
        <v>11216</v>
      </c>
      <c r="K169" s="129"/>
      <c r="L169" s="129" t="s">
        <v>187</v>
      </c>
      <c r="M169" s="129" t="s">
        <v>3940</v>
      </c>
      <c r="N169" s="129"/>
      <c r="O169" s="54"/>
    </row>
    <row r="170" spans="1:15" s="53" customFormat="1" ht="140.25" x14ac:dyDescent="0.25">
      <c r="A170" s="129" t="s">
        <v>8919</v>
      </c>
      <c r="B170" s="129" t="s">
        <v>146</v>
      </c>
      <c r="C170" s="129" t="s">
        <v>185</v>
      </c>
      <c r="D170" s="129" t="s">
        <v>11908</v>
      </c>
      <c r="E170" s="129" t="s">
        <v>3940</v>
      </c>
      <c r="F170" s="129" t="s">
        <v>176</v>
      </c>
      <c r="G170" s="132">
        <v>40082</v>
      </c>
      <c r="H170" s="129" t="s">
        <v>5165</v>
      </c>
      <c r="I170" s="129">
        <v>2</v>
      </c>
      <c r="J170" s="129">
        <v>296.13</v>
      </c>
      <c r="K170" s="129"/>
      <c r="L170" s="129" t="s">
        <v>187</v>
      </c>
      <c r="M170" s="129" t="s">
        <v>3940</v>
      </c>
      <c r="N170" s="129"/>
      <c r="O170" s="54"/>
    </row>
    <row r="171" spans="1:15" s="53" customFormat="1" ht="140.25" x14ac:dyDescent="0.25">
      <c r="A171" s="129" t="s">
        <v>8920</v>
      </c>
      <c r="B171" s="129" t="s">
        <v>146</v>
      </c>
      <c r="C171" s="129" t="s">
        <v>11203</v>
      </c>
      <c r="D171" s="129" t="s">
        <v>11909</v>
      </c>
      <c r="E171" s="129" t="s">
        <v>3940</v>
      </c>
      <c r="F171" s="129" t="s">
        <v>176</v>
      </c>
      <c r="G171" s="132">
        <v>40082</v>
      </c>
      <c r="H171" s="129" t="s">
        <v>5165</v>
      </c>
      <c r="I171" s="129">
        <v>1</v>
      </c>
      <c r="J171" s="129" t="s">
        <v>11212</v>
      </c>
      <c r="K171" s="129"/>
      <c r="L171" s="129" t="s">
        <v>187</v>
      </c>
      <c r="M171" s="129" t="s">
        <v>3940</v>
      </c>
      <c r="N171" s="129"/>
      <c r="O171" s="54"/>
    </row>
    <row r="172" spans="1:15" s="53" customFormat="1" ht="140.25" x14ac:dyDescent="0.25">
      <c r="A172" s="129" t="s">
        <v>8921</v>
      </c>
      <c r="B172" s="129" t="s">
        <v>146</v>
      </c>
      <c r="C172" s="129" t="s">
        <v>11203</v>
      </c>
      <c r="D172" s="129" t="s">
        <v>11910</v>
      </c>
      <c r="E172" s="129" t="s">
        <v>3940</v>
      </c>
      <c r="F172" s="129" t="s">
        <v>176</v>
      </c>
      <c r="G172" s="132">
        <v>40082</v>
      </c>
      <c r="H172" s="129" t="s">
        <v>5165</v>
      </c>
      <c r="I172" s="129">
        <v>1</v>
      </c>
      <c r="J172" s="129">
        <v>148.06</v>
      </c>
      <c r="K172" s="129"/>
      <c r="L172" s="129" t="s">
        <v>187</v>
      </c>
      <c r="M172" s="129" t="s">
        <v>3940</v>
      </c>
      <c r="N172" s="129"/>
      <c r="O172" s="54"/>
    </row>
    <row r="173" spans="1:15" s="53" customFormat="1" ht="140.25" x14ac:dyDescent="0.25">
      <c r="A173" s="129" t="s">
        <v>8922</v>
      </c>
      <c r="B173" s="129" t="s">
        <v>146</v>
      </c>
      <c r="C173" s="129" t="s">
        <v>11203</v>
      </c>
      <c r="D173" s="129" t="s">
        <v>11911</v>
      </c>
      <c r="E173" s="129" t="s">
        <v>3940</v>
      </c>
      <c r="F173" s="129" t="s">
        <v>176</v>
      </c>
      <c r="G173" s="132">
        <v>40082</v>
      </c>
      <c r="H173" s="129" t="s">
        <v>5165</v>
      </c>
      <c r="I173" s="129">
        <v>1</v>
      </c>
      <c r="J173" s="129" t="s">
        <v>11212</v>
      </c>
      <c r="K173" s="129"/>
      <c r="L173" s="129" t="s">
        <v>187</v>
      </c>
      <c r="M173" s="129" t="s">
        <v>3940</v>
      </c>
      <c r="N173" s="129"/>
      <c r="O173" s="54"/>
    </row>
    <row r="174" spans="1:15" s="53" customFormat="1" ht="140.25" x14ac:dyDescent="0.25">
      <c r="A174" s="129" t="s">
        <v>8923</v>
      </c>
      <c r="B174" s="129" t="s">
        <v>146</v>
      </c>
      <c r="C174" s="129" t="s">
        <v>11203</v>
      </c>
      <c r="D174" s="129" t="s">
        <v>11912</v>
      </c>
      <c r="E174" s="129" t="s">
        <v>3940</v>
      </c>
      <c r="F174" s="129" t="s">
        <v>176</v>
      </c>
      <c r="G174" s="132">
        <v>40082</v>
      </c>
      <c r="H174" s="129" t="s">
        <v>5165</v>
      </c>
      <c r="I174" s="129">
        <v>1</v>
      </c>
      <c r="J174" s="129">
        <v>148.06</v>
      </c>
      <c r="K174" s="129"/>
      <c r="L174" s="129" t="s">
        <v>187</v>
      </c>
      <c r="M174" s="129" t="s">
        <v>3940</v>
      </c>
      <c r="N174" s="129"/>
      <c r="O174" s="54"/>
    </row>
    <row r="175" spans="1:15" s="53" customFormat="1" ht="140.25" x14ac:dyDescent="0.25">
      <c r="A175" s="129" t="s">
        <v>8924</v>
      </c>
      <c r="B175" s="129" t="s">
        <v>146</v>
      </c>
      <c r="C175" s="129" t="s">
        <v>11203</v>
      </c>
      <c r="D175" s="129" t="s">
        <v>11913</v>
      </c>
      <c r="E175" s="129" t="s">
        <v>3940</v>
      </c>
      <c r="F175" s="129" t="s">
        <v>176</v>
      </c>
      <c r="G175" s="132">
        <v>40082</v>
      </c>
      <c r="H175" s="129" t="s">
        <v>5165</v>
      </c>
      <c r="I175" s="129">
        <v>1</v>
      </c>
      <c r="J175" s="129">
        <v>148.06</v>
      </c>
      <c r="K175" s="129"/>
      <c r="L175" s="129" t="s">
        <v>187</v>
      </c>
      <c r="M175" s="129" t="s">
        <v>3940</v>
      </c>
      <c r="N175" s="129"/>
      <c r="O175" s="54"/>
    </row>
    <row r="176" spans="1:15" s="53" customFormat="1" ht="140.25" x14ac:dyDescent="0.25">
      <c r="A176" s="129" t="s">
        <v>8925</v>
      </c>
      <c r="B176" s="129" t="s">
        <v>146</v>
      </c>
      <c r="C176" s="129" t="s">
        <v>11203</v>
      </c>
      <c r="D176" s="129" t="s">
        <v>11914</v>
      </c>
      <c r="E176" s="129" t="s">
        <v>3940</v>
      </c>
      <c r="F176" s="129" t="s">
        <v>176</v>
      </c>
      <c r="G176" s="132">
        <v>40082</v>
      </c>
      <c r="H176" s="129" t="s">
        <v>5165</v>
      </c>
      <c r="I176" s="129">
        <v>2</v>
      </c>
      <c r="J176" s="129" t="s">
        <v>11219</v>
      </c>
      <c r="K176" s="129"/>
      <c r="L176" s="129" t="s">
        <v>187</v>
      </c>
      <c r="M176" s="129" t="s">
        <v>3940</v>
      </c>
      <c r="N176" s="129"/>
      <c r="O176" s="54"/>
    </row>
    <row r="177" spans="1:15" s="53" customFormat="1" ht="140.25" x14ac:dyDescent="0.25">
      <c r="A177" s="129" t="s">
        <v>8926</v>
      </c>
      <c r="B177" s="129" t="s">
        <v>146</v>
      </c>
      <c r="C177" s="129" t="s">
        <v>11203</v>
      </c>
      <c r="D177" s="129" t="s">
        <v>11915</v>
      </c>
      <c r="E177" s="129" t="s">
        <v>3940</v>
      </c>
      <c r="F177" s="129" t="s">
        <v>176</v>
      </c>
      <c r="G177" s="132">
        <v>40082</v>
      </c>
      <c r="H177" s="129" t="s">
        <v>5165</v>
      </c>
      <c r="I177" s="129">
        <v>3</v>
      </c>
      <c r="J177" s="129">
        <v>444.19</v>
      </c>
      <c r="K177" s="129"/>
      <c r="L177" s="129" t="s">
        <v>187</v>
      </c>
      <c r="M177" s="129" t="s">
        <v>3940</v>
      </c>
      <c r="N177" s="129"/>
      <c r="O177" s="54"/>
    </row>
    <row r="178" spans="1:15" s="53" customFormat="1" ht="140.25" x14ac:dyDescent="0.25">
      <c r="A178" s="129" t="s">
        <v>8927</v>
      </c>
      <c r="B178" s="129" t="s">
        <v>146</v>
      </c>
      <c r="C178" s="129" t="s">
        <v>11203</v>
      </c>
      <c r="D178" s="129" t="s">
        <v>11916</v>
      </c>
      <c r="E178" s="129" t="s">
        <v>3940</v>
      </c>
      <c r="F178" s="129" t="s">
        <v>176</v>
      </c>
      <c r="G178" s="132">
        <v>40082</v>
      </c>
      <c r="H178" s="129" t="s">
        <v>5165</v>
      </c>
      <c r="I178" s="129">
        <v>1</v>
      </c>
      <c r="J178" s="129">
        <v>148.06</v>
      </c>
      <c r="K178" s="129"/>
      <c r="L178" s="129" t="s">
        <v>187</v>
      </c>
      <c r="M178" s="129" t="s">
        <v>3940</v>
      </c>
      <c r="N178" s="129"/>
      <c r="O178" s="54"/>
    </row>
    <row r="179" spans="1:15" s="53" customFormat="1" ht="140.25" x14ac:dyDescent="0.25">
      <c r="A179" s="129" t="s">
        <v>8928</v>
      </c>
      <c r="B179" s="129" t="s">
        <v>146</v>
      </c>
      <c r="C179" s="129" t="s">
        <v>11203</v>
      </c>
      <c r="D179" s="129" t="s">
        <v>11917</v>
      </c>
      <c r="E179" s="129" t="s">
        <v>3940</v>
      </c>
      <c r="F179" s="129" t="s">
        <v>176</v>
      </c>
      <c r="G179" s="132">
        <v>40082</v>
      </c>
      <c r="H179" s="129" t="s">
        <v>5165</v>
      </c>
      <c r="I179" s="129">
        <v>7</v>
      </c>
      <c r="J179" s="129">
        <v>421.05</v>
      </c>
      <c r="K179" s="129"/>
      <c r="L179" s="129" t="s">
        <v>187</v>
      </c>
      <c r="M179" s="129" t="s">
        <v>3940</v>
      </c>
      <c r="N179" s="129"/>
      <c r="O179" s="54"/>
    </row>
    <row r="180" spans="1:15" s="53" customFormat="1" ht="140.25" x14ac:dyDescent="0.25">
      <c r="A180" s="129" t="s">
        <v>8929</v>
      </c>
      <c r="B180" s="129" t="s">
        <v>146</v>
      </c>
      <c r="C180" s="129" t="s">
        <v>11203</v>
      </c>
      <c r="D180" s="129" t="s">
        <v>11918</v>
      </c>
      <c r="E180" s="129" t="s">
        <v>3940</v>
      </c>
      <c r="F180" s="129" t="s">
        <v>176</v>
      </c>
      <c r="G180" s="132">
        <v>40082</v>
      </c>
      <c r="H180" s="129" t="s">
        <v>5165</v>
      </c>
      <c r="I180" s="129">
        <v>4</v>
      </c>
      <c r="J180" s="129">
        <v>240.6</v>
      </c>
      <c r="K180" s="129"/>
      <c r="L180" s="129" t="s">
        <v>187</v>
      </c>
      <c r="M180" s="129" t="s">
        <v>3940</v>
      </c>
      <c r="N180" s="129"/>
      <c r="O180" s="54"/>
    </row>
    <row r="181" spans="1:15" s="53" customFormat="1" ht="140.25" x14ac:dyDescent="0.25">
      <c r="A181" s="129" t="s">
        <v>8930</v>
      </c>
      <c r="B181" s="129" t="s">
        <v>146</v>
      </c>
      <c r="C181" s="129" t="s">
        <v>11203</v>
      </c>
      <c r="D181" s="129" t="s">
        <v>11919</v>
      </c>
      <c r="E181" s="129" t="s">
        <v>3940</v>
      </c>
      <c r="F181" s="129" t="s">
        <v>176</v>
      </c>
      <c r="G181" s="132">
        <v>40082</v>
      </c>
      <c r="H181" s="129" t="s">
        <v>5165</v>
      </c>
      <c r="I181" s="129">
        <v>1</v>
      </c>
      <c r="J181" s="129">
        <v>60.15</v>
      </c>
      <c r="K181" s="129"/>
      <c r="L181" s="129" t="s">
        <v>187</v>
      </c>
      <c r="M181" s="129" t="s">
        <v>3940</v>
      </c>
      <c r="N181" s="129"/>
      <c r="O181" s="54"/>
    </row>
    <row r="182" spans="1:15" s="53" customFormat="1" ht="140.25" x14ac:dyDescent="0.25">
      <c r="A182" s="129" t="s">
        <v>8931</v>
      </c>
      <c r="B182" s="129" t="s">
        <v>146</v>
      </c>
      <c r="C182" s="129" t="s">
        <v>11203</v>
      </c>
      <c r="D182" s="129" t="s">
        <v>11920</v>
      </c>
      <c r="E182" s="129" t="s">
        <v>3940</v>
      </c>
      <c r="F182" s="129" t="s">
        <v>176</v>
      </c>
      <c r="G182" s="132">
        <v>40082</v>
      </c>
      <c r="H182" s="129" t="s">
        <v>5165</v>
      </c>
      <c r="I182" s="129">
        <v>11</v>
      </c>
      <c r="J182" s="129" t="s">
        <v>11211</v>
      </c>
      <c r="K182" s="129"/>
      <c r="L182" s="129" t="s">
        <v>187</v>
      </c>
      <c r="M182" s="129" t="s">
        <v>3940</v>
      </c>
      <c r="N182" s="129"/>
      <c r="O182" s="54"/>
    </row>
    <row r="183" spans="1:15" s="53" customFormat="1" ht="140.25" x14ac:dyDescent="0.25">
      <c r="A183" s="129" t="s">
        <v>8932</v>
      </c>
      <c r="B183" s="129" t="s">
        <v>146</v>
      </c>
      <c r="C183" s="129" t="s">
        <v>11203</v>
      </c>
      <c r="D183" s="129" t="s">
        <v>11921</v>
      </c>
      <c r="E183" s="129" t="s">
        <v>3940</v>
      </c>
      <c r="F183" s="129" t="s">
        <v>176</v>
      </c>
      <c r="G183" s="132">
        <v>40082</v>
      </c>
      <c r="H183" s="129" t="s">
        <v>5165</v>
      </c>
      <c r="I183" s="129">
        <v>1</v>
      </c>
      <c r="J183" s="129">
        <v>60.15</v>
      </c>
      <c r="K183" s="129"/>
      <c r="L183" s="129" t="s">
        <v>187</v>
      </c>
      <c r="M183" s="129" t="s">
        <v>3940</v>
      </c>
      <c r="N183" s="129"/>
      <c r="O183" s="54"/>
    </row>
    <row r="184" spans="1:15" s="53" customFormat="1" ht="140.25" x14ac:dyDescent="0.25">
      <c r="A184" s="129" t="s">
        <v>8933</v>
      </c>
      <c r="B184" s="129" t="s">
        <v>146</v>
      </c>
      <c r="C184" s="129" t="s">
        <v>11203</v>
      </c>
      <c r="D184" s="129" t="s">
        <v>11922</v>
      </c>
      <c r="E184" s="129" t="s">
        <v>3940</v>
      </c>
      <c r="F184" s="129" t="s">
        <v>176</v>
      </c>
      <c r="G184" s="132">
        <v>40082</v>
      </c>
      <c r="H184" s="129" t="s">
        <v>5165</v>
      </c>
      <c r="I184" s="129">
        <v>1</v>
      </c>
      <c r="J184" s="129">
        <v>60.15</v>
      </c>
      <c r="K184" s="129"/>
      <c r="L184" s="129" t="s">
        <v>187</v>
      </c>
      <c r="M184" s="129" t="s">
        <v>3940</v>
      </c>
      <c r="N184" s="129"/>
      <c r="O184" s="54"/>
    </row>
    <row r="185" spans="1:15" s="53" customFormat="1" ht="140.25" x14ac:dyDescent="0.25">
      <c r="A185" s="129" t="s">
        <v>8934</v>
      </c>
      <c r="B185" s="129" t="s">
        <v>146</v>
      </c>
      <c r="C185" s="129" t="s">
        <v>11203</v>
      </c>
      <c r="D185" s="129" t="s">
        <v>11923</v>
      </c>
      <c r="E185" s="129" t="s">
        <v>3940</v>
      </c>
      <c r="F185" s="129" t="s">
        <v>176</v>
      </c>
      <c r="G185" s="132">
        <v>40082</v>
      </c>
      <c r="H185" s="129" t="s">
        <v>5165</v>
      </c>
      <c r="I185" s="129">
        <v>1</v>
      </c>
      <c r="J185" s="129">
        <v>60.15</v>
      </c>
      <c r="K185" s="129"/>
      <c r="L185" s="129" t="s">
        <v>187</v>
      </c>
      <c r="M185" s="129" t="s">
        <v>3940</v>
      </c>
      <c r="N185" s="129"/>
      <c r="O185" s="54"/>
    </row>
    <row r="186" spans="1:15" s="53" customFormat="1" ht="140.25" x14ac:dyDescent="0.25">
      <c r="A186" s="129" t="s">
        <v>8935</v>
      </c>
      <c r="B186" s="129" t="s">
        <v>146</v>
      </c>
      <c r="C186" s="129" t="s">
        <v>11203</v>
      </c>
      <c r="D186" s="129" t="s">
        <v>11924</v>
      </c>
      <c r="E186" s="129" t="s">
        <v>3940</v>
      </c>
      <c r="F186" s="129" t="s">
        <v>176</v>
      </c>
      <c r="G186" s="132">
        <v>40082</v>
      </c>
      <c r="H186" s="129" t="s">
        <v>5165</v>
      </c>
      <c r="I186" s="129">
        <v>1</v>
      </c>
      <c r="J186" s="129">
        <v>60.15</v>
      </c>
      <c r="K186" s="129"/>
      <c r="L186" s="129" t="s">
        <v>187</v>
      </c>
      <c r="M186" s="129" t="s">
        <v>3940</v>
      </c>
      <c r="N186" s="129"/>
      <c r="O186" s="54"/>
    </row>
    <row r="187" spans="1:15" s="53" customFormat="1" ht="140.25" x14ac:dyDescent="0.25">
      <c r="A187" s="129" t="s">
        <v>8936</v>
      </c>
      <c r="B187" s="129" t="s">
        <v>146</v>
      </c>
      <c r="C187" s="129" t="s">
        <v>11203</v>
      </c>
      <c r="D187" s="129" t="s">
        <v>11925</v>
      </c>
      <c r="E187" s="129" t="s">
        <v>3940</v>
      </c>
      <c r="F187" s="129" t="s">
        <v>176</v>
      </c>
      <c r="G187" s="132">
        <v>40082</v>
      </c>
      <c r="H187" s="129" t="s">
        <v>5165</v>
      </c>
      <c r="I187" s="129">
        <v>13</v>
      </c>
      <c r="J187" s="129" t="s">
        <v>11214</v>
      </c>
      <c r="K187" s="129"/>
      <c r="L187" s="129" t="s">
        <v>187</v>
      </c>
      <c r="M187" s="129" t="s">
        <v>3940</v>
      </c>
      <c r="N187" s="129"/>
      <c r="O187" s="54"/>
    </row>
    <row r="188" spans="1:15" s="53" customFormat="1" ht="140.25" x14ac:dyDescent="0.25">
      <c r="A188" s="129" t="s">
        <v>8937</v>
      </c>
      <c r="B188" s="129" t="s">
        <v>146</v>
      </c>
      <c r="C188" s="129" t="s">
        <v>11203</v>
      </c>
      <c r="D188" s="129" t="s">
        <v>11926</v>
      </c>
      <c r="E188" s="129" t="s">
        <v>3940</v>
      </c>
      <c r="F188" s="129" t="s">
        <v>176</v>
      </c>
      <c r="G188" s="132">
        <v>40082</v>
      </c>
      <c r="H188" s="129" t="s">
        <v>5165</v>
      </c>
      <c r="I188" s="129">
        <v>1</v>
      </c>
      <c r="J188" s="129">
        <v>60.15</v>
      </c>
      <c r="K188" s="129"/>
      <c r="L188" s="129" t="s">
        <v>187</v>
      </c>
      <c r="M188" s="129" t="s">
        <v>3940</v>
      </c>
      <c r="N188" s="129"/>
      <c r="O188" s="54"/>
    </row>
    <row r="189" spans="1:15" s="53" customFormat="1" ht="140.25" x14ac:dyDescent="0.25">
      <c r="A189" s="129" t="s">
        <v>8938</v>
      </c>
      <c r="B189" s="129" t="s">
        <v>146</v>
      </c>
      <c r="C189" s="129" t="s">
        <v>11203</v>
      </c>
      <c r="D189" s="129" t="s">
        <v>11927</v>
      </c>
      <c r="E189" s="129" t="s">
        <v>3940</v>
      </c>
      <c r="F189" s="129" t="s">
        <v>176</v>
      </c>
      <c r="G189" s="132">
        <v>40082</v>
      </c>
      <c r="H189" s="129" t="s">
        <v>5165</v>
      </c>
      <c r="I189" s="129">
        <v>1</v>
      </c>
      <c r="J189" s="129">
        <v>60.15</v>
      </c>
      <c r="K189" s="129"/>
      <c r="L189" s="129" t="s">
        <v>187</v>
      </c>
      <c r="M189" s="129" t="s">
        <v>3940</v>
      </c>
      <c r="N189" s="129"/>
      <c r="O189" s="54"/>
    </row>
    <row r="190" spans="1:15" s="53" customFormat="1" ht="140.25" x14ac:dyDescent="0.25">
      <c r="A190" s="129" t="s">
        <v>8939</v>
      </c>
      <c r="B190" s="129" t="s">
        <v>146</v>
      </c>
      <c r="C190" s="129" t="s">
        <v>11203</v>
      </c>
      <c r="D190" s="129" t="s">
        <v>11928</v>
      </c>
      <c r="E190" s="129" t="s">
        <v>3940</v>
      </c>
      <c r="F190" s="129" t="s">
        <v>176</v>
      </c>
      <c r="G190" s="132">
        <v>40082</v>
      </c>
      <c r="H190" s="129" t="s">
        <v>5165</v>
      </c>
      <c r="I190" s="129">
        <v>1</v>
      </c>
      <c r="J190" s="129">
        <v>60.15</v>
      </c>
      <c r="K190" s="129"/>
      <c r="L190" s="129" t="s">
        <v>187</v>
      </c>
      <c r="M190" s="129" t="s">
        <v>3940</v>
      </c>
      <c r="N190" s="129"/>
      <c r="O190" s="54"/>
    </row>
    <row r="191" spans="1:15" s="53" customFormat="1" ht="140.25" x14ac:dyDescent="0.25">
      <c r="A191" s="129" t="s">
        <v>8940</v>
      </c>
      <c r="B191" s="129" t="s">
        <v>146</v>
      </c>
      <c r="C191" s="129" t="s">
        <v>11203</v>
      </c>
      <c r="D191" s="129" t="s">
        <v>11929</v>
      </c>
      <c r="E191" s="129" t="s">
        <v>3940</v>
      </c>
      <c r="F191" s="129" t="s">
        <v>176</v>
      </c>
      <c r="G191" s="132">
        <v>40082</v>
      </c>
      <c r="H191" s="129" t="s">
        <v>5165</v>
      </c>
      <c r="I191" s="129">
        <v>1</v>
      </c>
      <c r="J191" s="129">
        <v>60.15</v>
      </c>
      <c r="K191" s="129"/>
      <c r="L191" s="129" t="s">
        <v>187</v>
      </c>
      <c r="M191" s="129" t="s">
        <v>3940</v>
      </c>
      <c r="N191" s="129"/>
      <c r="O191" s="54"/>
    </row>
    <row r="192" spans="1:15" s="53" customFormat="1" ht="140.25" x14ac:dyDescent="0.25">
      <c r="A192" s="129" t="s">
        <v>8941</v>
      </c>
      <c r="B192" s="129" t="s">
        <v>146</v>
      </c>
      <c r="C192" s="129" t="s">
        <v>11203</v>
      </c>
      <c r="D192" s="129" t="s">
        <v>11930</v>
      </c>
      <c r="E192" s="129" t="s">
        <v>3940</v>
      </c>
      <c r="F192" s="129" t="s">
        <v>176</v>
      </c>
      <c r="G192" s="132">
        <v>40082</v>
      </c>
      <c r="H192" s="129" t="s">
        <v>5165</v>
      </c>
      <c r="I192" s="129">
        <v>1</v>
      </c>
      <c r="J192" s="129">
        <v>60.15</v>
      </c>
      <c r="K192" s="129"/>
      <c r="L192" s="129" t="s">
        <v>187</v>
      </c>
      <c r="M192" s="129" t="s">
        <v>3940</v>
      </c>
      <c r="N192" s="129"/>
      <c r="O192" s="54"/>
    </row>
    <row r="193" spans="1:15" s="53" customFormat="1" ht="140.25" x14ac:dyDescent="0.25">
      <c r="A193" s="129" t="s">
        <v>8942</v>
      </c>
      <c r="B193" s="129" t="s">
        <v>146</v>
      </c>
      <c r="C193" s="129" t="s">
        <v>11203</v>
      </c>
      <c r="D193" s="129" t="s">
        <v>11931</v>
      </c>
      <c r="E193" s="129" t="s">
        <v>3940</v>
      </c>
      <c r="F193" s="129" t="s">
        <v>176</v>
      </c>
      <c r="G193" s="132">
        <v>40082</v>
      </c>
      <c r="H193" s="129" t="s">
        <v>5165</v>
      </c>
      <c r="I193" s="129">
        <v>1</v>
      </c>
      <c r="J193" s="129">
        <v>60.15</v>
      </c>
      <c r="K193" s="129"/>
      <c r="L193" s="129" t="s">
        <v>187</v>
      </c>
      <c r="M193" s="129" t="s">
        <v>3940</v>
      </c>
      <c r="N193" s="129"/>
      <c r="O193" s="54"/>
    </row>
    <row r="194" spans="1:15" s="53" customFormat="1" ht="140.25" x14ac:dyDescent="0.25">
      <c r="A194" s="129" t="s">
        <v>8943</v>
      </c>
      <c r="B194" s="129" t="s">
        <v>146</v>
      </c>
      <c r="C194" s="129" t="s">
        <v>11203</v>
      </c>
      <c r="D194" s="129" t="s">
        <v>11932</v>
      </c>
      <c r="E194" s="129" t="s">
        <v>3940</v>
      </c>
      <c r="F194" s="129" t="s">
        <v>176</v>
      </c>
      <c r="G194" s="132">
        <v>40082</v>
      </c>
      <c r="H194" s="129" t="s">
        <v>5165</v>
      </c>
      <c r="I194" s="129">
        <v>8</v>
      </c>
      <c r="J194" s="129">
        <v>481.2</v>
      </c>
      <c r="K194" s="129"/>
      <c r="L194" s="129" t="s">
        <v>187</v>
      </c>
      <c r="M194" s="129" t="s">
        <v>3940</v>
      </c>
      <c r="N194" s="129"/>
      <c r="O194" s="54"/>
    </row>
    <row r="195" spans="1:15" s="53" customFormat="1" ht="140.25" x14ac:dyDescent="0.25">
      <c r="A195" s="129" t="s">
        <v>8944</v>
      </c>
      <c r="B195" s="129" t="s">
        <v>146</v>
      </c>
      <c r="C195" s="129" t="s">
        <v>11203</v>
      </c>
      <c r="D195" s="129" t="s">
        <v>11933</v>
      </c>
      <c r="E195" s="129" t="s">
        <v>3940</v>
      </c>
      <c r="F195" s="129" t="s">
        <v>176</v>
      </c>
      <c r="G195" s="132">
        <v>40082</v>
      </c>
      <c r="H195" s="129" t="s">
        <v>5165</v>
      </c>
      <c r="I195" s="129">
        <v>1</v>
      </c>
      <c r="J195" s="129">
        <v>60.15</v>
      </c>
      <c r="K195" s="129"/>
      <c r="L195" s="129" t="s">
        <v>187</v>
      </c>
      <c r="M195" s="129" t="s">
        <v>3940</v>
      </c>
      <c r="N195" s="129"/>
      <c r="O195" s="54"/>
    </row>
    <row r="196" spans="1:15" s="53" customFormat="1" ht="140.25" x14ac:dyDescent="0.25">
      <c r="A196" s="129" t="s">
        <v>8945</v>
      </c>
      <c r="B196" s="129" t="s">
        <v>146</v>
      </c>
      <c r="C196" s="129" t="s">
        <v>11203</v>
      </c>
      <c r="D196" s="129" t="s">
        <v>11934</v>
      </c>
      <c r="E196" s="129" t="s">
        <v>3940</v>
      </c>
      <c r="F196" s="129" t="s">
        <v>176</v>
      </c>
      <c r="G196" s="132">
        <v>40082</v>
      </c>
      <c r="H196" s="129" t="s">
        <v>5165</v>
      </c>
      <c r="I196" s="129">
        <v>9</v>
      </c>
      <c r="J196" s="129">
        <v>541.35</v>
      </c>
      <c r="K196" s="129"/>
      <c r="L196" s="129" t="s">
        <v>187</v>
      </c>
      <c r="M196" s="129" t="s">
        <v>3940</v>
      </c>
      <c r="N196" s="129"/>
      <c r="O196" s="54"/>
    </row>
    <row r="197" spans="1:15" s="53" customFormat="1" ht="140.25" x14ac:dyDescent="0.25">
      <c r="A197" s="129" t="s">
        <v>8946</v>
      </c>
      <c r="B197" s="129" t="s">
        <v>146</v>
      </c>
      <c r="C197" s="129" t="s">
        <v>11203</v>
      </c>
      <c r="D197" s="129" t="s">
        <v>11935</v>
      </c>
      <c r="E197" s="129" t="s">
        <v>3940</v>
      </c>
      <c r="F197" s="129" t="s">
        <v>176</v>
      </c>
      <c r="G197" s="132">
        <v>40082</v>
      </c>
      <c r="H197" s="129" t="s">
        <v>5165</v>
      </c>
      <c r="I197" s="129">
        <v>1</v>
      </c>
      <c r="J197" s="129">
        <v>60.15</v>
      </c>
      <c r="K197" s="129"/>
      <c r="L197" s="129" t="s">
        <v>187</v>
      </c>
      <c r="M197" s="129" t="s">
        <v>3940</v>
      </c>
      <c r="N197" s="129"/>
      <c r="O197" s="54"/>
    </row>
    <row r="198" spans="1:15" s="53" customFormat="1" ht="140.25" x14ac:dyDescent="0.25">
      <c r="A198" s="129" t="s">
        <v>8947</v>
      </c>
      <c r="B198" s="129" t="s">
        <v>146</v>
      </c>
      <c r="C198" s="129" t="s">
        <v>11203</v>
      </c>
      <c r="D198" s="129" t="s">
        <v>11936</v>
      </c>
      <c r="E198" s="129" t="s">
        <v>3940</v>
      </c>
      <c r="F198" s="129" t="s">
        <v>176</v>
      </c>
      <c r="G198" s="132">
        <v>40082</v>
      </c>
      <c r="H198" s="129" t="s">
        <v>5165</v>
      </c>
      <c r="I198" s="129">
        <v>6</v>
      </c>
      <c r="J198" s="129">
        <v>360.9</v>
      </c>
      <c r="K198" s="129"/>
      <c r="L198" s="129" t="s">
        <v>187</v>
      </c>
      <c r="M198" s="129" t="s">
        <v>3940</v>
      </c>
      <c r="N198" s="129"/>
      <c r="O198" s="54"/>
    </row>
    <row r="199" spans="1:15" s="53" customFormat="1" ht="140.25" x14ac:dyDescent="0.25">
      <c r="A199" s="129" t="s">
        <v>8948</v>
      </c>
      <c r="B199" s="129" t="s">
        <v>146</v>
      </c>
      <c r="C199" s="129" t="s">
        <v>11203</v>
      </c>
      <c r="D199" s="129" t="s">
        <v>11937</v>
      </c>
      <c r="E199" s="129" t="s">
        <v>3940</v>
      </c>
      <c r="F199" s="129" t="s">
        <v>176</v>
      </c>
      <c r="G199" s="132">
        <v>40083</v>
      </c>
      <c r="H199" s="129" t="s">
        <v>5165</v>
      </c>
      <c r="I199" s="129">
        <v>1</v>
      </c>
      <c r="J199" s="129">
        <v>60.15</v>
      </c>
      <c r="K199" s="129"/>
      <c r="L199" s="129" t="s">
        <v>186</v>
      </c>
      <c r="M199" s="129" t="s">
        <v>3940</v>
      </c>
      <c r="N199" s="129"/>
      <c r="O199" s="54"/>
    </row>
    <row r="200" spans="1:15" s="53" customFormat="1" ht="140.25" x14ac:dyDescent="0.25">
      <c r="A200" s="129" t="s">
        <v>8949</v>
      </c>
      <c r="B200" s="129" t="s">
        <v>146</v>
      </c>
      <c r="C200" s="129" t="s">
        <v>11203</v>
      </c>
      <c r="D200" s="129" t="s">
        <v>11938</v>
      </c>
      <c r="E200" s="129" t="s">
        <v>3940</v>
      </c>
      <c r="F200" s="129" t="s">
        <v>176</v>
      </c>
      <c r="G200" s="132">
        <v>40083</v>
      </c>
      <c r="H200" s="129" t="s">
        <v>5165</v>
      </c>
      <c r="I200" s="129">
        <v>9</v>
      </c>
      <c r="J200" s="129">
        <v>541.35</v>
      </c>
      <c r="K200" s="129"/>
      <c r="L200" s="129" t="s">
        <v>186</v>
      </c>
      <c r="M200" s="129" t="s">
        <v>3940</v>
      </c>
      <c r="N200" s="129"/>
      <c r="O200" s="54"/>
    </row>
    <row r="201" spans="1:15" s="53" customFormat="1" ht="140.25" x14ac:dyDescent="0.25">
      <c r="A201" s="129" t="s">
        <v>8950</v>
      </c>
      <c r="B201" s="129" t="s">
        <v>146</v>
      </c>
      <c r="C201" s="129" t="s">
        <v>11203</v>
      </c>
      <c r="D201" s="129" t="s">
        <v>11939</v>
      </c>
      <c r="E201" s="129" t="s">
        <v>3940</v>
      </c>
      <c r="F201" s="129" t="s">
        <v>176</v>
      </c>
      <c r="G201" s="132">
        <v>40083</v>
      </c>
      <c r="H201" s="129" t="s">
        <v>5165</v>
      </c>
      <c r="I201" s="129">
        <v>1</v>
      </c>
      <c r="J201" s="129">
        <v>60.15</v>
      </c>
      <c r="K201" s="129"/>
      <c r="L201" s="129" t="s">
        <v>186</v>
      </c>
      <c r="M201" s="129" t="s">
        <v>3940</v>
      </c>
      <c r="N201" s="129"/>
      <c r="O201" s="54"/>
    </row>
    <row r="202" spans="1:15" s="53" customFormat="1" ht="140.25" x14ac:dyDescent="0.25">
      <c r="A202" s="129" t="s">
        <v>8951</v>
      </c>
      <c r="B202" s="129" t="s">
        <v>146</v>
      </c>
      <c r="C202" s="129" t="s">
        <v>11203</v>
      </c>
      <c r="D202" s="129" t="s">
        <v>11940</v>
      </c>
      <c r="E202" s="129" t="s">
        <v>3940</v>
      </c>
      <c r="F202" s="129" t="s">
        <v>176</v>
      </c>
      <c r="G202" s="132">
        <v>40083</v>
      </c>
      <c r="H202" s="129" t="s">
        <v>5165</v>
      </c>
      <c r="I202" s="129">
        <v>1</v>
      </c>
      <c r="J202" s="129">
        <v>384.01</v>
      </c>
      <c r="K202" s="129"/>
      <c r="L202" s="129" t="s">
        <v>186</v>
      </c>
      <c r="M202" s="129" t="s">
        <v>3940</v>
      </c>
      <c r="N202" s="129"/>
      <c r="O202" s="54"/>
    </row>
    <row r="203" spans="1:15" s="53" customFormat="1" ht="140.25" x14ac:dyDescent="0.25">
      <c r="A203" s="129" t="s">
        <v>8952</v>
      </c>
      <c r="B203" s="129" t="s">
        <v>146</v>
      </c>
      <c r="C203" s="129" t="s">
        <v>11203</v>
      </c>
      <c r="D203" s="129" t="s">
        <v>11941</v>
      </c>
      <c r="E203" s="129" t="s">
        <v>3940</v>
      </c>
      <c r="F203" s="129" t="s">
        <v>176</v>
      </c>
      <c r="G203" s="132">
        <v>40083</v>
      </c>
      <c r="H203" s="129" t="s">
        <v>5165</v>
      </c>
      <c r="I203" s="129">
        <v>1</v>
      </c>
      <c r="J203" s="129">
        <v>384.01</v>
      </c>
      <c r="K203" s="129"/>
      <c r="L203" s="129" t="s">
        <v>186</v>
      </c>
      <c r="M203" s="129" t="s">
        <v>3940</v>
      </c>
      <c r="N203" s="129"/>
      <c r="O203" s="54"/>
    </row>
    <row r="204" spans="1:15" s="53" customFormat="1" ht="140.25" x14ac:dyDescent="0.25">
      <c r="A204" s="129" t="s">
        <v>8953</v>
      </c>
      <c r="B204" s="129" t="s">
        <v>146</v>
      </c>
      <c r="C204" s="129" t="s">
        <v>11203</v>
      </c>
      <c r="D204" s="129" t="s">
        <v>11942</v>
      </c>
      <c r="E204" s="129" t="s">
        <v>3940</v>
      </c>
      <c r="F204" s="129" t="s">
        <v>176</v>
      </c>
      <c r="G204" s="132">
        <v>40083</v>
      </c>
      <c r="H204" s="129" t="s">
        <v>5165</v>
      </c>
      <c r="I204" s="129">
        <v>1</v>
      </c>
      <c r="J204" s="129">
        <v>384.01</v>
      </c>
      <c r="K204" s="129"/>
      <c r="L204" s="129" t="s">
        <v>186</v>
      </c>
      <c r="M204" s="129" t="s">
        <v>3940</v>
      </c>
      <c r="N204" s="129"/>
      <c r="O204" s="54"/>
    </row>
    <row r="205" spans="1:15" s="53" customFormat="1" ht="140.25" x14ac:dyDescent="0.25">
      <c r="A205" s="129" t="s">
        <v>8954</v>
      </c>
      <c r="B205" s="129" t="s">
        <v>146</v>
      </c>
      <c r="C205" s="129" t="s">
        <v>11203</v>
      </c>
      <c r="D205" s="129" t="s">
        <v>11943</v>
      </c>
      <c r="E205" s="129" t="s">
        <v>3940</v>
      </c>
      <c r="F205" s="129" t="s">
        <v>176</v>
      </c>
      <c r="G205" s="132">
        <v>40083</v>
      </c>
      <c r="H205" s="129" t="s">
        <v>5165</v>
      </c>
      <c r="I205" s="129">
        <v>1</v>
      </c>
      <c r="J205" s="129">
        <v>384.01</v>
      </c>
      <c r="K205" s="129"/>
      <c r="L205" s="129" t="s">
        <v>186</v>
      </c>
      <c r="M205" s="129" t="s">
        <v>3940</v>
      </c>
      <c r="N205" s="129"/>
      <c r="O205" s="54"/>
    </row>
    <row r="206" spans="1:15" s="53" customFormat="1" ht="140.25" x14ac:dyDescent="0.25">
      <c r="A206" s="129" t="s">
        <v>8955</v>
      </c>
      <c r="B206" s="129" t="s">
        <v>146</v>
      </c>
      <c r="C206" s="129" t="s">
        <v>11203</v>
      </c>
      <c r="D206" s="129" t="s">
        <v>11944</v>
      </c>
      <c r="E206" s="129" t="s">
        <v>3940</v>
      </c>
      <c r="F206" s="129" t="s">
        <v>176</v>
      </c>
      <c r="G206" s="132">
        <v>40083</v>
      </c>
      <c r="H206" s="129" t="s">
        <v>5165</v>
      </c>
      <c r="I206" s="129">
        <v>1</v>
      </c>
      <c r="J206" s="129">
        <v>384.04</v>
      </c>
      <c r="K206" s="129"/>
      <c r="L206" s="129" t="s">
        <v>186</v>
      </c>
      <c r="M206" s="129" t="s">
        <v>3940</v>
      </c>
      <c r="N206" s="129"/>
      <c r="O206" s="54"/>
    </row>
    <row r="207" spans="1:15" s="53" customFormat="1" ht="140.25" x14ac:dyDescent="0.25">
      <c r="A207" s="129" t="s">
        <v>8956</v>
      </c>
      <c r="B207" s="129" t="s">
        <v>146</v>
      </c>
      <c r="C207" s="129" t="s">
        <v>11203</v>
      </c>
      <c r="D207" s="129" t="s">
        <v>11945</v>
      </c>
      <c r="E207" s="129" t="s">
        <v>3940</v>
      </c>
      <c r="F207" s="129" t="s">
        <v>176</v>
      </c>
      <c r="G207" s="132">
        <v>40083</v>
      </c>
      <c r="H207" s="129" t="s">
        <v>5165</v>
      </c>
      <c r="I207" s="129">
        <v>1</v>
      </c>
      <c r="J207" s="129">
        <v>384.01</v>
      </c>
      <c r="K207" s="129"/>
      <c r="L207" s="129" t="s">
        <v>186</v>
      </c>
      <c r="M207" s="129" t="s">
        <v>3940</v>
      </c>
      <c r="N207" s="129"/>
      <c r="O207" s="54"/>
    </row>
    <row r="208" spans="1:15" s="53" customFormat="1" ht="140.25" x14ac:dyDescent="0.25">
      <c r="A208" s="129" t="s">
        <v>8957</v>
      </c>
      <c r="B208" s="129" t="s">
        <v>146</v>
      </c>
      <c r="C208" s="129" t="s">
        <v>11203</v>
      </c>
      <c r="D208" s="129" t="s">
        <v>11946</v>
      </c>
      <c r="E208" s="129" t="s">
        <v>3940</v>
      </c>
      <c r="F208" s="129" t="s">
        <v>176</v>
      </c>
      <c r="G208" s="132">
        <v>40083</v>
      </c>
      <c r="H208" s="129" t="s">
        <v>5165</v>
      </c>
      <c r="I208" s="129">
        <v>1</v>
      </c>
      <c r="J208" s="129">
        <v>77.63</v>
      </c>
      <c r="K208" s="129"/>
      <c r="L208" s="129" t="s">
        <v>186</v>
      </c>
      <c r="M208" s="129" t="s">
        <v>3940</v>
      </c>
      <c r="N208" s="129"/>
      <c r="O208" s="54"/>
    </row>
    <row r="209" spans="1:15" s="53" customFormat="1" ht="140.25" x14ac:dyDescent="0.25">
      <c r="A209" s="129" t="s">
        <v>8958</v>
      </c>
      <c r="B209" s="129" t="s">
        <v>146</v>
      </c>
      <c r="C209" s="129" t="s">
        <v>11203</v>
      </c>
      <c r="D209" s="129" t="s">
        <v>11947</v>
      </c>
      <c r="E209" s="129" t="s">
        <v>3940</v>
      </c>
      <c r="F209" s="129" t="s">
        <v>176</v>
      </c>
      <c r="G209" s="132">
        <v>40083</v>
      </c>
      <c r="H209" s="129" t="s">
        <v>5165</v>
      </c>
      <c r="I209" s="129">
        <v>1</v>
      </c>
      <c r="J209" s="129">
        <v>77.63</v>
      </c>
      <c r="K209" s="129"/>
      <c r="L209" s="129" t="s">
        <v>186</v>
      </c>
      <c r="M209" s="129" t="s">
        <v>3940</v>
      </c>
      <c r="N209" s="129"/>
      <c r="O209" s="54"/>
    </row>
    <row r="210" spans="1:15" s="53" customFormat="1" ht="140.25" x14ac:dyDescent="0.25">
      <c r="A210" s="129" t="s">
        <v>8959</v>
      </c>
      <c r="B210" s="129" t="s">
        <v>146</v>
      </c>
      <c r="C210" s="129" t="s">
        <v>11203</v>
      </c>
      <c r="D210" s="129" t="s">
        <v>11948</v>
      </c>
      <c r="E210" s="129" t="s">
        <v>3940</v>
      </c>
      <c r="F210" s="129" t="s">
        <v>176</v>
      </c>
      <c r="G210" s="132">
        <v>40083</v>
      </c>
      <c r="H210" s="129" t="s">
        <v>5165</v>
      </c>
      <c r="I210" s="129">
        <v>1</v>
      </c>
      <c r="J210" s="129">
        <v>77.63</v>
      </c>
      <c r="K210" s="129"/>
      <c r="L210" s="129" t="s">
        <v>186</v>
      </c>
      <c r="M210" s="129" t="s">
        <v>3940</v>
      </c>
      <c r="N210" s="129"/>
      <c r="O210" s="54"/>
    </row>
    <row r="211" spans="1:15" s="53" customFormat="1" ht="140.25" x14ac:dyDescent="0.25">
      <c r="A211" s="129" t="s">
        <v>8960</v>
      </c>
      <c r="B211" s="129" t="s">
        <v>146</v>
      </c>
      <c r="C211" s="129" t="s">
        <v>11203</v>
      </c>
      <c r="D211" s="129" t="s">
        <v>11949</v>
      </c>
      <c r="E211" s="129" t="s">
        <v>3940</v>
      </c>
      <c r="F211" s="129" t="s">
        <v>176</v>
      </c>
      <c r="G211" s="132">
        <v>40083</v>
      </c>
      <c r="H211" s="129" t="s">
        <v>5165</v>
      </c>
      <c r="I211" s="129">
        <v>1</v>
      </c>
      <c r="J211" s="129">
        <v>77.63</v>
      </c>
      <c r="K211" s="129"/>
      <c r="L211" s="129" t="s">
        <v>186</v>
      </c>
      <c r="M211" s="129" t="s">
        <v>3940</v>
      </c>
      <c r="N211" s="129"/>
      <c r="O211" s="54"/>
    </row>
    <row r="212" spans="1:15" s="53" customFormat="1" ht="140.25" x14ac:dyDescent="0.25">
      <c r="A212" s="129" t="s">
        <v>8961</v>
      </c>
      <c r="B212" s="129" t="s">
        <v>146</v>
      </c>
      <c r="C212" s="129" t="s">
        <v>11203</v>
      </c>
      <c r="D212" s="129" t="s">
        <v>11950</v>
      </c>
      <c r="E212" s="129" t="s">
        <v>3940</v>
      </c>
      <c r="F212" s="129" t="s">
        <v>176</v>
      </c>
      <c r="G212" s="132">
        <v>40083</v>
      </c>
      <c r="H212" s="129" t="s">
        <v>5165</v>
      </c>
      <c r="I212" s="129">
        <v>3</v>
      </c>
      <c r="J212" s="129">
        <v>232.88</v>
      </c>
      <c r="K212" s="129"/>
      <c r="L212" s="129" t="s">
        <v>186</v>
      </c>
      <c r="M212" s="129" t="s">
        <v>3940</v>
      </c>
      <c r="N212" s="129"/>
      <c r="O212" s="54"/>
    </row>
    <row r="213" spans="1:15" s="53" customFormat="1" ht="140.25" x14ac:dyDescent="0.25">
      <c r="A213" s="129" t="s">
        <v>8962</v>
      </c>
      <c r="B213" s="129" t="s">
        <v>146</v>
      </c>
      <c r="C213" s="129" t="s">
        <v>11203</v>
      </c>
      <c r="D213" s="129" t="s">
        <v>11951</v>
      </c>
      <c r="E213" s="129" t="s">
        <v>3940</v>
      </c>
      <c r="F213" s="129" t="s">
        <v>176</v>
      </c>
      <c r="G213" s="132">
        <v>40083</v>
      </c>
      <c r="H213" s="129" t="s">
        <v>5165</v>
      </c>
      <c r="I213" s="129">
        <v>1</v>
      </c>
      <c r="J213" s="129">
        <v>77.63</v>
      </c>
      <c r="K213" s="129"/>
      <c r="L213" s="129" t="s">
        <v>186</v>
      </c>
      <c r="M213" s="129" t="s">
        <v>3940</v>
      </c>
      <c r="N213" s="129"/>
      <c r="O213" s="54"/>
    </row>
    <row r="214" spans="1:15" s="53" customFormat="1" ht="140.25" x14ac:dyDescent="0.25">
      <c r="A214" s="129" t="s">
        <v>8963</v>
      </c>
      <c r="B214" s="129" t="s">
        <v>146</v>
      </c>
      <c r="C214" s="129" t="s">
        <v>11203</v>
      </c>
      <c r="D214" s="129" t="s">
        <v>11952</v>
      </c>
      <c r="E214" s="129" t="s">
        <v>3940</v>
      </c>
      <c r="F214" s="129" t="s">
        <v>176</v>
      </c>
      <c r="G214" s="132">
        <v>40083</v>
      </c>
      <c r="H214" s="129" t="s">
        <v>5165</v>
      </c>
      <c r="I214" s="129">
        <v>8</v>
      </c>
      <c r="J214" s="129">
        <v>621</v>
      </c>
      <c r="K214" s="129"/>
      <c r="L214" s="129" t="s">
        <v>186</v>
      </c>
      <c r="M214" s="129" t="s">
        <v>3940</v>
      </c>
      <c r="N214" s="129"/>
      <c r="O214" s="54"/>
    </row>
    <row r="215" spans="1:15" s="53" customFormat="1" ht="140.25" x14ac:dyDescent="0.25">
      <c r="A215" s="129" t="s">
        <v>8964</v>
      </c>
      <c r="B215" s="129" t="s">
        <v>146</v>
      </c>
      <c r="C215" s="129" t="s">
        <v>11203</v>
      </c>
      <c r="D215" s="129" t="s">
        <v>11953</v>
      </c>
      <c r="E215" s="129" t="s">
        <v>3940</v>
      </c>
      <c r="F215" s="129" t="s">
        <v>176</v>
      </c>
      <c r="G215" s="132">
        <v>40083</v>
      </c>
      <c r="H215" s="129" t="s">
        <v>5165</v>
      </c>
      <c r="I215" s="129">
        <v>4</v>
      </c>
      <c r="J215" s="129">
        <v>310.5</v>
      </c>
      <c r="K215" s="129"/>
      <c r="L215" s="129" t="s">
        <v>186</v>
      </c>
      <c r="M215" s="129" t="s">
        <v>3940</v>
      </c>
      <c r="N215" s="129"/>
      <c r="O215" s="54"/>
    </row>
    <row r="216" spans="1:15" s="53" customFormat="1" ht="140.25" x14ac:dyDescent="0.25">
      <c r="A216" s="129" t="s">
        <v>8965</v>
      </c>
      <c r="B216" s="129" t="s">
        <v>146</v>
      </c>
      <c r="C216" s="129" t="s">
        <v>11203</v>
      </c>
      <c r="D216" s="129" t="s">
        <v>11954</v>
      </c>
      <c r="E216" s="129" t="s">
        <v>3940</v>
      </c>
      <c r="F216" s="129" t="s">
        <v>176</v>
      </c>
      <c r="G216" s="132">
        <v>40083</v>
      </c>
      <c r="H216" s="129" t="s">
        <v>5165</v>
      </c>
      <c r="I216" s="129">
        <v>1</v>
      </c>
      <c r="J216" s="129">
        <v>77.63</v>
      </c>
      <c r="K216" s="129"/>
      <c r="L216" s="129" t="s">
        <v>186</v>
      </c>
      <c r="M216" s="129" t="s">
        <v>3940</v>
      </c>
      <c r="N216" s="129"/>
      <c r="O216" s="54"/>
    </row>
    <row r="217" spans="1:15" s="53" customFormat="1" ht="140.25" x14ac:dyDescent="0.25">
      <c r="A217" s="129" t="s">
        <v>8966</v>
      </c>
      <c r="B217" s="129" t="s">
        <v>146</v>
      </c>
      <c r="C217" s="129" t="s">
        <v>11203</v>
      </c>
      <c r="D217" s="129" t="s">
        <v>11955</v>
      </c>
      <c r="E217" s="129" t="s">
        <v>3940</v>
      </c>
      <c r="F217" s="129" t="s">
        <v>176</v>
      </c>
      <c r="G217" s="132">
        <v>40083</v>
      </c>
      <c r="H217" s="129" t="s">
        <v>5165</v>
      </c>
      <c r="I217" s="129">
        <v>3</v>
      </c>
      <c r="J217" s="129" t="s">
        <v>11222</v>
      </c>
      <c r="K217" s="129"/>
      <c r="L217" s="129" t="s">
        <v>186</v>
      </c>
      <c r="M217" s="129" t="s">
        <v>3940</v>
      </c>
      <c r="N217" s="129"/>
      <c r="O217" s="54"/>
    </row>
    <row r="218" spans="1:15" s="53" customFormat="1" ht="140.25" x14ac:dyDescent="0.25">
      <c r="A218" s="129" t="s">
        <v>8967</v>
      </c>
      <c r="B218" s="129" t="s">
        <v>146</v>
      </c>
      <c r="C218" s="129" t="s">
        <v>11203</v>
      </c>
      <c r="D218" s="129" t="s">
        <v>11956</v>
      </c>
      <c r="E218" s="129" t="s">
        <v>3940</v>
      </c>
      <c r="F218" s="129" t="s">
        <v>176</v>
      </c>
      <c r="G218" s="132">
        <v>40083</v>
      </c>
      <c r="H218" s="129" t="s">
        <v>5165</v>
      </c>
      <c r="I218" s="129">
        <v>1</v>
      </c>
      <c r="J218" s="129">
        <v>77.63</v>
      </c>
      <c r="K218" s="129"/>
      <c r="L218" s="129" t="s">
        <v>186</v>
      </c>
      <c r="M218" s="129" t="s">
        <v>3940</v>
      </c>
      <c r="N218" s="129"/>
      <c r="O218" s="54"/>
    </row>
    <row r="219" spans="1:15" s="53" customFormat="1" ht="140.25" x14ac:dyDescent="0.25">
      <c r="A219" s="129" t="s">
        <v>8968</v>
      </c>
      <c r="B219" s="129" t="s">
        <v>146</v>
      </c>
      <c r="C219" s="129" t="s">
        <v>11203</v>
      </c>
      <c r="D219" s="129" t="s">
        <v>11957</v>
      </c>
      <c r="E219" s="129" t="s">
        <v>3940</v>
      </c>
      <c r="F219" s="129" t="s">
        <v>176</v>
      </c>
      <c r="G219" s="132">
        <v>40083</v>
      </c>
      <c r="H219" s="129" t="s">
        <v>5165</v>
      </c>
      <c r="I219" s="129">
        <v>1</v>
      </c>
      <c r="J219" s="129">
        <v>77.63</v>
      </c>
      <c r="K219" s="129"/>
      <c r="L219" s="129" t="s">
        <v>186</v>
      </c>
      <c r="M219" s="129" t="s">
        <v>3940</v>
      </c>
      <c r="N219" s="129"/>
      <c r="O219" s="54"/>
    </row>
    <row r="220" spans="1:15" s="53" customFormat="1" ht="140.25" x14ac:dyDescent="0.25">
      <c r="A220" s="129" t="s">
        <v>8969</v>
      </c>
      <c r="B220" s="129" t="s">
        <v>146</v>
      </c>
      <c r="C220" s="129" t="s">
        <v>11203</v>
      </c>
      <c r="D220" s="129" t="s">
        <v>11958</v>
      </c>
      <c r="E220" s="129" t="s">
        <v>3940</v>
      </c>
      <c r="F220" s="129" t="s">
        <v>176</v>
      </c>
      <c r="G220" s="132">
        <v>40083</v>
      </c>
      <c r="H220" s="129" t="s">
        <v>5165</v>
      </c>
      <c r="I220" s="129">
        <v>1</v>
      </c>
      <c r="J220" s="129">
        <v>77.63</v>
      </c>
      <c r="K220" s="129"/>
      <c r="L220" s="129" t="s">
        <v>186</v>
      </c>
      <c r="M220" s="129" t="s">
        <v>3940</v>
      </c>
      <c r="N220" s="129"/>
      <c r="O220" s="54"/>
    </row>
    <row r="221" spans="1:15" s="53" customFormat="1" ht="140.25" x14ac:dyDescent="0.25">
      <c r="A221" s="129" t="s">
        <v>8970</v>
      </c>
      <c r="B221" s="129" t="s">
        <v>146</v>
      </c>
      <c r="C221" s="129" t="s">
        <v>11203</v>
      </c>
      <c r="D221" s="129" t="s">
        <v>11959</v>
      </c>
      <c r="E221" s="129" t="s">
        <v>3940</v>
      </c>
      <c r="F221" s="129" t="s">
        <v>176</v>
      </c>
      <c r="G221" s="132">
        <v>40083</v>
      </c>
      <c r="H221" s="129" t="s">
        <v>5165</v>
      </c>
      <c r="I221" s="129">
        <v>3</v>
      </c>
      <c r="J221" s="129">
        <v>232.88</v>
      </c>
      <c r="K221" s="129"/>
      <c r="L221" s="129" t="s">
        <v>186</v>
      </c>
      <c r="M221" s="129" t="s">
        <v>3940</v>
      </c>
      <c r="N221" s="129"/>
      <c r="O221" s="54"/>
    </row>
    <row r="222" spans="1:15" s="53" customFormat="1" ht="140.25" x14ac:dyDescent="0.25">
      <c r="A222" s="129" t="s">
        <v>8971</v>
      </c>
      <c r="B222" s="129" t="s">
        <v>146</v>
      </c>
      <c r="C222" s="129" t="s">
        <v>11203</v>
      </c>
      <c r="D222" s="129" t="s">
        <v>11960</v>
      </c>
      <c r="E222" s="129" t="s">
        <v>3940</v>
      </c>
      <c r="F222" s="129" t="s">
        <v>176</v>
      </c>
      <c r="G222" s="132">
        <v>40083</v>
      </c>
      <c r="H222" s="129" t="s">
        <v>5165</v>
      </c>
      <c r="I222" s="129">
        <v>1</v>
      </c>
      <c r="J222" s="129">
        <v>77.63</v>
      </c>
      <c r="K222" s="129"/>
      <c r="L222" s="129" t="s">
        <v>186</v>
      </c>
      <c r="M222" s="129" t="s">
        <v>3940</v>
      </c>
      <c r="N222" s="129"/>
      <c r="O222" s="54"/>
    </row>
    <row r="223" spans="1:15" s="53" customFormat="1" ht="140.25" x14ac:dyDescent="0.25">
      <c r="A223" s="129" t="s">
        <v>8972</v>
      </c>
      <c r="B223" s="129" t="s">
        <v>146</v>
      </c>
      <c r="C223" s="129" t="s">
        <v>11203</v>
      </c>
      <c r="D223" s="129" t="s">
        <v>11961</v>
      </c>
      <c r="E223" s="129" t="s">
        <v>3940</v>
      </c>
      <c r="F223" s="129" t="s">
        <v>176</v>
      </c>
      <c r="G223" s="132">
        <v>40083</v>
      </c>
      <c r="H223" s="129" t="s">
        <v>5165</v>
      </c>
      <c r="I223" s="129">
        <v>3</v>
      </c>
      <c r="J223" s="129">
        <v>232.88</v>
      </c>
      <c r="K223" s="129"/>
      <c r="L223" s="129" t="s">
        <v>186</v>
      </c>
      <c r="M223" s="129" t="s">
        <v>3940</v>
      </c>
      <c r="N223" s="129"/>
      <c r="O223" s="54"/>
    </row>
    <row r="224" spans="1:15" s="53" customFormat="1" ht="140.25" x14ac:dyDescent="0.25">
      <c r="A224" s="129" t="s">
        <v>8973</v>
      </c>
      <c r="B224" s="129" t="s">
        <v>146</v>
      </c>
      <c r="C224" s="129" t="s">
        <v>11203</v>
      </c>
      <c r="D224" s="129" t="s">
        <v>11962</v>
      </c>
      <c r="E224" s="129" t="s">
        <v>3940</v>
      </c>
      <c r="F224" s="129" t="s">
        <v>176</v>
      </c>
      <c r="G224" s="132">
        <v>40083</v>
      </c>
      <c r="H224" s="129" t="s">
        <v>5165</v>
      </c>
      <c r="I224" s="129">
        <v>1</v>
      </c>
      <c r="J224" s="129">
        <v>77.63</v>
      </c>
      <c r="K224" s="129"/>
      <c r="L224" s="129" t="s">
        <v>186</v>
      </c>
      <c r="M224" s="129" t="s">
        <v>3940</v>
      </c>
      <c r="N224" s="129"/>
      <c r="O224" s="54"/>
    </row>
    <row r="225" spans="1:15" s="53" customFormat="1" ht="140.25" x14ac:dyDescent="0.25">
      <c r="A225" s="129" t="s">
        <v>8974</v>
      </c>
      <c r="B225" s="129" t="s">
        <v>146</v>
      </c>
      <c r="C225" s="129" t="s">
        <v>11203</v>
      </c>
      <c r="D225" s="129" t="s">
        <v>11963</v>
      </c>
      <c r="E225" s="129" t="s">
        <v>3940</v>
      </c>
      <c r="F225" s="129" t="s">
        <v>176</v>
      </c>
      <c r="G225" s="132">
        <v>40083</v>
      </c>
      <c r="H225" s="129" t="s">
        <v>5165</v>
      </c>
      <c r="I225" s="129">
        <v>1</v>
      </c>
      <c r="J225" s="129">
        <v>77.63</v>
      </c>
      <c r="K225" s="129"/>
      <c r="L225" s="129" t="s">
        <v>186</v>
      </c>
      <c r="M225" s="129" t="s">
        <v>3940</v>
      </c>
      <c r="N225" s="129"/>
      <c r="O225" s="54"/>
    </row>
    <row r="226" spans="1:15" s="53" customFormat="1" ht="140.25" x14ac:dyDescent="0.25">
      <c r="A226" s="129" t="s">
        <v>8975</v>
      </c>
      <c r="B226" s="129" t="s">
        <v>146</v>
      </c>
      <c r="C226" s="129" t="s">
        <v>11203</v>
      </c>
      <c r="D226" s="129" t="s">
        <v>11964</v>
      </c>
      <c r="E226" s="129" t="s">
        <v>3940</v>
      </c>
      <c r="F226" s="129" t="s">
        <v>176</v>
      </c>
      <c r="G226" s="132">
        <v>40083</v>
      </c>
      <c r="H226" s="129" t="s">
        <v>5165</v>
      </c>
      <c r="I226" s="129">
        <v>1</v>
      </c>
      <c r="J226" s="129">
        <v>77.63</v>
      </c>
      <c r="K226" s="129"/>
      <c r="L226" s="129" t="s">
        <v>186</v>
      </c>
      <c r="M226" s="129" t="s">
        <v>3940</v>
      </c>
      <c r="N226" s="129"/>
      <c r="O226" s="54"/>
    </row>
    <row r="227" spans="1:15" s="53" customFormat="1" ht="140.25" x14ac:dyDescent="0.25">
      <c r="A227" s="129" t="s">
        <v>8976</v>
      </c>
      <c r="B227" s="129" t="s">
        <v>146</v>
      </c>
      <c r="C227" s="129" t="s">
        <v>11203</v>
      </c>
      <c r="D227" s="129" t="s">
        <v>11965</v>
      </c>
      <c r="E227" s="129" t="s">
        <v>3940</v>
      </c>
      <c r="F227" s="129" t="s">
        <v>176</v>
      </c>
      <c r="G227" s="132">
        <v>40083</v>
      </c>
      <c r="H227" s="129" t="s">
        <v>5165</v>
      </c>
      <c r="I227" s="129">
        <v>4</v>
      </c>
      <c r="J227" s="129">
        <v>310.5</v>
      </c>
      <c r="K227" s="129"/>
      <c r="L227" s="129" t="s">
        <v>186</v>
      </c>
      <c r="M227" s="129" t="s">
        <v>3940</v>
      </c>
      <c r="N227" s="129"/>
      <c r="O227" s="54"/>
    </row>
    <row r="228" spans="1:15" s="53" customFormat="1" ht="140.25" x14ac:dyDescent="0.25">
      <c r="A228" s="129" t="s">
        <v>8977</v>
      </c>
      <c r="B228" s="129" t="s">
        <v>146</v>
      </c>
      <c r="C228" s="129" t="s">
        <v>11203</v>
      </c>
      <c r="D228" s="129" t="s">
        <v>11966</v>
      </c>
      <c r="E228" s="129" t="s">
        <v>3940</v>
      </c>
      <c r="F228" s="129" t="s">
        <v>176</v>
      </c>
      <c r="G228" s="132">
        <v>40087</v>
      </c>
      <c r="H228" s="129" t="s">
        <v>5165</v>
      </c>
      <c r="I228" s="129">
        <v>1</v>
      </c>
      <c r="J228" s="129">
        <v>25.04</v>
      </c>
      <c r="K228" s="129"/>
      <c r="L228" s="129" t="s">
        <v>145</v>
      </c>
      <c r="M228" s="129" t="s">
        <v>3940</v>
      </c>
      <c r="N228" s="129"/>
      <c r="O228" s="54"/>
    </row>
    <row r="229" spans="1:15" s="53" customFormat="1" ht="140.25" x14ac:dyDescent="0.25">
      <c r="A229" s="129" t="s">
        <v>8978</v>
      </c>
      <c r="B229" s="129" t="s">
        <v>146</v>
      </c>
      <c r="C229" s="129" t="s">
        <v>11203</v>
      </c>
      <c r="D229" s="129" t="s">
        <v>11257</v>
      </c>
      <c r="E229" s="129" t="s">
        <v>3940</v>
      </c>
      <c r="F229" s="129" t="s">
        <v>176</v>
      </c>
      <c r="G229" s="132">
        <v>40087</v>
      </c>
      <c r="H229" s="129" t="s">
        <v>5165</v>
      </c>
      <c r="I229" s="129">
        <v>1</v>
      </c>
      <c r="J229" s="129">
        <v>25.04</v>
      </c>
      <c r="K229" s="129"/>
      <c r="L229" s="129" t="s">
        <v>145</v>
      </c>
      <c r="M229" s="129" t="s">
        <v>3940</v>
      </c>
      <c r="N229" s="129"/>
      <c r="O229" s="54"/>
    </row>
    <row r="230" spans="1:15" s="53" customFormat="1" ht="140.25" x14ac:dyDescent="0.25">
      <c r="A230" s="129" t="s">
        <v>8979</v>
      </c>
      <c r="B230" s="129" t="s">
        <v>146</v>
      </c>
      <c r="C230" s="129" t="s">
        <v>11203</v>
      </c>
      <c r="D230" s="129" t="s">
        <v>11967</v>
      </c>
      <c r="E230" s="129" t="s">
        <v>3940</v>
      </c>
      <c r="F230" s="129" t="s">
        <v>176</v>
      </c>
      <c r="G230" s="132">
        <v>40087</v>
      </c>
      <c r="H230" s="129" t="s">
        <v>5165</v>
      </c>
      <c r="I230" s="129">
        <v>4</v>
      </c>
      <c r="J230" s="129">
        <v>100.18</v>
      </c>
      <c r="K230" s="129"/>
      <c r="L230" s="129" t="s">
        <v>145</v>
      </c>
      <c r="M230" s="129" t="s">
        <v>3940</v>
      </c>
      <c r="N230" s="129"/>
      <c r="O230" s="54"/>
    </row>
    <row r="231" spans="1:15" s="53" customFormat="1" ht="140.25" x14ac:dyDescent="0.25">
      <c r="A231" s="129" t="s">
        <v>8980</v>
      </c>
      <c r="B231" s="129" t="s">
        <v>146</v>
      </c>
      <c r="C231" s="129" t="s">
        <v>11203</v>
      </c>
      <c r="D231" s="129" t="s">
        <v>11968</v>
      </c>
      <c r="E231" s="129" t="s">
        <v>3940</v>
      </c>
      <c r="F231" s="129" t="s">
        <v>176</v>
      </c>
      <c r="G231" s="132">
        <v>40087</v>
      </c>
      <c r="H231" s="129" t="s">
        <v>5165</v>
      </c>
      <c r="I231" s="129">
        <v>4</v>
      </c>
      <c r="J231" s="129">
        <v>100.18</v>
      </c>
      <c r="K231" s="129"/>
      <c r="L231" s="129" t="s">
        <v>145</v>
      </c>
      <c r="M231" s="129" t="s">
        <v>3940</v>
      </c>
      <c r="N231" s="129"/>
      <c r="O231" s="54"/>
    </row>
    <row r="232" spans="1:15" s="53" customFormat="1" ht="140.25" x14ac:dyDescent="0.25">
      <c r="A232" s="129" t="s">
        <v>8981</v>
      </c>
      <c r="B232" s="129" t="s">
        <v>146</v>
      </c>
      <c r="C232" s="129" t="s">
        <v>11203</v>
      </c>
      <c r="D232" s="129" t="s">
        <v>11232</v>
      </c>
      <c r="E232" s="129" t="s">
        <v>3940</v>
      </c>
      <c r="F232" s="129" t="s">
        <v>176</v>
      </c>
      <c r="G232" s="132">
        <v>40087</v>
      </c>
      <c r="H232" s="129" t="s">
        <v>5165</v>
      </c>
      <c r="I232" s="129">
        <v>1</v>
      </c>
      <c r="J232" s="129">
        <v>25.04</v>
      </c>
      <c r="K232" s="129"/>
      <c r="L232" s="129" t="s">
        <v>145</v>
      </c>
      <c r="M232" s="129" t="s">
        <v>3940</v>
      </c>
      <c r="N232" s="129"/>
      <c r="O232" s="54"/>
    </row>
    <row r="233" spans="1:15" s="53" customFormat="1" ht="140.25" x14ac:dyDescent="0.25">
      <c r="A233" s="129" t="s">
        <v>8982</v>
      </c>
      <c r="B233" s="129" t="s">
        <v>146</v>
      </c>
      <c r="C233" s="129" t="s">
        <v>11203</v>
      </c>
      <c r="D233" s="129" t="s">
        <v>11969</v>
      </c>
      <c r="E233" s="129" t="s">
        <v>3940</v>
      </c>
      <c r="F233" s="129" t="s">
        <v>176</v>
      </c>
      <c r="G233" s="132">
        <v>40087</v>
      </c>
      <c r="H233" s="129" t="s">
        <v>5165</v>
      </c>
      <c r="I233" s="129">
        <v>9</v>
      </c>
      <c r="J233" s="129">
        <v>447.78</v>
      </c>
      <c r="K233" s="129"/>
      <c r="L233" s="129" t="s">
        <v>145</v>
      </c>
      <c r="M233" s="129" t="s">
        <v>3940</v>
      </c>
      <c r="N233" s="129"/>
      <c r="O233" s="54"/>
    </row>
    <row r="234" spans="1:15" s="53" customFormat="1" ht="140.25" x14ac:dyDescent="0.25">
      <c r="A234" s="129" t="s">
        <v>8983</v>
      </c>
      <c r="B234" s="129" t="s">
        <v>146</v>
      </c>
      <c r="C234" s="129" t="s">
        <v>11203</v>
      </c>
      <c r="D234" s="129" t="s">
        <v>11970</v>
      </c>
      <c r="E234" s="129" t="s">
        <v>3940</v>
      </c>
      <c r="F234" s="129" t="s">
        <v>176</v>
      </c>
      <c r="G234" s="132">
        <v>40087</v>
      </c>
      <c r="H234" s="129" t="s">
        <v>5165</v>
      </c>
      <c r="I234" s="129">
        <v>4</v>
      </c>
      <c r="J234" s="129">
        <v>240.6</v>
      </c>
      <c r="K234" s="129"/>
      <c r="L234" s="129" t="s">
        <v>145</v>
      </c>
      <c r="M234" s="129" t="s">
        <v>3940</v>
      </c>
      <c r="N234" s="129"/>
      <c r="O234" s="54"/>
    </row>
    <row r="235" spans="1:15" s="53" customFormat="1" ht="140.25" x14ac:dyDescent="0.25">
      <c r="A235" s="129" t="s">
        <v>8984</v>
      </c>
      <c r="B235" s="129" t="s">
        <v>146</v>
      </c>
      <c r="C235" s="129" t="s">
        <v>11203</v>
      </c>
      <c r="D235" s="129" t="s">
        <v>11971</v>
      </c>
      <c r="E235" s="129" t="s">
        <v>3940</v>
      </c>
      <c r="F235" s="129" t="s">
        <v>176</v>
      </c>
      <c r="G235" s="132">
        <v>40087</v>
      </c>
      <c r="H235" s="129" t="s">
        <v>5165</v>
      </c>
      <c r="I235" s="129">
        <v>1</v>
      </c>
      <c r="J235" s="129">
        <v>60.15</v>
      </c>
      <c r="K235" s="129"/>
      <c r="L235" s="129" t="s">
        <v>145</v>
      </c>
      <c r="M235" s="129" t="s">
        <v>3940</v>
      </c>
      <c r="N235" s="129"/>
      <c r="O235" s="54"/>
    </row>
    <row r="236" spans="1:15" s="53" customFormat="1" ht="140.25" x14ac:dyDescent="0.25">
      <c r="A236" s="129" t="s">
        <v>8985</v>
      </c>
      <c r="B236" s="129" t="s">
        <v>146</v>
      </c>
      <c r="C236" s="129" t="s">
        <v>11203</v>
      </c>
      <c r="D236" s="129" t="s">
        <v>11972</v>
      </c>
      <c r="E236" s="129" t="s">
        <v>3940</v>
      </c>
      <c r="F236" s="129" t="s">
        <v>176</v>
      </c>
      <c r="G236" s="132">
        <v>40087</v>
      </c>
      <c r="H236" s="129" t="s">
        <v>5165</v>
      </c>
      <c r="I236" s="129">
        <v>1</v>
      </c>
      <c r="J236" s="129">
        <v>60.15</v>
      </c>
      <c r="K236" s="129"/>
      <c r="L236" s="129" t="s">
        <v>145</v>
      </c>
      <c r="M236" s="129" t="s">
        <v>3940</v>
      </c>
      <c r="N236" s="129"/>
      <c r="O236" s="54"/>
    </row>
    <row r="237" spans="1:15" s="53" customFormat="1" ht="140.25" x14ac:dyDescent="0.25">
      <c r="A237" s="129" t="s">
        <v>8986</v>
      </c>
      <c r="B237" s="129" t="s">
        <v>146</v>
      </c>
      <c r="C237" s="129" t="s">
        <v>11203</v>
      </c>
      <c r="D237" s="129" t="s">
        <v>11973</v>
      </c>
      <c r="E237" s="129" t="s">
        <v>3940</v>
      </c>
      <c r="F237" s="129" t="s">
        <v>176</v>
      </c>
      <c r="G237" s="132">
        <v>40087</v>
      </c>
      <c r="H237" s="129" t="s">
        <v>5165</v>
      </c>
      <c r="I237" s="129">
        <v>1</v>
      </c>
      <c r="J237" s="129">
        <v>60.15</v>
      </c>
      <c r="K237" s="129"/>
      <c r="L237" s="129" t="s">
        <v>145</v>
      </c>
      <c r="M237" s="129" t="s">
        <v>3940</v>
      </c>
      <c r="N237" s="129"/>
      <c r="O237" s="54"/>
    </row>
    <row r="238" spans="1:15" s="53" customFormat="1" ht="140.25" x14ac:dyDescent="0.25">
      <c r="A238" s="129" t="s">
        <v>8987</v>
      </c>
      <c r="B238" s="129" t="s">
        <v>146</v>
      </c>
      <c r="C238" s="129" t="s">
        <v>11203</v>
      </c>
      <c r="D238" s="129" t="s">
        <v>11974</v>
      </c>
      <c r="E238" s="129" t="s">
        <v>3940</v>
      </c>
      <c r="F238" s="129" t="s">
        <v>176</v>
      </c>
      <c r="G238" s="132">
        <v>40087</v>
      </c>
      <c r="H238" s="129" t="s">
        <v>5165</v>
      </c>
      <c r="I238" s="129">
        <v>1</v>
      </c>
      <c r="J238" s="129">
        <v>60.15</v>
      </c>
      <c r="K238" s="129"/>
      <c r="L238" s="129" t="s">
        <v>145</v>
      </c>
      <c r="M238" s="129" t="s">
        <v>3940</v>
      </c>
      <c r="N238" s="129"/>
      <c r="O238" s="54"/>
    </row>
    <row r="239" spans="1:15" s="53" customFormat="1" ht="140.25" x14ac:dyDescent="0.25">
      <c r="A239" s="129" t="s">
        <v>8988</v>
      </c>
      <c r="B239" s="129" t="s">
        <v>146</v>
      </c>
      <c r="C239" s="129" t="s">
        <v>11203</v>
      </c>
      <c r="D239" s="129" t="s">
        <v>11975</v>
      </c>
      <c r="E239" s="129" t="s">
        <v>3940</v>
      </c>
      <c r="F239" s="129" t="s">
        <v>176</v>
      </c>
      <c r="G239" s="132">
        <v>40087</v>
      </c>
      <c r="H239" s="129" t="s">
        <v>5165</v>
      </c>
      <c r="I239" s="129">
        <v>1</v>
      </c>
      <c r="J239" s="129">
        <v>60.15</v>
      </c>
      <c r="K239" s="129"/>
      <c r="L239" s="129" t="s">
        <v>145</v>
      </c>
      <c r="M239" s="129" t="s">
        <v>3940</v>
      </c>
      <c r="N239" s="129"/>
      <c r="O239" s="54"/>
    </row>
    <row r="240" spans="1:15" s="53" customFormat="1" ht="140.25" x14ac:dyDescent="0.25">
      <c r="A240" s="129" t="s">
        <v>8989</v>
      </c>
      <c r="B240" s="129" t="s">
        <v>146</v>
      </c>
      <c r="C240" s="129" t="s">
        <v>11203</v>
      </c>
      <c r="D240" s="129" t="s">
        <v>11976</v>
      </c>
      <c r="E240" s="129" t="s">
        <v>3940</v>
      </c>
      <c r="F240" s="129" t="s">
        <v>176</v>
      </c>
      <c r="G240" s="132">
        <v>40087</v>
      </c>
      <c r="H240" s="129" t="s">
        <v>5165</v>
      </c>
      <c r="I240" s="129">
        <v>1</v>
      </c>
      <c r="J240" s="129">
        <v>49.75</v>
      </c>
      <c r="K240" s="129"/>
      <c r="L240" s="129" t="s">
        <v>145</v>
      </c>
      <c r="M240" s="129" t="s">
        <v>3940</v>
      </c>
      <c r="N240" s="129"/>
      <c r="O240" s="54"/>
    </row>
    <row r="241" spans="1:15" s="53" customFormat="1" ht="140.25" x14ac:dyDescent="0.25">
      <c r="A241" s="129" t="s">
        <v>8990</v>
      </c>
      <c r="B241" s="129" t="s">
        <v>146</v>
      </c>
      <c r="C241" s="129" t="s">
        <v>11203</v>
      </c>
      <c r="D241" s="129" t="s">
        <v>11977</v>
      </c>
      <c r="E241" s="129" t="s">
        <v>3940</v>
      </c>
      <c r="F241" s="129" t="s">
        <v>176</v>
      </c>
      <c r="G241" s="132">
        <v>40087</v>
      </c>
      <c r="H241" s="129" t="s">
        <v>5165</v>
      </c>
      <c r="I241" s="129">
        <v>5</v>
      </c>
      <c r="J241" s="129">
        <v>248.77</v>
      </c>
      <c r="K241" s="129"/>
      <c r="L241" s="129" t="s">
        <v>145</v>
      </c>
      <c r="M241" s="129" t="s">
        <v>3940</v>
      </c>
      <c r="N241" s="129"/>
      <c r="O241" s="54"/>
    </row>
    <row r="242" spans="1:15" s="53" customFormat="1" ht="140.25" x14ac:dyDescent="0.25">
      <c r="A242" s="129" t="s">
        <v>8991</v>
      </c>
      <c r="B242" s="129" t="s">
        <v>146</v>
      </c>
      <c r="C242" s="129" t="s">
        <v>11203</v>
      </c>
      <c r="D242" s="129" t="s">
        <v>11978</v>
      </c>
      <c r="E242" s="129" t="s">
        <v>3940</v>
      </c>
      <c r="F242" s="129" t="s">
        <v>176</v>
      </c>
      <c r="G242" s="132">
        <v>40087</v>
      </c>
      <c r="H242" s="129" t="s">
        <v>5165</v>
      </c>
      <c r="I242" s="129">
        <v>1</v>
      </c>
      <c r="J242" s="129">
        <v>49.75</v>
      </c>
      <c r="K242" s="129"/>
      <c r="L242" s="129" t="s">
        <v>145</v>
      </c>
      <c r="M242" s="129" t="s">
        <v>3940</v>
      </c>
      <c r="N242" s="129"/>
      <c r="O242" s="54"/>
    </row>
    <row r="243" spans="1:15" s="53" customFormat="1" ht="140.25" x14ac:dyDescent="0.25">
      <c r="A243" s="129" t="s">
        <v>8992</v>
      </c>
      <c r="B243" s="129" t="s">
        <v>146</v>
      </c>
      <c r="C243" s="129" t="s">
        <v>11203</v>
      </c>
      <c r="D243" s="129" t="s">
        <v>11979</v>
      </c>
      <c r="E243" s="129" t="s">
        <v>3940</v>
      </c>
      <c r="F243" s="129" t="s">
        <v>176</v>
      </c>
      <c r="G243" s="132">
        <v>40087</v>
      </c>
      <c r="H243" s="129" t="s">
        <v>5165</v>
      </c>
      <c r="I243" s="129">
        <v>1</v>
      </c>
      <c r="J243" s="129">
        <v>49.75</v>
      </c>
      <c r="K243" s="129"/>
      <c r="L243" s="129" t="s">
        <v>145</v>
      </c>
      <c r="M243" s="129" t="s">
        <v>3940</v>
      </c>
      <c r="N243" s="129"/>
      <c r="O243" s="54"/>
    </row>
    <row r="244" spans="1:15" s="53" customFormat="1" ht="140.25" x14ac:dyDescent="0.25">
      <c r="A244" s="129" t="s">
        <v>8993</v>
      </c>
      <c r="B244" s="129" t="s">
        <v>146</v>
      </c>
      <c r="C244" s="129" t="s">
        <v>11203</v>
      </c>
      <c r="D244" s="129" t="s">
        <v>11980</v>
      </c>
      <c r="E244" s="129" t="s">
        <v>3940</v>
      </c>
      <c r="F244" s="129" t="s">
        <v>176</v>
      </c>
      <c r="G244" s="132">
        <v>40087</v>
      </c>
      <c r="H244" s="129" t="s">
        <v>5165</v>
      </c>
      <c r="I244" s="129">
        <v>1</v>
      </c>
      <c r="J244" s="129">
        <v>49.75</v>
      </c>
      <c r="K244" s="129"/>
      <c r="L244" s="129" t="s">
        <v>145</v>
      </c>
      <c r="M244" s="129" t="s">
        <v>3940</v>
      </c>
      <c r="N244" s="129"/>
      <c r="O244" s="54"/>
    </row>
    <row r="245" spans="1:15" s="53" customFormat="1" ht="140.25" x14ac:dyDescent="0.25">
      <c r="A245" s="129" t="s">
        <v>8994</v>
      </c>
      <c r="B245" s="129" t="s">
        <v>146</v>
      </c>
      <c r="C245" s="129" t="s">
        <v>11203</v>
      </c>
      <c r="D245" s="129" t="s">
        <v>11981</v>
      </c>
      <c r="E245" s="129" t="s">
        <v>3940</v>
      </c>
      <c r="F245" s="129" t="s">
        <v>176</v>
      </c>
      <c r="G245" s="132">
        <v>40087</v>
      </c>
      <c r="H245" s="129" t="s">
        <v>5165</v>
      </c>
      <c r="I245" s="129">
        <v>3</v>
      </c>
      <c r="J245" s="129">
        <v>149.26</v>
      </c>
      <c r="K245" s="129"/>
      <c r="L245" s="129" t="s">
        <v>145</v>
      </c>
      <c r="M245" s="129" t="s">
        <v>3940</v>
      </c>
      <c r="N245" s="129"/>
      <c r="O245" s="54"/>
    </row>
    <row r="246" spans="1:15" s="53" customFormat="1" ht="140.25" x14ac:dyDescent="0.25">
      <c r="A246" s="129" t="s">
        <v>8995</v>
      </c>
      <c r="B246" s="129" t="s">
        <v>146</v>
      </c>
      <c r="C246" s="129" t="s">
        <v>11203</v>
      </c>
      <c r="D246" s="129" t="s">
        <v>11982</v>
      </c>
      <c r="E246" s="129" t="s">
        <v>3940</v>
      </c>
      <c r="F246" s="129" t="s">
        <v>176</v>
      </c>
      <c r="G246" s="132">
        <v>40087</v>
      </c>
      <c r="H246" s="129" t="s">
        <v>5165</v>
      </c>
      <c r="I246" s="129">
        <v>1</v>
      </c>
      <c r="J246" s="129">
        <v>49.75</v>
      </c>
      <c r="K246" s="129"/>
      <c r="L246" s="129" t="s">
        <v>145</v>
      </c>
      <c r="M246" s="129" t="s">
        <v>3940</v>
      </c>
      <c r="N246" s="129"/>
      <c r="O246" s="54"/>
    </row>
    <row r="247" spans="1:15" s="53" customFormat="1" ht="140.25" x14ac:dyDescent="0.25">
      <c r="A247" s="129" t="s">
        <v>8996</v>
      </c>
      <c r="B247" s="129" t="s">
        <v>146</v>
      </c>
      <c r="C247" s="129" t="s">
        <v>11203</v>
      </c>
      <c r="D247" s="129" t="s">
        <v>11983</v>
      </c>
      <c r="E247" s="129" t="s">
        <v>3940</v>
      </c>
      <c r="F247" s="129" t="s">
        <v>176</v>
      </c>
      <c r="G247" s="132">
        <v>40087</v>
      </c>
      <c r="H247" s="129" t="s">
        <v>5165</v>
      </c>
      <c r="I247" s="129">
        <v>3</v>
      </c>
      <c r="J247" s="129">
        <v>149.26</v>
      </c>
      <c r="K247" s="129"/>
      <c r="L247" s="129" t="s">
        <v>145</v>
      </c>
      <c r="M247" s="129" t="s">
        <v>3940</v>
      </c>
      <c r="N247" s="129"/>
      <c r="O247" s="54"/>
    </row>
    <row r="248" spans="1:15" s="53" customFormat="1" ht="140.25" x14ac:dyDescent="0.25">
      <c r="A248" s="129" t="s">
        <v>8997</v>
      </c>
      <c r="B248" s="129" t="s">
        <v>146</v>
      </c>
      <c r="C248" s="129" t="s">
        <v>11203</v>
      </c>
      <c r="D248" s="129" t="s">
        <v>11984</v>
      </c>
      <c r="E248" s="129" t="s">
        <v>3940</v>
      </c>
      <c r="F248" s="129" t="s">
        <v>176</v>
      </c>
      <c r="G248" s="132">
        <v>40087</v>
      </c>
      <c r="H248" s="129" t="s">
        <v>5165</v>
      </c>
      <c r="I248" s="129">
        <v>1</v>
      </c>
      <c r="J248" s="129">
        <v>49.75</v>
      </c>
      <c r="K248" s="129"/>
      <c r="L248" s="129" t="s">
        <v>145</v>
      </c>
      <c r="M248" s="129" t="s">
        <v>3940</v>
      </c>
      <c r="N248" s="129"/>
      <c r="O248" s="54"/>
    </row>
    <row r="249" spans="1:15" s="53" customFormat="1" ht="140.25" x14ac:dyDescent="0.25">
      <c r="A249" s="129" t="s">
        <v>8998</v>
      </c>
      <c r="B249" s="129" t="s">
        <v>146</v>
      </c>
      <c r="C249" s="129" t="s">
        <v>11203</v>
      </c>
      <c r="D249" s="129" t="s">
        <v>11985</v>
      </c>
      <c r="E249" s="129" t="s">
        <v>3940</v>
      </c>
      <c r="F249" s="129" t="s">
        <v>176</v>
      </c>
      <c r="G249" s="132">
        <v>40087</v>
      </c>
      <c r="H249" s="129" t="s">
        <v>5165</v>
      </c>
      <c r="I249" s="129">
        <v>1</v>
      </c>
      <c r="J249" s="129">
        <v>49.75</v>
      </c>
      <c r="K249" s="129"/>
      <c r="L249" s="129" t="s">
        <v>145</v>
      </c>
      <c r="M249" s="129" t="s">
        <v>3940</v>
      </c>
      <c r="N249" s="129"/>
      <c r="O249" s="54"/>
    </row>
    <row r="250" spans="1:15" s="53" customFormat="1" ht="140.25" x14ac:dyDescent="0.25">
      <c r="A250" s="129" t="s">
        <v>8999</v>
      </c>
      <c r="B250" s="129" t="s">
        <v>146</v>
      </c>
      <c r="C250" s="129" t="s">
        <v>11203</v>
      </c>
      <c r="D250" s="129" t="s">
        <v>11986</v>
      </c>
      <c r="E250" s="129" t="s">
        <v>3940</v>
      </c>
      <c r="F250" s="129" t="s">
        <v>176</v>
      </c>
      <c r="G250" s="132">
        <v>40087</v>
      </c>
      <c r="H250" s="129" t="s">
        <v>5165</v>
      </c>
      <c r="I250" s="129">
        <v>1</v>
      </c>
      <c r="J250" s="129">
        <v>49.75</v>
      </c>
      <c r="K250" s="129"/>
      <c r="L250" s="129" t="s">
        <v>145</v>
      </c>
      <c r="M250" s="129" t="s">
        <v>3940</v>
      </c>
      <c r="N250" s="129"/>
      <c r="O250" s="54"/>
    </row>
    <row r="251" spans="1:15" s="53" customFormat="1" ht="140.25" x14ac:dyDescent="0.25">
      <c r="A251" s="129" t="s">
        <v>9000</v>
      </c>
      <c r="B251" s="129" t="s">
        <v>146</v>
      </c>
      <c r="C251" s="129" t="s">
        <v>185</v>
      </c>
      <c r="D251" s="129" t="s">
        <v>11987</v>
      </c>
      <c r="E251" s="129" t="s">
        <v>3940</v>
      </c>
      <c r="F251" s="129" t="s">
        <v>176</v>
      </c>
      <c r="G251" s="132">
        <v>40087</v>
      </c>
      <c r="H251" s="129" t="s">
        <v>5165</v>
      </c>
      <c r="I251" s="129">
        <v>5</v>
      </c>
      <c r="J251" s="129">
        <v>248.77</v>
      </c>
      <c r="K251" s="129"/>
      <c r="L251" s="129" t="s">
        <v>145</v>
      </c>
      <c r="M251" s="129" t="s">
        <v>3940</v>
      </c>
      <c r="N251" s="129"/>
      <c r="O251" s="54"/>
    </row>
    <row r="252" spans="1:15" s="53" customFormat="1" ht="140.25" x14ac:dyDescent="0.25">
      <c r="A252" s="129" t="s">
        <v>9001</v>
      </c>
      <c r="B252" s="129" t="s">
        <v>146</v>
      </c>
      <c r="C252" s="129" t="s">
        <v>11203</v>
      </c>
      <c r="D252" s="129" t="s">
        <v>11988</v>
      </c>
      <c r="E252" s="129" t="s">
        <v>3940</v>
      </c>
      <c r="F252" s="129" t="s">
        <v>176</v>
      </c>
      <c r="G252" s="132">
        <v>40087</v>
      </c>
      <c r="H252" s="129" t="s">
        <v>5165</v>
      </c>
      <c r="I252" s="129">
        <v>1</v>
      </c>
      <c r="J252" s="129">
        <v>60.15</v>
      </c>
      <c r="K252" s="129"/>
      <c r="L252" s="129" t="s">
        <v>145</v>
      </c>
      <c r="M252" s="129" t="s">
        <v>3940</v>
      </c>
      <c r="N252" s="129"/>
      <c r="O252" s="54"/>
    </row>
    <row r="253" spans="1:15" s="53" customFormat="1" ht="140.25" x14ac:dyDescent="0.25">
      <c r="A253" s="129" t="s">
        <v>9002</v>
      </c>
      <c r="B253" s="129" t="s">
        <v>146</v>
      </c>
      <c r="C253" s="129" t="s">
        <v>11203</v>
      </c>
      <c r="D253" s="129" t="s">
        <v>11989</v>
      </c>
      <c r="E253" s="129" t="s">
        <v>3940</v>
      </c>
      <c r="F253" s="129" t="s">
        <v>176</v>
      </c>
      <c r="G253" s="132">
        <v>40087</v>
      </c>
      <c r="H253" s="129" t="s">
        <v>5165</v>
      </c>
      <c r="I253" s="129">
        <v>1</v>
      </c>
      <c r="J253" s="129">
        <v>60.15</v>
      </c>
      <c r="K253" s="129"/>
      <c r="L253" s="129" t="s">
        <v>145</v>
      </c>
      <c r="M253" s="129" t="s">
        <v>3940</v>
      </c>
      <c r="N253" s="129"/>
      <c r="O253" s="54"/>
    </row>
    <row r="254" spans="1:15" s="53" customFormat="1" ht="140.25" x14ac:dyDescent="0.25">
      <c r="A254" s="129" t="s">
        <v>9003</v>
      </c>
      <c r="B254" s="129" t="s">
        <v>146</v>
      </c>
      <c r="C254" s="129" t="s">
        <v>11203</v>
      </c>
      <c r="D254" s="129" t="s">
        <v>11990</v>
      </c>
      <c r="E254" s="129" t="s">
        <v>3940</v>
      </c>
      <c r="F254" s="129" t="s">
        <v>176</v>
      </c>
      <c r="G254" s="132">
        <v>40087</v>
      </c>
      <c r="H254" s="129" t="s">
        <v>5165</v>
      </c>
      <c r="I254" s="129">
        <v>4</v>
      </c>
      <c r="J254" s="129">
        <v>100.18</v>
      </c>
      <c r="K254" s="129"/>
      <c r="L254" s="129" t="s">
        <v>145</v>
      </c>
      <c r="M254" s="129" t="s">
        <v>3940</v>
      </c>
      <c r="N254" s="129"/>
      <c r="O254" s="54"/>
    </row>
    <row r="255" spans="1:15" s="53" customFormat="1" ht="140.25" x14ac:dyDescent="0.25">
      <c r="A255" s="129" t="s">
        <v>9004</v>
      </c>
      <c r="B255" s="129" t="s">
        <v>146</v>
      </c>
      <c r="C255" s="129" t="s">
        <v>11203</v>
      </c>
      <c r="D255" s="129" t="s">
        <v>11342</v>
      </c>
      <c r="E255" s="129" t="s">
        <v>3940</v>
      </c>
      <c r="F255" s="129" t="s">
        <v>176</v>
      </c>
      <c r="G255" s="132">
        <v>40087</v>
      </c>
      <c r="H255" s="129" t="s">
        <v>5165</v>
      </c>
      <c r="I255" s="129">
        <v>3</v>
      </c>
      <c r="J255" s="129">
        <v>75.13</v>
      </c>
      <c r="K255" s="129"/>
      <c r="L255" s="129" t="s">
        <v>145</v>
      </c>
      <c r="M255" s="129" t="s">
        <v>3940</v>
      </c>
      <c r="N255" s="129"/>
      <c r="O255" s="54"/>
    </row>
    <row r="256" spans="1:15" s="53" customFormat="1" ht="140.25" x14ac:dyDescent="0.25">
      <c r="A256" s="129" t="s">
        <v>9005</v>
      </c>
      <c r="B256" s="129" t="s">
        <v>146</v>
      </c>
      <c r="C256" s="129" t="s">
        <v>11203</v>
      </c>
      <c r="D256" s="129" t="s">
        <v>11991</v>
      </c>
      <c r="E256" s="129" t="s">
        <v>3940</v>
      </c>
      <c r="F256" s="129" t="s">
        <v>176</v>
      </c>
      <c r="G256" s="132">
        <v>40087</v>
      </c>
      <c r="H256" s="129" t="s">
        <v>5165</v>
      </c>
      <c r="I256" s="129">
        <v>1</v>
      </c>
      <c r="J256" s="129">
        <v>184.94</v>
      </c>
      <c r="K256" s="129"/>
      <c r="L256" s="129" t="s">
        <v>145</v>
      </c>
      <c r="M256" s="129" t="s">
        <v>3940</v>
      </c>
      <c r="N256" s="129"/>
      <c r="O256" s="54"/>
    </row>
    <row r="257" spans="1:15" s="53" customFormat="1" ht="140.25" x14ac:dyDescent="0.25">
      <c r="A257" s="129" t="s">
        <v>9006</v>
      </c>
      <c r="B257" s="129" t="s">
        <v>146</v>
      </c>
      <c r="C257" s="129" t="s">
        <v>11203</v>
      </c>
      <c r="D257" s="129" t="s">
        <v>11992</v>
      </c>
      <c r="E257" s="129" t="s">
        <v>3940</v>
      </c>
      <c r="F257" s="129" t="s">
        <v>176</v>
      </c>
      <c r="G257" s="132">
        <v>40087</v>
      </c>
      <c r="H257" s="129" t="s">
        <v>5165</v>
      </c>
      <c r="I257" s="129">
        <v>1</v>
      </c>
      <c r="J257" s="129">
        <v>184.94</v>
      </c>
      <c r="K257" s="129"/>
      <c r="L257" s="129" t="s">
        <v>145</v>
      </c>
      <c r="M257" s="129" t="s">
        <v>3940</v>
      </c>
      <c r="N257" s="129"/>
      <c r="O257" s="54"/>
    </row>
    <row r="258" spans="1:15" s="53" customFormat="1" ht="140.25" x14ac:dyDescent="0.25">
      <c r="A258" s="129" t="s">
        <v>9007</v>
      </c>
      <c r="B258" s="129" t="s">
        <v>146</v>
      </c>
      <c r="C258" s="129" t="s">
        <v>11203</v>
      </c>
      <c r="D258" s="129" t="s">
        <v>11993</v>
      </c>
      <c r="E258" s="129" t="s">
        <v>3940</v>
      </c>
      <c r="F258" s="129" t="s">
        <v>176</v>
      </c>
      <c r="G258" s="132">
        <v>40087</v>
      </c>
      <c r="H258" s="129" t="s">
        <v>5165</v>
      </c>
      <c r="I258" s="129">
        <v>12</v>
      </c>
      <c r="J258" s="129">
        <v>721.8</v>
      </c>
      <c r="K258" s="129"/>
      <c r="L258" s="129" t="s">
        <v>145</v>
      </c>
      <c r="M258" s="129" t="s">
        <v>3940</v>
      </c>
      <c r="N258" s="129"/>
      <c r="O258" s="54"/>
    </row>
    <row r="259" spans="1:15" s="53" customFormat="1" ht="140.25" x14ac:dyDescent="0.25">
      <c r="A259" s="129" t="s">
        <v>9008</v>
      </c>
      <c r="B259" s="129" t="s">
        <v>146</v>
      </c>
      <c r="C259" s="129" t="s">
        <v>11203</v>
      </c>
      <c r="D259" s="129" t="s">
        <v>11994</v>
      </c>
      <c r="E259" s="129" t="s">
        <v>3940</v>
      </c>
      <c r="F259" s="129" t="s">
        <v>176</v>
      </c>
      <c r="G259" s="132">
        <v>40087</v>
      </c>
      <c r="H259" s="129" t="s">
        <v>5165</v>
      </c>
      <c r="I259" s="129">
        <v>1</v>
      </c>
      <c r="J259" s="129">
        <v>251.69</v>
      </c>
      <c r="K259" s="129"/>
      <c r="L259" s="129" t="s">
        <v>145</v>
      </c>
      <c r="M259" s="129" t="s">
        <v>3940</v>
      </c>
      <c r="N259" s="129"/>
      <c r="O259" s="54"/>
    </row>
    <row r="260" spans="1:15" s="53" customFormat="1" ht="140.25" x14ac:dyDescent="0.25">
      <c r="A260" s="129" t="s">
        <v>9009</v>
      </c>
      <c r="B260" s="129" t="s">
        <v>146</v>
      </c>
      <c r="C260" s="129" t="s">
        <v>11203</v>
      </c>
      <c r="D260" s="129" t="s">
        <v>11995</v>
      </c>
      <c r="E260" s="129" t="s">
        <v>3940</v>
      </c>
      <c r="F260" s="129" t="s">
        <v>176</v>
      </c>
      <c r="G260" s="132">
        <v>40087</v>
      </c>
      <c r="H260" s="129" t="s">
        <v>5165</v>
      </c>
      <c r="I260" s="129">
        <v>1</v>
      </c>
      <c r="J260" s="129" t="s">
        <v>11223</v>
      </c>
      <c r="K260" s="129"/>
      <c r="L260" s="129" t="s">
        <v>145</v>
      </c>
      <c r="M260" s="129" t="s">
        <v>3940</v>
      </c>
      <c r="N260" s="129"/>
      <c r="O260" s="54"/>
    </row>
    <row r="261" spans="1:15" s="53" customFormat="1" ht="140.25" x14ac:dyDescent="0.25">
      <c r="A261" s="129" t="s">
        <v>9010</v>
      </c>
      <c r="B261" s="129" t="s">
        <v>146</v>
      </c>
      <c r="C261" s="129" t="s">
        <v>11203</v>
      </c>
      <c r="D261" s="129" t="s">
        <v>11253</v>
      </c>
      <c r="E261" s="129" t="s">
        <v>3940</v>
      </c>
      <c r="F261" s="129" t="s">
        <v>176</v>
      </c>
      <c r="G261" s="132">
        <v>40087</v>
      </c>
      <c r="H261" s="129" t="s">
        <v>5165</v>
      </c>
      <c r="I261" s="129">
        <v>1</v>
      </c>
      <c r="J261" s="129">
        <v>60.15</v>
      </c>
      <c r="K261" s="129"/>
      <c r="L261" s="129" t="s">
        <v>145</v>
      </c>
      <c r="M261" s="129" t="s">
        <v>3940</v>
      </c>
      <c r="N261" s="129"/>
      <c r="O261" s="54"/>
    </row>
    <row r="262" spans="1:15" s="53" customFormat="1" ht="140.25" x14ac:dyDescent="0.25">
      <c r="A262" s="129" t="s">
        <v>9011</v>
      </c>
      <c r="B262" s="129" t="s">
        <v>146</v>
      </c>
      <c r="C262" s="129" t="s">
        <v>11203</v>
      </c>
      <c r="D262" s="129" t="s">
        <v>11996</v>
      </c>
      <c r="E262" s="129" t="s">
        <v>3940</v>
      </c>
      <c r="F262" s="129" t="s">
        <v>176</v>
      </c>
      <c r="G262" s="132">
        <v>40087</v>
      </c>
      <c r="H262" s="129" t="s">
        <v>5165</v>
      </c>
      <c r="I262" s="129">
        <v>1</v>
      </c>
      <c r="J262" s="129">
        <v>60.15</v>
      </c>
      <c r="K262" s="129"/>
      <c r="L262" s="129" t="s">
        <v>145</v>
      </c>
      <c r="M262" s="129" t="s">
        <v>3940</v>
      </c>
      <c r="N262" s="129"/>
      <c r="O262" s="54"/>
    </row>
    <row r="263" spans="1:15" s="53" customFormat="1" ht="140.25" x14ac:dyDescent="0.25">
      <c r="A263" s="129" t="s">
        <v>9012</v>
      </c>
      <c r="B263" s="129" t="s">
        <v>146</v>
      </c>
      <c r="C263" s="129" t="s">
        <v>11203</v>
      </c>
      <c r="D263" s="129" t="s">
        <v>11997</v>
      </c>
      <c r="E263" s="129" t="s">
        <v>3940</v>
      </c>
      <c r="F263" s="129" t="s">
        <v>176</v>
      </c>
      <c r="G263" s="132">
        <v>40087</v>
      </c>
      <c r="H263" s="129" t="s">
        <v>5165</v>
      </c>
      <c r="I263" s="129">
        <v>1</v>
      </c>
      <c r="J263" s="129">
        <v>60.15</v>
      </c>
      <c r="K263" s="129"/>
      <c r="L263" s="129" t="s">
        <v>145</v>
      </c>
      <c r="M263" s="129" t="s">
        <v>3940</v>
      </c>
      <c r="N263" s="129"/>
      <c r="O263" s="54"/>
    </row>
    <row r="264" spans="1:15" s="53" customFormat="1" ht="140.25" x14ac:dyDescent="0.25">
      <c r="A264" s="129" t="s">
        <v>9013</v>
      </c>
      <c r="B264" s="129" t="s">
        <v>146</v>
      </c>
      <c r="C264" s="129" t="s">
        <v>11203</v>
      </c>
      <c r="D264" s="129" t="s">
        <v>11998</v>
      </c>
      <c r="E264" s="129" t="s">
        <v>3940</v>
      </c>
      <c r="F264" s="129" t="s">
        <v>176</v>
      </c>
      <c r="G264" s="132">
        <v>40087</v>
      </c>
      <c r="H264" s="129" t="s">
        <v>5165</v>
      </c>
      <c r="I264" s="129">
        <v>1</v>
      </c>
      <c r="J264" s="129">
        <v>263.35000000000002</v>
      </c>
      <c r="K264" s="129"/>
      <c r="L264" s="129" t="s">
        <v>145</v>
      </c>
      <c r="M264" s="129" t="s">
        <v>3940</v>
      </c>
      <c r="N264" s="129"/>
      <c r="O264" s="54"/>
    </row>
    <row r="265" spans="1:15" s="53" customFormat="1" ht="140.25" x14ac:dyDescent="0.25">
      <c r="A265" s="129" t="s">
        <v>9014</v>
      </c>
      <c r="B265" s="129" t="s">
        <v>146</v>
      </c>
      <c r="C265" s="129" t="s">
        <v>11203</v>
      </c>
      <c r="D265" s="129" t="s">
        <v>11999</v>
      </c>
      <c r="E265" s="129" t="s">
        <v>3940</v>
      </c>
      <c r="F265" s="129" t="s">
        <v>176</v>
      </c>
      <c r="G265" s="132">
        <v>40087</v>
      </c>
      <c r="H265" s="129" t="s">
        <v>5165</v>
      </c>
      <c r="I265" s="129">
        <v>1</v>
      </c>
      <c r="J265" s="129">
        <v>263.35000000000002</v>
      </c>
      <c r="K265" s="129"/>
      <c r="L265" s="129" t="s">
        <v>145</v>
      </c>
      <c r="M265" s="129" t="s">
        <v>3940</v>
      </c>
      <c r="N265" s="129"/>
      <c r="O265" s="54"/>
    </row>
    <row r="266" spans="1:15" s="53" customFormat="1" ht="140.25" x14ac:dyDescent="0.25">
      <c r="A266" s="129" t="s">
        <v>9015</v>
      </c>
      <c r="B266" s="129" t="s">
        <v>146</v>
      </c>
      <c r="C266" s="129" t="s">
        <v>11203</v>
      </c>
      <c r="D266" s="129" t="s">
        <v>12000</v>
      </c>
      <c r="E266" s="129" t="s">
        <v>3940</v>
      </c>
      <c r="F266" s="129" t="s">
        <v>176</v>
      </c>
      <c r="G266" s="132">
        <v>40087</v>
      </c>
      <c r="H266" s="129" t="s">
        <v>5165</v>
      </c>
      <c r="I266" s="129">
        <v>1</v>
      </c>
      <c r="J266" s="129">
        <v>263.35000000000002</v>
      </c>
      <c r="K266" s="129"/>
      <c r="L266" s="129" t="s">
        <v>145</v>
      </c>
      <c r="M266" s="129" t="s">
        <v>3940</v>
      </c>
      <c r="N266" s="129"/>
      <c r="O266" s="54"/>
    </row>
    <row r="267" spans="1:15" s="53" customFormat="1" ht="140.25" x14ac:dyDescent="0.25">
      <c r="A267" s="129" t="s">
        <v>9016</v>
      </c>
      <c r="B267" s="129" t="s">
        <v>146</v>
      </c>
      <c r="C267" s="129" t="s">
        <v>11203</v>
      </c>
      <c r="D267" s="129" t="s">
        <v>12001</v>
      </c>
      <c r="E267" s="129" t="s">
        <v>3940</v>
      </c>
      <c r="F267" s="129" t="s">
        <v>176</v>
      </c>
      <c r="G267" s="132">
        <v>40087</v>
      </c>
      <c r="H267" s="129" t="s">
        <v>5165</v>
      </c>
      <c r="I267" s="129">
        <v>17</v>
      </c>
      <c r="J267" s="129">
        <v>4476.99</v>
      </c>
      <c r="K267" s="129"/>
      <c r="L267" s="129" t="s">
        <v>145</v>
      </c>
      <c r="M267" s="129" t="s">
        <v>3940</v>
      </c>
      <c r="N267" s="129"/>
      <c r="O267" s="54"/>
    </row>
    <row r="268" spans="1:15" s="53" customFormat="1" ht="140.25" x14ac:dyDescent="0.25">
      <c r="A268" s="129" t="s">
        <v>9017</v>
      </c>
      <c r="B268" s="129" t="s">
        <v>146</v>
      </c>
      <c r="C268" s="129" t="s">
        <v>11203</v>
      </c>
      <c r="D268" s="129" t="s">
        <v>12002</v>
      </c>
      <c r="E268" s="129" t="s">
        <v>3940</v>
      </c>
      <c r="F268" s="129" t="s">
        <v>176</v>
      </c>
      <c r="G268" s="132">
        <v>40087</v>
      </c>
      <c r="H268" s="129" t="s">
        <v>5165</v>
      </c>
      <c r="I268" s="129">
        <v>4</v>
      </c>
      <c r="J268" s="129">
        <v>198.44</v>
      </c>
      <c r="K268" s="129"/>
      <c r="L268" s="129" t="s">
        <v>145</v>
      </c>
      <c r="M268" s="129" t="s">
        <v>3940</v>
      </c>
      <c r="N268" s="129"/>
      <c r="O268" s="54"/>
    </row>
    <row r="269" spans="1:15" s="53" customFormat="1" ht="140.25" x14ac:dyDescent="0.25">
      <c r="A269" s="129" t="s">
        <v>9018</v>
      </c>
      <c r="B269" s="129" t="s">
        <v>146</v>
      </c>
      <c r="C269" s="129" t="s">
        <v>11203</v>
      </c>
      <c r="D269" s="129" t="s">
        <v>12003</v>
      </c>
      <c r="E269" s="129" t="s">
        <v>3940</v>
      </c>
      <c r="F269" s="129" t="s">
        <v>176</v>
      </c>
      <c r="G269" s="132">
        <v>40087</v>
      </c>
      <c r="H269" s="129" t="s">
        <v>5165</v>
      </c>
      <c r="I269" s="129">
        <v>4</v>
      </c>
      <c r="J269" s="129">
        <v>198.44</v>
      </c>
      <c r="K269" s="129"/>
      <c r="L269" s="129" t="s">
        <v>145</v>
      </c>
      <c r="M269" s="129" t="s">
        <v>3940</v>
      </c>
      <c r="N269" s="129"/>
      <c r="O269" s="54"/>
    </row>
    <row r="270" spans="1:15" s="53" customFormat="1" ht="140.25" x14ac:dyDescent="0.25">
      <c r="A270" s="129" t="s">
        <v>9019</v>
      </c>
      <c r="B270" s="129" t="s">
        <v>146</v>
      </c>
      <c r="C270" s="129" t="s">
        <v>11203</v>
      </c>
      <c r="D270" s="129" t="s">
        <v>12004</v>
      </c>
      <c r="E270" s="129" t="s">
        <v>3940</v>
      </c>
      <c r="F270" s="129" t="s">
        <v>176</v>
      </c>
      <c r="G270" s="132">
        <v>40087</v>
      </c>
      <c r="H270" s="129" t="s">
        <v>5165</v>
      </c>
      <c r="I270" s="129">
        <v>5</v>
      </c>
      <c r="J270" s="129">
        <v>248.05</v>
      </c>
      <c r="K270" s="129"/>
      <c r="L270" s="129" t="s">
        <v>145</v>
      </c>
      <c r="M270" s="129" t="s">
        <v>3940</v>
      </c>
      <c r="N270" s="129"/>
      <c r="O270" s="54"/>
    </row>
    <row r="271" spans="1:15" s="53" customFormat="1" ht="140.25" x14ac:dyDescent="0.25">
      <c r="A271" s="129" t="s">
        <v>9020</v>
      </c>
      <c r="B271" s="129" t="s">
        <v>146</v>
      </c>
      <c r="C271" s="129" t="s">
        <v>11203</v>
      </c>
      <c r="D271" s="129" t="s">
        <v>12005</v>
      </c>
      <c r="E271" s="129" t="s">
        <v>3940</v>
      </c>
      <c r="F271" s="129" t="s">
        <v>176</v>
      </c>
      <c r="G271" s="132">
        <v>40087</v>
      </c>
      <c r="H271" s="129" t="s">
        <v>5165</v>
      </c>
      <c r="I271" s="129">
        <v>1</v>
      </c>
      <c r="J271" s="129">
        <v>49.61</v>
      </c>
      <c r="K271" s="129"/>
      <c r="L271" s="129" t="s">
        <v>145</v>
      </c>
      <c r="M271" s="129" t="s">
        <v>3940</v>
      </c>
      <c r="N271" s="129"/>
      <c r="O271" s="54"/>
    </row>
    <row r="272" spans="1:15" s="53" customFormat="1" ht="140.25" x14ac:dyDescent="0.25">
      <c r="A272" s="129" t="s">
        <v>9021</v>
      </c>
      <c r="B272" s="129" t="s">
        <v>146</v>
      </c>
      <c r="C272" s="129" t="s">
        <v>11203</v>
      </c>
      <c r="D272" s="129" t="s">
        <v>12006</v>
      </c>
      <c r="E272" s="129" t="s">
        <v>3940</v>
      </c>
      <c r="F272" s="129" t="s">
        <v>176</v>
      </c>
      <c r="G272" s="132">
        <v>40087</v>
      </c>
      <c r="H272" s="129" t="s">
        <v>5165</v>
      </c>
      <c r="I272" s="129">
        <v>1</v>
      </c>
      <c r="J272" s="129">
        <v>49.61</v>
      </c>
      <c r="K272" s="129"/>
      <c r="L272" s="129" t="s">
        <v>145</v>
      </c>
      <c r="M272" s="129" t="s">
        <v>3940</v>
      </c>
      <c r="N272" s="129"/>
      <c r="O272" s="54"/>
    </row>
    <row r="273" spans="1:15" s="53" customFormat="1" ht="140.25" x14ac:dyDescent="0.25">
      <c r="A273" s="129" t="s">
        <v>9022</v>
      </c>
      <c r="B273" s="129" t="s">
        <v>146</v>
      </c>
      <c r="C273" s="129" t="s">
        <v>11203</v>
      </c>
      <c r="D273" s="129" t="s">
        <v>12007</v>
      </c>
      <c r="E273" s="129" t="s">
        <v>3940</v>
      </c>
      <c r="F273" s="129" t="s">
        <v>176</v>
      </c>
      <c r="G273" s="132">
        <v>40087</v>
      </c>
      <c r="H273" s="129" t="s">
        <v>5165</v>
      </c>
      <c r="I273" s="129">
        <v>3</v>
      </c>
      <c r="J273" s="129">
        <v>148.83000000000001</v>
      </c>
      <c r="K273" s="129"/>
      <c r="L273" s="129" t="s">
        <v>145</v>
      </c>
      <c r="M273" s="129" t="s">
        <v>3940</v>
      </c>
      <c r="N273" s="129"/>
      <c r="O273" s="54"/>
    </row>
    <row r="274" spans="1:15" s="53" customFormat="1" ht="140.25" x14ac:dyDescent="0.25">
      <c r="A274" s="129" t="s">
        <v>9023</v>
      </c>
      <c r="B274" s="129" t="s">
        <v>146</v>
      </c>
      <c r="C274" s="129" t="s">
        <v>11203</v>
      </c>
      <c r="D274" s="129" t="s">
        <v>12008</v>
      </c>
      <c r="E274" s="129" t="s">
        <v>3940</v>
      </c>
      <c r="F274" s="129" t="s">
        <v>176</v>
      </c>
      <c r="G274" s="132">
        <v>40087</v>
      </c>
      <c r="H274" s="129" t="s">
        <v>5165</v>
      </c>
      <c r="I274" s="129">
        <v>1</v>
      </c>
      <c r="J274" s="129">
        <v>49.61</v>
      </c>
      <c r="K274" s="129"/>
      <c r="L274" s="129" t="s">
        <v>145</v>
      </c>
      <c r="M274" s="129" t="s">
        <v>3940</v>
      </c>
      <c r="N274" s="129"/>
      <c r="O274" s="54"/>
    </row>
    <row r="275" spans="1:15" s="53" customFormat="1" ht="140.25" x14ac:dyDescent="0.25">
      <c r="A275" s="129" t="s">
        <v>9024</v>
      </c>
      <c r="B275" s="129" t="s">
        <v>146</v>
      </c>
      <c r="C275" s="129" t="s">
        <v>11203</v>
      </c>
      <c r="D275" s="129" t="s">
        <v>12009</v>
      </c>
      <c r="E275" s="129" t="s">
        <v>3940</v>
      </c>
      <c r="F275" s="129" t="s">
        <v>176</v>
      </c>
      <c r="G275" s="132">
        <v>40087</v>
      </c>
      <c r="H275" s="129" t="s">
        <v>5165</v>
      </c>
      <c r="I275" s="129">
        <v>3</v>
      </c>
      <c r="J275" s="129">
        <v>148.83000000000001</v>
      </c>
      <c r="K275" s="129"/>
      <c r="L275" s="129" t="s">
        <v>145</v>
      </c>
      <c r="M275" s="129" t="s">
        <v>3940</v>
      </c>
      <c r="N275" s="129"/>
      <c r="O275" s="54"/>
    </row>
    <row r="276" spans="1:15" s="53" customFormat="1" ht="140.25" x14ac:dyDescent="0.25">
      <c r="A276" s="129" t="s">
        <v>9025</v>
      </c>
      <c r="B276" s="129" t="s">
        <v>146</v>
      </c>
      <c r="C276" s="129" t="s">
        <v>11203</v>
      </c>
      <c r="D276" s="129" t="s">
        <v>12010</v>
      </c>
      <c r="E276" s="129" t="s">
        <v>3940</v>
      </c>
      <c r="F276" s="129" t="s">
        <v>176</v>
      </c>
      <c r="G276" s="132">
        <v>40087</v>
      </c>
      <c r="H276" s="129" t="s">
        <v>5165</v>
      </c>
      <c r="I276" s="129">
        <v>1</v>
      </c>
      <c r="J276" s="129">
        <v>49.61</v>
      </c>
      <c r="K276" s="129"/>
      <c r="L276" s="129" t="s">
        <v>145</v>
      </c>
      <c r="M276" s="129" t="s">
        <v>3940</v>
      </c>
      <c r="N276" s="129"/>
      <c r="O276" s="54"/>
    </row>
    <row r="277" spans="1:15" s="53" customFormat="1" ht="140.25" x14ac:dyDescent="0.25">
      <c r="A277" s="129" t="s">
        <v>9026</v>
      </c>
      <c r="B277" s="129" t="s">
        <v>146</v>
      </c>
      <c r="C277" s="129" t="s">
        <v>11203</v>
      </c>
      <c r="D277" s="129" t="s">
        <v>12011</v>
      </c>
      <c r="E277" s="129" t="s">
        <v>3940</v>
      </c>
      <c r="F277" s="129" t="s">
        <v>176</v>
      </c>
      <c r="G277" s="132">
        <v>40087</v>
      </c>
      <c r="H277" s="129" t="s">
        <v>5165</v>
      </c>
      <c r="I277" s="129">
        <v>14</v>
      </c>
      <c r="J277" s="129">
        <v>694.53</v>
      </c>
      <c r="K277" s="129"/>
      <c r="L277" s="129" t="s">
        <v>145</v>
      </c>
      <c r="M277" s="129" t="s">
        <v>3940</v>
      </c>
      <c r="N277" s="129"/>
      <c r="O277" s="54"/>
    </row>
    <row r="278" spans="1:15" s="53" customFormat="1" ht="140.25" x14ac:dyDescent="0.25">
      <c r="A278" s="129" t="s">
        <v>9027</v>
      </c>
      <c r="B278" s="129" t="s">
        <v>146</v>
      </c>
      <c r="C278" s="129" t="s">
        <v>11203</v>
      </c>
      <c r="D278" s="129" t="s">
        <v>12012</v>
      </c>
      <c r="E278" s="129" t="s">
        <v>3940</v>
      </c>
      <c r="F278" s="129" t="s">
        <v>176</v>
      </c>
      <c r="G278" s="132">
        <v>40087</v>
      </c>
      <c r="H278" s="129" t="s">
        <v>5165</v>
      </c>
      <c r="I278" s="129">
        <v>1</v>
      </c>
      <c r="J278" s="129">
        <v>49.61</v>
      </c>
      <c r="K278" s="129"/>
      <c r="L278" s="129" t="s">
        <v>145</v>
      </c>
      <c r="M278" s="129" t="s">
        <v>3940</v>
      </c>
      <c r="N278" s="129"/>
      <c r="O278" s="54"/>
    </row>
    <row r="279" spans="1:15" s="53" customFormat="1" ht="140.25" x14ac:dyDescent="0.25">
      <c r="A279" s="129" t="s">
        <v>9028</v>
      </c>
      <c r="B279" s="129" t="s">
        <v>146</v>
      </c>
      <c r="C279" s="129" t="s">
        <v>11203</v>
      </c>
      <c r="D279" s="129" t="s">
        <v>12013</v>
      </c>
      <c r="E279" s="129" t="s">
        <v>3940</v>
      </c>
      <c r="F279" s="129" t="s">
        <v>176</v>
      </c>
      <c r="G279" s="132">
        <v>40087</v>
      </c>
      <c r="H279" s="129" t="s">
        <v>5165</v>
      </c>
      <c r="I279" s="129">
        <v>1</v>
      </c>
      <c r="J279" s="129">
        <v>49.61</v>
      </c>
      <c r="K279" s="129"/>
      <c r="L279" s="129" t="s">
        <v>145</v>
      </c>
      <c r="M279" s="129" t="s">
        <v>3940</v>
      </c>
      <c r="N279" s="129"/>
      <c r="O279" s="54"/>
    </row>
    <row r="280" spans="1:15" s="53" customFormat="1" ht="140.25" x14ac:dyDescent="0.25">
      <c r="A280" s="129" t="s">
        <v>9029</v>
      </c>
      <c r="B280" s="129" t="s">
        <v>146</v>
      </c>
      <c r="C280" s="129" t="s">
        <v>11203</v>
      </c>
      <c r="D280" s="129" t="s">
        <v>12014</v>
      </c>
      <c r="E280" s="129" t="s">
        <v>3940</v>
      </c>
      <c r="F280" s="129" t="s">
        <v>176</v>
      </c>
      <c r="G280" s="132">
        <v>40087</v>
      </c>
      <c r="H280" s="129" t="s">
        <v>5165</v>
      </c>
      <c r="I280" s="129">
        <v>1</v>
      </c>
      <c r="J280" s="129">
        <v>54.33</v>
      </c>
      <c r="K280" s="129"/>
      <c r="L280" s="129" t="s">
        <v>145</v>
      </c>
      <c r="M280" s="129" t="s">
        <v>3940</v>
      </c>
      <c r="N280" s="129"/>
      <c r="O280" s="54"/>
    </row>
    <row r="281" spans="1:15" s="53" customFormat="1" ht="140.25" x14ac:dyDescent="0.25">
      <c r="A281" s="129" t="s">
        <v>9030</v>
      </c>
      <c r="B281" s="129" t="s">
        <v>146</v>
      </c>
      <c r="C281" s="129" t="s">
        <v>11203</v>
      </c>
      <c r="D281" s="129" t="s">
        <v>12015</v>
      </c>
      <c r="E281" s="129" t="s">
        <v>3940</v>
      </c>
      <c r="F281" s="129" t="s">
        <v>176</v>
      </c>
      <c r="G281" s="132">
        <v>40087</v>
      </c>
      <c r="H281" s="129" t="s">
        <v>5165</v>
      </c>
      <c r="I281" s="129">
        <v>1</v>
      </c>
      <c r="J281" s="129">
        <v>54.33</v>
      </c>
      <c r="K281" s="129"/>
      <c r="L281" s="129" t="s">
        <v>145</v>
      </c>
      <c r="M281" s="129" t="s">
        <v>3940</v>
      </c>
      <c r="N281" s="129"/>
      <c r="O281" s="54"/>
    </row>
    <row r="282" spans="1:15" s="53" customFormat="1" ht="140.25" x14ac:dyDescent="0.25">
      <c r="A282" s="129" t="s">
        <v>9031</v>
      </c>
      <c r="B282" s="129" t="s">
        <v>146</v>
      </c>
      <c r="C282" s="129" t="s">
        <v>11203</v>
      </c>
      <c r="D282" s="129" t="s">
        <v>12016</v>
      </c>
      <c r="E282" s="129" t="s">
        <v>3940</v>
      </c>
      <c r="F282" s="129" t="s">
        <v>176</v>
      </c>
      <c r="G282" s="132">
        <v>40087</v>
      </c>
      <c r="H282" s="129" t="s">
        <v>5165</v>
      </c>
      <c r="I282" s="129">
        <v>1</v>
      </c>
      <c r="J282" s="129">
        <v>54.33</v>
      </c>
      <c r="K282" s="129"/>
      <c r="L282" s="129" t="s">
        <v>145</v>
      </c>
      <c r="M282" s="129" t="s">
        <v>3940</v>
      </c>
      <c r="N282" s="129"/>
      <c r="O282" s="54"/>
    </row>
    <row r="283" spans="1:15" s="53" customFormat="1" ht="140.25" x14ac:dyDescent="0.25">
      <c r="A283" s="129" t="s">
        <v>9032</v>
      </c>
      <c r="B283" s="129" t="s">
        <v>146</v>
      </c>
      <c r="C283" s="129" t="s">
        <v>11203</v>
      </c>
      <c r="D283" s="129" t="s">
        <v>12017</v>
      </c>
      <c r="E283" s="129" t="s">
        <v>3940</v>
      </c>
      <c r="F283" s="129" t="s">
        <v>176</v>
      </c>
      <c r="G283" s="132">
        <v>40087</v>
      </c>
      <c r="H283" s="129" t="s">
        <v>5165</v>
      </c>
      <c r="I283" s="129">
        <v>1</v>
      </c>
      <c r="J283" s="129">
        <v>54.33</v>
      </c>
      <c r="K283" s="129"/>
      <c r="L283" s="129" t="s">
        <v>145</v>
      </c>
      <c r="M283" s="129" t="s">
        <v>3940</v>
      </c>
      <c r="N283" s="129"/>
      <c r="O283" s="54"/>
    </row>
    <row r="284" spans="1:15" s="53" customFormat="1" ht="140.25" x14ac:dyDescent="0.25">
      <c r="A284" s="129" t="s">
        <v>9033</v>
      </c>
      <c r="B284" s="129" t="s">
        <v>146</v>
      </c>
      <c r="C284" s="129" t="s">
        <v>11203</v>
      </c>
      <c r="D284" s="129" t="s">
        <v>12018</v>
      </c>
      <c r="E284" s="129" t="s">
        <v>3940</v>
      </c>
      <c r="F284" s="129" t="s">
        <v>176</v>
      </c>
      <c r="G284" s="132">
        <v>40087</v>
      </c>
      <c r="H284" s="129" t="s">
        <v>5165</v>
      </c>
      <c r="I284" s="129">
        <v>1</v>
      </c>
      <c r="J284" s="129">
        <v>54.33</v>
      </c>
      <c r="K284" s="129"/>
      <c r="L284" s="129" t="s">
        <v>145</v>
      </c>
      <c r="M284" s="129" t="s">
        <v>3940</v>
      </c>
      <c r="N284" s="129"/>
      <c r="O284" s="54"/>
    </row>
    <row r="285" spans="1:15" s="53" customFormat="1" ht="140.25" x14ac:dyDescent="0.25">
      <c r="A285" s="129" t="s">
        <v>9034</v>
      </c>
      <c r="B285" s="129" t="s">
        <v>146</v>
      </c>
      <c r="C285" s="129" t="s">
        <v>11203</v>
      </c>
      <c r="D285" s="129" t="s">
        <v>12019</v>
      </c>
      <c r="E285" s="129" t="s">
        <v>3940</v>
      </c>
      <c r="F285" s="129" t="s">
        <v>176</v>
      </c>
      <c r="G285" s="132">
        <v>40087</v>
      </c>
      <c r="H285" s="129" t="s">
        <v>5165</v>
      </c>
      <c r="I285" s="129">
        <v>1</v>
      </c>
      <c r="J285" s="129">
        <v>54.33</v>
      </c>
      <c r="K285" s="129"/>
      <c r="L285" s="129" t="s">
        <v>145</v>
      </c>
      <c r="M285" s="129" t="s">
        <v>3940</v>
      </c>
      <c r="N285" s="129"/>
      <c r="O285" s="54"/>
    </row>
    <row r="286" spans="1:15" s="53" customFormat="1" ht="140.25" x14ac:dyDescent="0.25">
      <c r="A286" s="129" t="s">
        <v>9035</v>
      </c>
      <c r="B286" s="129" t="s">
        <v>146</v>
      </c>
      <c r="C286" s="129" t="s">
        <v>11203</v>
      </c>
      <c r="D286" s="129" t="s">
        <v>12020</v>
      </c>
      <c r="E286" s="129" t="s">
        <v>3940</v>
      </c>
      <c r="F286" s="129" t="s">
        <v>176</v>
      </c>
      <c r="G286" s="132">
        <v>40087</v>
      </c>
      <c r="H286" s="129" t="s">
        <v>5165</v>
      </c>
      <c r="I286" s="129">
        <v>4</v>
      </c>
      <c r="J286" s="129" t="s">
        <v>11220</v>
      </c>
      <c r="K286" s="129"/>
      <c r="L286" s="129" t="s">
        <v>145</v>
      </c>
      <c r="M286" s="129" t="s">
        <v>3940</v>
      </c>
      <c r="N286" s="129"/>
      <c r="O286" s="54"/>
    </row>
    <row r="287" spans="1:15" s="53" customFormat="1" ht="140.25" x14ac:dyDescent="0.25">
      <c r="A287" s="129" t="s">
        <v>9036</v>
      </c>
      <c r="B287" s="129" t="s">
        <v>146</v>
      </c>
      <c r="C287" s="129" t="s">
        <v>11203</v>
      </c>
      <c r="D287" s="129" t="s">
        <v>12021</v>
      </c>
      <c r="E287" s="129" t="s">
        <v>3940</v>
      </c>
      <c r="F287" s="129" t="s">
        <v>176</v>
      </c>
      <c r="G287" s="132">
        <v>40087</v>
      </c>
      <c r="H287" s="129" t="s">
        <v>5165</v>
      </c>
      <c r="I287" s="129">
        <v>13</v>
      </c>
      <c r="J287" s="129">
        <v>706.23</v>
      </c>
      <c r="K287" s="129"/>
      <c r="L287" s="129" t="s">
        <v>145</v>
      </c>
      <c r="M287" s="129" t="s">
        <v>3940</v>
      </c>
      <c r="N287" s="129"/>
      <c r="O287" s="54"/>
    </row>
    <row r="288" spans="1:15" s="53" customFormat="1" ht="140.25" x14ac:dyDescent="0.25">
      <c r="A288" s="129" t="s">
        <v>9037</v>
      </c>
      <c r="B288" s="129" t="s">
        <v>146</v>
      </c>
      <c r="C288" s="129" t="s">
        <v>11203</v>
      </c>
      <c r="D288" s="129" t="s">
        <v>12022</v>
      </c>
      <c r="E288" s="129" t="s">
        <v>3940</v>
      </c>
      <c r="F288" s="129" t="s">
        <v>176</v>
      </c>
      <c r="G288" s="132">
        <v>40087</v>
      </c>
      <c r="H288" s="129" t="s">
        <v>5165</v>
      </c>
      <c r="I288" s="129">
        <v>1</v>
      </c>
      <c r="J288" s="129">
        <v>54.33</v>
      </c>
      <c r="K288" s="129"/>
      <c r="L288" s="129" t="s">
        <v>145</v>
      </c>
      <c r="M288" s="129" t="s">
        <v>3940</v>
      </c>
      <c r="N288" s="129"/>
      <c r="O288" s="54"/>
    </row>
    <row r="289" spans="1:15" s="53" customFormat="1" ht="140.25" x14ac:dyDescent="0.25">
      <c r="A289" s="129" t="s">
        <v>9038</v>
      </c>
      <c r="B289" s="129" t="s">
        <v>146</v>
      </c>
      <c r="C289" s="129" t="s">
        <v>11203</v>
      </c>
      <c r="D289" s="129" t="s">
        <v>12023</v>
      </c>
      <c r="E289" s="129" t="s">
        <v>3940</v>
      </c>
      <c r="F289" s="129" t="s">
        <v>176</v>
      </c>
      <c r="G289" s="132">
        <v>40087</v>
      </c>
      <c r="H289" s="129" t="s">
        <v>5165</v>
      </c>
      <c r="I289" s="129">
        <v>1</v>
      </c>
      <c r="J289" s="129">
        <v>54.33</v>
      </c>
      <c r="K289" s="129"/>
      <c r="L289" s="129" t="s">
        <v>145</v>
      </c>
      <c r="M289" s="129" t="s">
        <v>3940</v>
      </c>
      <c r="N289" s="129"/>
      <c r="O289" s="54"/>
    </row>
    <row r="290" spans="1:15" s="53" customFormat="1" ht="140.25" x14ac:dyDescent="0.25">
      <c r="A290" s="129" t="s">
        <v>9039</v>
      </c>
      <c r="B290" s="129" t="s">
        <v>146</v>
      </c>
      <c r="C290" s="129" t="s">
        <v>11203</v>
      </c>
      <c r="D290" s="129" t="s">
        <v>12024</v>
      </c>
      <c r="E290" s="129" t="s">
        <v>3940</v>
      </c>
      <c r="F290" s="129" t="s">
        <v>176</v>
      </c>
      <c r="G290" s="132">
        <v>40087</v>
      </c>
      <c r="H290" s="129" t="s">
        <v>5165</v>
      </c>
      <c r="I290" s="129">
        <v>10</v>
      </c>
      <c r="J290" s="129">
        <v>1849.36</v>
      </c>
      <c r="K290" s="129"/>
      <c r="L290" s="129" t="s">
        <v>145</v>
      </c>
      <c r="M290" s="129" t="s">
        <v>3940</v>
      </c>
      <c r="N290" s="129"/>
      <c r="O290" s="54"/>
    </row>
    <row r="291" spans="1:15" s="53" customFormat="1" ht="140.25" x14ac:dyDescent="0.25">
      <c r="A291" s="129" t="s">
        <v>9040</v>
      </c>
      <c r="B291" s="129" t="s">
        <v>146</v>
      </c>
      <c r="C291" s="129" t="s">
        <v>8599</v>
      </c>
      <c r="D291" s="129" t="s">
        <v>12025</v>
      </c>
      <c r="E291" s="129" t="s">
        <v>3940</v>
      </c>
      <c r="F291" s="129" t="s">
        <v>176</v>
      </c>
      <c r="G291" s="132">
        <v>40087</v>
      </c>
      <c r="H291" s="129" t="s">
        <v>5165</v>
      </c>
      <c r="I291" s="129">
        <v>3</v>
      </c>
      <c r="J291" s="129" t="s">
        <v>11221</v>
      </c>
      <c r="K291" s="129"/>
      <c r="L291" s="129" t="s">
        <v>145</v>
      </c>
      <c r="M291" s="129" t="s">
        <v>3940</v>
      </c>
      <c r="N291" s="129"/>
      <c r="O291" s="54"/>
    </row>
    <row r="292" spans="1:15" s="53" customFormat="1" ht="140.25" x14ac:dyDescent="0.25">
      <c r="A292" s="129" t="s">
        <v>9041</v>
      </c>
      <c r="B292" s="129" t="s">
        <v>146</v>
      </c>
      <c r="C292" s="129" t="s">
        <v>8602</v>
      </c>
      <c r="D292" s="129" t="s">
        <v>12026</v>
      </c>
      <c r="E292" s="129" t="s">
        <v>3940</v>
      </c>
      <c r="F292" s="129" t="s">
        <v>176</v>
      </c>
      <c r="G292" s="132">
        <v>40087</v>
      </c>
      <c r="H292" s="129" t="s">
        <v>5165</v>
      </c>
      <c r="I292" s="129">
        <v>1</v>
      </c>
      <c r="J292" s="129">
        <v>184.94</v>
      </c>
      <c r="K292" s="129"/>
      <c r="L292" s="129" t="s">
        <v>145</v>
      </c>
      <c r="M292" s="129" t="s">
        <v>3940</v>
      </c>
      <c r="N292" s="129"/>
      <c r="O292" s="54"/>
    </row>
    <row r="293" spans="1:15" s="53" customFormat="1" ht="140.25" x14ac:dyDescent="0.25">
      <c r="A293" s="129" t="s">
        <v>9042</v>
      </c>
      <c r="B293" s="129" t="s">
        <v>146</v>
      </c>
      <c r="C293" s="129" t="s">
        <v>11203</v>
      </c>
      <c r="D293" s="129" t="s">
        <v>12027</v>
      </c>
      <c r="E293" s="129" t="s">
        <v>3940</v>
      </c>
      <c r="F293" s="129" t="s">
        <v>176</v>
      </c>
      <c r="G293" s="132">
        <v>40087</v>
      </c>
      <c r="H293" s="129" t="s">
        <v>5165</v>
      </c>
      <c r="I293" s="129">
        <v>1</v>
      </c>
      <c r="J293" s="129">
        <v>260.10000000000002</v>
      </c>
      <c r="K293" s="129"/>
      <c r="L293" s="129" t="s">
        <v>145</v>
      </c>
      <c r="M293" s="129" t="s">
        <v>3940</v>
      </c>
      <c r="N293" s="129"/>
      <c r="O293" s="54"/>
    </row>
    <row r="294" spans="1:15" s="53" customFormat="1" ht="140.25" x14ac:dyDescent="0.25">
      <c r="A294" s="129" t="s">
        <v>9043</v>
      </c>
      <c r="B294" s="129" t="s">
        <v>146</v>
      </c>
      <c r="C294" s="129" t="s">
        <v>11203</v>
      </c>
      <c r="D294" s="129" t="s">
        <v>12028</v>
      </c>
      <c r="E294" s="129" t="s">
        <v>3940</v>
      </c>
      <c r="F294" s="129" t="s">
        <v>176</v>
      </c>
      <c r="G294" s="132">
        <v>40087</v>
      </c>
      <c r="H294" s="129" t="s">
        <v>5165</v>
      </c>
      <c r="I294" s="129">
        <v>4</v>
      </c>
      <c r="J294" s="129">
        <v>1040.3900000000001</v>
      </c>
      <c r="K294" s="129"/>
      <c r="L294" s="129" t="s">
        <v>145</v>
      </c>
      <c r="M294" s="129" t="s">
        <v>3940</v>
      </c>
      <c r="N294" s="129"/>
      <c r="O294" s="54"/>
    </row>
    <row r="295" spans="1:15" s="53" customFormat="1" ht="140.25" x14ac:dyDescent="0.25">
      <c r="A295" s="129" t="s">
        <v>9044</v>
      </c>
      <c r="B295" s="129" t="s">
        <v>146</v>
      </c>
      <c r="C295" s="129" t="s">
        <v>11203</v>
      </c>
      <c r="D295" s="129" t="s">
        <v>12029</v>
      </c>
      <c r="E295" s="129" t="s">
        <v>3940</v>
      </c>
      <c r="F295" s="129" t="s">
        <v>176</v>
      </c>
      <c r="G295" s="132">
        <v>40087</v>
      </c>
      <c r="H295" s="129" t="s">
        <v>5165</v>
      </c>
      <c r="I295" s="129">
        <v>1</v>
      </c>
      <c r="J295" s="129">
        <v>58.83</v>
      </c>
      <c r="K295" s="129"/>
      <c r="L295" s="129" t="s">
        <v>145</v>
      </c>
      <c r="M295" s="129" t="s">
        <v>3940</v>
      </c>
      <c r="N295" s="129"/>
      <c r="O295" s="54"/>
    </row>
    <row r="296" spans="1:15" s="53" customFormat="1" ht="140.25" x14ac:dyDescent="0.25">
      <c r="A296" s="129" t="s">
        <v>9045</v>
      </c>
      <c r="B296" s="129" t="s">
        <v>146</v>
      </c>
      <c r="C296" s="129" t="s">
        <v>11203</v>
      </c>
      <c r="D296" s="129" t="s">
        <v>12030</v>
      </c>
      <c r="E296" s="129" t="s">
        <v>3940</v>
      </c>
      <c r="F296" s="129" t="s">
        <v>176</v>
      </c>
      <c r="G296" s="132">
        <v>40087</v>
      </c>
      <c r="H296" s="129" t="s">
        <v>5165</v>
      </c>
      <c r="I296" s="129">
        <v>1</v>
      </c>
      <c r="J296" s="129">
        <v>58.83</v>
      </c>
      <c r="K296" s="129"/>
      <c r="L296" s="129" t="s">
        <v>145</v>
      </c>
      <c r="M296" s="129" t="s">
        <v>3940</v>
      </c>
      <c r="N296" s="129"/>
      <c r="O296" s="54"/>
    </row>
    <row r="297" spans="1:15" s="53" customFormat="1" ht="140.25" x14ac:dyDescent="0.25">
      <c r="A297" s="129" t="s">
        <v>9046</v>
      </c>
      <c r="B297" s="129" t="s">
        <v>146</v>
      </c>
      <c r="C297" s="129" t="s">
        <v>11203</v>
      </c>
      <c r="D297" s="129" t="s">
        <v>12031</v>
      </c>
      <c r="E297" s="129" t="s">
        <v>3940</v>
      </c>
      <c r="F297" s="129" t="s">
        <v>176</v>
      </c>
      <c r="G297" s="132">
        <v>40087</v>
      </c>
      <c r="H297" s="129" t="s">
        <v>5165</v>
      </c>
      <c r="I297" s="129">
        <v>1</v>
      </c>
      <c r="J297" s="129">
        <v>58.83</v>
      </c>
      <c r="K297" s="129"/>
      <c r="L297" s="129" t="s">
        <v>145</v>
      </c>
      <c r="M297" s="129" t="s">
        <v>3940</v>
      </c>
      <c r="N297" s="129"/>
      <c r="O297" s="54"/>
    </row>
    <row r="298" spans="1:15" s="53" customFormat="1" ht="140.25" x14ac:dyDescent="0.25">
      <c r="A298" s="129" t="s">
        <v>9047</v>
      </c>
      <c r="B298" s="129" t="s">
        <v>146</v>
      </c>
      <c r="C298" s="129" t="s">
        <v>11203</v>
      </c>
      <c r="D298" s="129" t="s">
        <v>12032</v>
      </c>
      <c r="E298" s="129" t="s">
        <v>3940</v>
      </c>
      <c r="F298" s="129" t="s">
        <v>176</v>
      </c>
      <c r="G298" s="132">
        <v>40087</v>
      </c>
      <c r="H298" s="129" t="s">
        <v>5165</v>
      </c>
      <c r="I298" s="129">
        <v>10</v>
      </c>
      <c r="J298" s="129">
        <v>588.29999999999995</v>
      </c>
      <c r="K298" s="129"/>
      <c r="L298" s="129" t="s">
        <v>145</v>
      </c>
      <c r="M298" s="129" t="s">
        <v>3940</v>
      </c>
      <c r="N298" s="129"/>
      <c r="O298" s="54"/>
    </row>
    <row r="299" spans="1:15" s="53" customFormat="1" ht="140.25" x14ac:dyDescent="0.25">
      <c r="A299" s="129" t="s">
        <v>9048</v>
      </c>
      <c r="B299" s="129" t="s">
        <v>146</v>
      </c>
      <c r="C299" s="129" t="s">
        <v>11203</v>
      </c>
      <c r="D299" s="129" t="s">
        <v>12033</v>
      </c>
      <c r="E299" s="129" t="s">
        <v>3940</v>
      </c>
      <c r="F299" s="129" t="s">
        <v>176</v>
      </c>
      <c r="G299" s="132">
        <v>40087</v>
      </c>
      <c r="H299" s="129" t="s">
        <v>5165</v>
      </c>
      <c r="I299" s="129">
        <v>1</v>
      </c>
      <c r="J299" s="129">
        <v>58.83</v>
      </c>
      <c r="K299" s="129"/>
      <c r="L299" s="129" t="s">
        <v>145</v>
      </c>
      <c r="M299" s="129" t="s">
        <v>3940</v>
      </c>
      <c r="N299" s="129"/>
      <c r="O299" s="54"/>
    </row>
    <row r="300" spans="1:15" s="53" customFormat="1" ht="140.25" x14ac:dyDescent="0.25">
      <c r="A300" s="129" t="s">
        <v>9049</v>
      </c>
      <c r="B300" s="129" t="s">
        <v>146</v>
      </c>
      <c r="C300" s="129" t="s">
        <v>11203</v>
      </c>
      <c r="D300" s="129" t="s">
        <v>12034</v>
      </c>
      <c r="E300" s="129" t="s">
        <v>3940</v>
      </c>
      <c r="F300" s="129" t="s">
        <v>176</v>
      </c>
      <c r="G300" s="132">
        <v>40087</v>
      </c>
      <c r="H300" s="129" t="s">
        <v>5165</v>
      </c>
      <c r="I300" s="129">
        <v>1</v>
      </c>
      <c r="J300" s="129">
        <v>58.33</v>
      </c>
      <c r="K300" s="129"/>
      <c r="L300" s="129" t="s">
        <v>145</v>
      </c>
      <c r="M300" s="129" t="s">
        <v>3940</v>
      </c>
      <c r="N300" s="129"/>
      <c r="O300" s="54"/>
    </row>
    <row r="301" spans="1:15" s="53" customFormat="1" ht="140.25" x14ac:dyDescent="0.25">
      <c r="A301" s="129" t="s">
        <v>9050</v>
      </c>
      <c r="B301" s="129" t="s">
        <v>146</v>
      </c>
      <c r="C301" s="129" t="s">
        <v>11203</v>
      </c>
      <c r="D301" s="129" t="s">
        <v>12035</v>
      </c>
      <c r="E301" s="129" t="s">
        <v>3940</v>
      </c>
      <c r="F301" s="129" t="s">
        <v>176</v>
      </c>
      <c r="G301" s="132">
        <v>40087</v>
      </c>
      <c r="H301" s="129" t="s">
        <v>5165</v>
      </c>
      <c r="I301" s="129">
        <v>1</v>
      </c>
      <c r="J301" s="129">
        <v>58.83</v>
      </c>
      <c r="K301" s="129"/>
      <c r="L301" s="129" t="s">
        <v>145</v>
      </c>
      <c r="M301" s="129" t="s">
        <v>3940</v>
      </c>
      <c r="N301" s="129"/>
      <c r="O301" s="54"/>
    </row>
    <row r="302" spans="1:15" s="53" customFormat="1" ht="140.25" x14ac:dyDescent="0.25">
      <c r="A302" s="129" t="s">
        <v>9051</v>
      </c>
      <c r="B302" s="129" t="s">
        <v>146</v>
      </c>
      <c r="C302" s="129" t="s">
        <v>11203</v>
      </c>
      <c r="D302" s="129" t="s">
        <v>12036</v>
      </c>
      <c r="E302" s="129" t="s">
        <v>3940</v>
      </c>
      <c r="F302" s="129" t="s">
        <v>176</v>
      </c>
      <c r="G302" s="132">
        <v>40087</v>
      </c>
      <c r="H302" s="129" t="s">
        <v>5165</v>
      </c>
      <c r="I302" s="129">
        <v>3</v>
      </c>
      <c r="J302" s="129">
        <v>176.49</v>
      </c>
      <c r="K302" s="129"/>
      <c r="L302" s="129" t="s">
        <v>145</v>
      </c>
      <c r="M302" s="129" t="s">
        <v>3940</v>
      </c>
      <c r="N302" s="129"/>
      <c r="O302" s="54"/>
    </row>
    <row r="303" spans="1:15" s="53" customFormat="1" ht="140.25" x14ac:dyDescent="0.25">
      <c r="A303" s="129" t="s">
        <v>9052</v>
      </c>
      <c r="B303" s="129" t="s">
        <v>146</v>
      </c>
      <c r="C303" s="129" t="s">
        <v>11203</v>
      </c>
      <c r="D303" s="129" t="s">
        <v>12037</v>
      </c>
      <c r="E303" s="129" t="s">
        <v>3940</v>
      </c>
      <c r="F303" s="129" t="s">
        <v>176</v>
      </c>
      <c r="G303" s="132">
        <v>40087</v>
      </c>
      <c r="H303" s="129" t="s">
        <v>5165</v>
      </c>
      <c r="I303" s="129">
        <v>3</v>
      </c>
      <c r="J303" s="129">
        <v>176.49</v>
      </c>
      <c r="K303" s="129"/>
      <c r="L303" s="129" t="s">
        <v>145</v>
      </c>
      <c r="M303" s="129" t="s">
        <v>3940</v>
      </c>
      <c r="N303" s="129"/>
      <c r="O303" s="54"/>
    </row>
    <row r="304" spans="1:15" s="53" customFormat="1" ht="140.25" x14ac:dyDescent="0.25">
      <c r="A304" s="129" t="s">
        <v>9053</v>
      </c>
      <c r="B304" s="129" t="s">
        <v>146</v>
      </c>
      <c r="C304" s="129" t="s">
        <v>11203</v>
      </c>
      <c r="D304" s="129" t="s">
        <v>12038</v>
      </c>
      <c r="E304" s="129" t="s">
        <v>3940</v>
      </c>
      <c r="F304" s="129" t="s">
        <v>176</v>
      </c>
      <c r="G304" s="132">
        <v>40087</v>
      </c>
      <c r="H304" s="129" t="s">
        <v>5165</v>
      </c>
      <c r="I304" s="129">
        <v>1</v>
      </c>
      <c r="J304" s="129">
        <v>58.83</v>
      </c>
      <c r="K304" s="129"/>
      <c r="L304" s="129" t="s">
        <v>145</v>
      </c>
      <c r="M304" s="129" t="s">
        <v>3940</v>
      </c>
      <c r="N304" s="129"/>
      <c r="O304" s="54"/>
    </row>
    <row r="305" spans="1:15" s="53" customFormat="1" ht="140.25" x14ac:dyDescent="0.25">
      <c r="A305" s="129" t="s">
        <v>9054</v>
      </c>
      <c r="B305" s="129" t="s">
        <v>146</v>
      </c>
      <c r="C305" s="129" t="s">
        <v>11203</v>
      </c>
      <c r="D305" s="129" t="s">
        <v>12039</v>
      </c>
      <c r="E305" s="129" t="s">
        <v>3940</v>
      </c>
      <c r="F305" s="129" t="s">
        <v>176</v>
      </c>
      <c r="G305" s="132">
        <v>40087</v>
      </c>
      <c r="H305" s="129" t="s">
        <v>5165</v>
      </c>
      <c r="I305" s="129">
        <v>1</v>
      </c>
      <c r="J305" s="129">
        <v>263.35000000000002</v>
      </c>
      <c r="K305" s="129"/>
      <c r="L305" s="129" t="s">
        <v>145</v>
      </c>
      <c r="M305" s="129" t="s">
        <v>3940</v>
      </c>
      <c r="N305" s="129"/>
      <c r="O305" s="54"/>
    </row>
    <row r="306" spans="1:15" s="53" customFormat="1" ht="140.25" x14ac:dyDescent="0.25">
      <c r="A306" s="129" t="s">
        <v>9055</v>
      </c>
      <c r="B306" s="129" t="s">
        <v>146</v>
      </c>
      <c r="C306" s="129" t="s">
        <v>11203</v>
      </c>
      <c r="D306" s="129" t="s">
        <v>12040</v>
      </c>
      <c r="E306" s="129" t="s">
        <v>3940</v>
      </c>
      <c r="F306" s="129" t="s">
        <v>176</v>
      </c>
      <c r="G306" s="132">
        <v>40087</v>
      </c>
      <c r="H306" s="129" t="s">
        <v>5165</v>
      </c>
      <c r="I306" s="129">
        <v>1</v>
      </c>
      <c r="J306" s="129">
        <v>260.10000000000002</v>
      </c>
      <c r="K306" s="129"/>
      <c r="L306" s="129" t="s">
        <v>145</v>
      </c>
      <c r="M306" s="129" t="s">
        <v>3940</v>
      </c>
      <c r="N306" s="129"/>
      <c r="O306" s="54"/>
    </row>
    <row r="307" spans="1:15" s="53" customFormat="1" ht="140.25" x14ac:dyDescent="0.25">
      <c r="A307" s="129" t="s">
        <v>9056</v>
      </c>
      <c r="B307" s="129" t="s">
        <v>146</v>
      </c>
      <c r="C307" s="129" t="s">
        <v>11203</v>
      </c>
      <c r="D307" s="129" t="s">
        <v>11777</v>
      </c>
      <c r="E307" s="129" t="s">
        <v>3940</v>
      </c>
      <c r="F307" s="129" t="s">
        <v>176</v>
      </c>
      <c r="G307" s="132">
        <v>40087</v>
      </c>
      <c r="H307" s="129" t="s">
        <v>5165</v>
      </c>
      <c r="I307" s="129">
        <v>4</v>
      </c>
      <c r="J307" s="129">
        <v>1053.4100000000001</v>
      </c>
      <c r="K307" s="129"/>
      <c r="L307" s="129" t="s">
        <v>145</v>
      </c>
      <c r="M307" s="129" t="s">
        <v>3940</v>
      </c>
      <c r="N307" s="129"/>
      <c r="O307" s="54"/>
    </row>
    <row r="308" spans="1:15" s="53" customFormat="1" ht="140.25" x14ac:dyDescent="0.25">
      <c r="A308" s="129" t="s">
        <v>9057</v>
      </c>
      <c r="B308" s="129" t="s">
        <v>146</v>
      </c>
      <c r="C308" s="129" t="s">
        <v>11203</v>
      </c>
      <c r="D308" s="129" t="s">
        <v>11240</v>
      </c>
      <c r="E308" s="129" t="s">
        <v>3940</v>
      </c>
      <c r="F308" s="129" t="s">
        <v>176</v>
      </c>
      <c r="G308" s="132">
        <v>40087</v>
      </c>
      <c r="H308" s="129" t="s">
        <v>5165</v>
      </c>
      <c r="I308" s="129">
        <v>1</v>
      </c>
      <c r="J308" s="129">
        <v>263.35000000000002</v>
      </c>
      <c r="K308" s="129"/>
      <c r="L308" s="129" t="s">
        <v>145</v>
      </c>
      <c r="M308" s="129" t="s">
        <v>3940</v>
      </c>
      <c r="N308" s="129"/>
      <c r="O308" s="54"/>
    </row>
    <row r="309" spans="1:15" s="53" customFormat="1" ht="140.25" x14ac:dyDescent="0.25">
      <c r="A309" s="129" t="s">
        <v>9058</v>
      </c>
      <c r="B309" s="129" t="s">
        <v>146</v>
      </c>
      <c r="C309" s="129" t="s">
        <v>11203</v>
      </c>
      <c r="D309" s="129" t="s">
        <v>11311</v>
      </c>
      <c r="E309" s="129" t="s">
        <v>3940</v>
      </c>
      <c r="F309" s="129" t="s">
        <v>176</v>
      </c>
      <c r="G309" s="132">
        <v>40087</v>
      </c>
      <c r="H309" s="129" t="s">
        <v>5165</v>
      </c>
      <c r="I309" s="129">
        <v>1</v>
      </c>
      <c r="J309" s="129" t="s">
        <v>11310</v>
      </c>
      <c r="K309" s="129"/>
      <c r="L309" s="129" t="s">
        <v>145</v>
      </c>
      <c r="M309" s="129" t="s">
        <v>3940</v>
      </c>
      <c r="N309" s="129"/>
      <c r="O309" s="54"/>
    </row>
    <row r="310" spans="1:15" s="53" customFormat="1" ht="140.25" x14ac:dyDescent="0.25">
      <c r="A310" s="129" t="s">
        <v>9059</v>
      </c>
      <c r="B310" s="129" t="s">
        <v>146</v>
      </c>
      <c r="C310" s="129" t="s">
        <v>11203</v>
      </c>
      <c r="D310" s="129" t="s">
        <v>11301</v>
      </c>
      <c r="E310" s="129" t="s">
        <v>3940</v>
      </c>
      <c r="F310" s="129" t="s">
        <v>176</v>
      </c>
      <c r="G310" s="132">
        <v>40087</v>
      </c>
      <c r="H310" s="129" t="s">
        <v>5165</v>
      </c>
      <c r="I310" s="129">
        <v>5</v>
      </c>
      <c r="J310" s="129" t="s">
        <v>11300</v>
      </c>
      <c r="K310" s="129"/>
      <c r="L310" s="129" t="s">
        <v>145</v>
      </c>
      <c r="M310" s="129" t="s">
        <v>3940</v>
      </c>
      <c r="N310" s="129"/>
      <c r="O310" s="54"/>
    </row>
    <row r="311" spans="1:15" s="53" customFormat="1" ht="140.25" x14ac:dyDescent="0.25">
      <c r="A311" s="129" t="s">
        <v>9060</v>
      </c>
      <c r="B311" s="129" t="s">
        <v>146</v>
      </c>
      <c r="C311" s="129" t="s">
        <v>11203</v>
      </c>
      <c r="D311" s="129" t="s">
        <v>11292</v>
      </c>
      <c r="E311" s="129" t="s">
        <v>3940</v>
      </c>
      <c r="F311" s="129" t="s">
        <v>176</v>
      </c>
      <c r="G311" s="132">
        <v>40087</v>
      </c>
      <c r="H311" s="129" t="s">
        <v>5165</v>
      </c>
      <c r="I311" s="129">
        <v>4</v>
      </c>
      <c r="J311" s="129" t="s">
        <v>11291</v>
      </c>
      <c r="K311" s="129"/>
      <c r="L311" s="129" t="s">
        <v>145</v>
      </c>
      <c r="M311" s="129" t="s">
        <v>3940</v>
      </c>
      <c r="N311" s="129"/>
      <c r="O311" s="54"/>
    </row>
    <row r="312" spans="1:15" s="53" customFormat="1" ht="140.25" x14ac:dyDescent="0.25">
      <c r="A312" s="129" t="s">
        <v>9061</v>
      </c>
      <c r="B312" s="129" t="s">
        <v>146</v>
      </c>
      <c r="C312" s="129" t="s">
        <v>11202</v>
      </c>
      <c r="D312" s="129" t="s">
        <v>11320</v>
      </c>
      <c r="E312" s="129" t="s">
        <v>3940</v>
      </c>
      <c r="F312" s="129" t="s">
        <v>176</v>
      </c>
      <c r="G312" s="132">
        <v>40087</v>
      </c>
      <c r="H312" s="129" t="s">
        <v>5165</v>
      </c>
      <c r="I312" s="129">
        <v>4</v>
      </c>
      <c r="J312" s="129" t="s">
        <v>11319</v>
      </c>
      <c r="K312" s="129"/>
      <c r="L312" s="129" t="s">
        <v>145</v>
      </c>
      <c r="M312" s="129" t="s">
        <v>3940</v>
      </c>
      <c r="N312" s="129"/>
      <c r="O312" s="54"/>
    </row>
    <row r="313" spans="1:15" s="53" customFormat="1" ht="140.25" x14ac:dyDescent="0.25">
      <c r="A313" s="129" t="s">
        <v>9062</v>
      </c>
      <c r="B313" s="129" t="s">
        <v>146</v>
      </c>
      <c r="C313" s="129" t="s">
        <v>11203</v>
      </c>
      <c r="D313" s="129" t="s">
        <v>11272</v>
      </c>
      <c r="E313" s="129" t="s">
        <v>3940</v>
      </c>
      <c r="F313" s="129" t="s">
        <v>176</v>
      </c>
      <c r="G313" s="132">
        <v>40087</v>
      </c>
      <c r="H313" s="129" t="s">
        <v>5165</v>
      </c>
      <c r="I313" s="129">
        <v>1</v>
      </c>
      <c r="J313" s="129">
        <v>60.15</v>
      </c>
      <c r="K313" s="129"/>
      <c r="L313" s="129" t="s">
        <v>145</v>
      </c>
      <c r="M313" s="129" t="s">
        <v>3940</v>
      </c>
      <c r="N313" s="129"/>
      <c r="O313" s="54"/>
    </row>
    <row r="314" spans="1:15" s="53" customFormat="1" ht="140.25" x14ac:dyDescent="0.25">
      <c r="A314" s="129" t="s">
        <v>9063</v>
      </c>
      <c r="B314" s="129" t="s">
        <v>146</v>
      </c>
      <c r="C314" s="129" t="s">
        <v>11203</v>
      </c>
      <c r="D314" s="129" t="s">
        <v>11337</v>
      </c>
      <c r="E314" s="129" t="s">
        <v>3940</v>
      </c>
      <c r="F314" s="129" t="s">
        <v>176</v>
      </c>
      <c r="G314" s="132">
        <v>40087</v>
      </c>
      <c r="H314" s="129" t="s">
        <v>5165</v>
      </c>
      <c r="I314" s="129">
        <v>3</v>
      </c>
      <c r="J314" s="129" t="s">
        <v>11336</v>
      </c>
      <c r="K314" s="129"/>
      <c r="L314" s="129" t="s">
        <v>145</v>
      </c>
      <c r="M314" s="129" t="s">
        <v>3940</v>
      </c>
      <c r="N314" s="129"/>
      <c r="O314" s="54"/>
    </row>
    <row r="315" spans="1:15" s="53" customFormat="1" ht="140.25" x14ac:dyDescent="0.25">
      <c r="A315" s="129" t="s">
        <v>9064</v>
      </c>
      <c r="B315" s="129" t="s">
        <v>146</v>
      </c>
      <c r="C315" s="129" t="s">
        <v>11203</v>
      </c>
      <c r="D315" s="129" t="s">
        <v>11309</v>
      </c>
      <c r="E315" s="129" t="s">
        <v>3940</v>
      </c>
      <c r="F315" s="129" t="s">
        <v>176</v>
      </c>
      <c r="G315" s="132">
        <v>40087</v>
      </c>
      <c r="H315" s="129" t="s">
        <v>5165</v>
      </c>
      <c r="I315" s="129">
        <v>1</v>
      </c>
      <c r="J315" s="129">
        <v>60.15</v>
      </c>
      <c r="K315" s="129"/>
      <c r="L315" s="129" t="s">
        <v>145</v>
      </c>
      <c r="M315" s="129" t="s">
        <v>3940</v>
      </c>
      <c r="N315" s="129"/>
      <c r="O315" s="54"/>
    </row>
    <row r="316" spans="1:15" s="53" customFormat="1" ht="140.25" x14ac:dyDescent="0.25">
      <c r="A316" s="129" t="s">
        <v>9065</v>
      </c>
      <c r="B316" s="129" t="s">
        <v>146</v>
      </c>
      <c r="C316" s="129" t="s">
        <v>11203</v>
      </c>
      <c r="D316" s="129" t="s">
        <v>11312</v>
      </c>
      <c r="E316" s="129" t="s">
        <v>3940</v>
      </c>
      <c r="F316" s="129" t="s">
        <v>176</v>
      </c>
      <c r="G316" s="132">
        <v>40087</v>
      </c>
      <c r="H316" s="129" t="s">
        <v>5165</v>
      </c>
      <c r="I316" s="129">
        <v>1</v>
      </c>
      <c r="J316" s="129">
        <v>60.15</v>
      </c>
      <c r="K316" s="129"/>
      <c r="L316" s="129" t="s">
        <v>145</v>
      </c>
      <c r="M316" s="129" t="s">
        <v>3940</v>
      </c>
      <c r="N316" s="129"/>
      <c r="O316" s="54"/>
    </row>
    <row r="317" spans="1:15" s="53" customFormat="1" ht="140.25" x14ac:dyDescent="0.25">
      <c r="A317" s="129" t="s">
        <v>9066</v>
      </c>
      <c r="B317" s="129" t="s">
        <v>146</v>
      </c>
      <c r="C317" s="129" t="s">
        <v>11203</v>
      </c>
      <c r="D317" s="129" t="s">
        <v>11306</v>
      </c>
      <c r="E317" s="129" t="s">
        <v>3940</v>
      </c>
      <c r="F317" s="129" t="s">
        <v>176</v>
      </c>
      <c r="G317" s="132">
        <v>40087</v>
      </c>
      <c r="H317" s="129" t="s">
        <v>5165</v>
      </c>
      <c r="I317" s="129">
        <v>1</v>
      </c>
      <c r="J317" s="129">
        <v>60.15</v>
      </c>
      <c r="K317" s="129"/>
      <c r="L317" s="129" t="s">
        <v>145</v>
      </c>
      <c r="M317" s="129" t="s">
        <v>3940</v>
      </c>
      <c r="N317" s="129"/>
      <c r="O317" s="54"/>
    </row>
    <row r="318" spans="1:15" s="53" customFormat="1" ht="140.25" x14ac:dyDescent="0.25">
      <c r="A318" s="129" t="s">
        <v>9067</v>
      </c>
      <c r="B318" s="129" t="s">
        <v>146</v>
      </c>
      <c r="C318" s="129" t="s">
        <v>11203</v>
      </c>
      <c r="D318" s="129" t="s">
        <v>11289</v>
      </c>
      <c r="E318" s="129" t="s">
        <v>3940</v>
      </c>
      <c r="F318" s="129" t="s">
        <v>176</v>
      </c>
      <c r="G318" s="132">
        <v>40087</v>
      </c>
      <c r="H318" s="129" t="s">
        <v>5165</v>
      </c>
      <c r="I318" s="129">
        <v>1</v>
      </c>
      <c r="J318" s="129">
        <v>60.15</v>
      </c>
      <c r="K318" s="129"/>
      <c r="L318" s="129" t="s">
        <v>145</v>
      </c>
      <c r="M318" s="129" t="s">
        <v>3940</v>
      </c>
      <c r="N318" s="129"/>
      <c r="O318" s="54"/>
    </row>
    <row r="319" spans="1:15" s="53" customFormat="1" ht="140.25" x14ac:dyDescent="0.25">
      <c r="A319" s="129" t="s">
        <v>9068</v>
      </c>
      <c r="B319" s="129" t="s">
        <v>146</v>
      </c>
      <c r="C319" s="129" t="s">
        <v>11203</v>
      </c>
      <c r="D319" s="129" t="s">
        <v>11279</v>
      </c>
      <c r="E319" s="129" t="s">
        <v>3940</v>
      </c>
      <c r="F319" s="129" t="s">
        <v>176</v>
      </c>
      <c r="G319" s="132">
        <v>40087</v>
      </c>
      <c r="H319" s="129" t="s">
        <v>5165</v>
      </c>
      <c r="I319" s="129">
        <v>1</v>
      </c>
      <c r="J319" s="129">
        <v>60.15</v>
      </c>
      <c r="K319" s="129"/>
      <c r="L319" s="129" t="s">
        <v>145</v>
      </c>
      <c r="M319" s="129" t="s">
        <v>3940</v>
      </c>
      <c r="N319" s="129"/>
      <c r="O319" s="54"/>
    </row>
    <row r="320" spans="1:15" s="53" customFormat="1" ht="140.25" x14ac:dyDescent="0.25">
      <c r="A320" s="129" t="s">
        <v>9069</v>
      </c>
      <c r="B320" s="129" t="s">
        <v>146</v>
      </c>
      <c r="C320" s="129" t="s">
        <v>11203</v>
      </c>
      <c r="D320" s="129" t="s">
        <v>11326</v>
      </c>
      <c r="E320" s="129" t="s">
        <v>3940</v>
      </c>
      <c r="F320" s="129" t="s">
        <v>176</v>
      </c>
      <c r="G320" s="132">
        <v>40087</v>
      </c>
      <c r="H320" s="129" t="s">
        <v>5165</v>
      </c>
      <c r="I320" s="129">
        <v>1</v>
      </c>
      <c r="J320" s="129">
        <v>60.15</v>
      </c>
      <c r="K320" s="129"/>
      <c r="L320" s="129" t="s">
        <v>145</v>
      </c>
      <c r="M320" s="129" t="s">
        <v>3940</v>
      </c>
      <c r="N320" s="129"/>
      <c r="O320" s="54"/>
    </row>
    <row r="321" spans="1:15" s="53" customFormat="1" ht="140.25" x14ac:dyDescent="0.25">
      <c r="A321" s="129" t="s">
        <v>9070</v>
      </c>
      <c r="B321" s="129" t="s">
        <v>146</v>
      </c>
      <c r="C321" s="129" t="s">
        <v>11203</v>
      </c>
      <c r="D321" s="129" t="s">
        <v>11776</v>
      </c>
      <c r="E321" s="129" t="s">
        <v>3940</v>
      </c>
      <c r="F321" s="129" t="s">
        <v>176</v>
      </c>
      <c r="G321" s="132">
        <v>40087</v>
      </c>
      <c r="H321" s="129" t="s">
        <v>5165</v>
      </c>
      <c r="I321" s="129">
        <v>1</v>
      </c>
      <c r="J321" s="129">
        <v>60.15</v>
      </c>
      <c r="K321" s="129"/>
      <c r="L321" s="129" t="s">
        <v>145</v>
      </c>
      <c r="M321" s="129" t="s">
        <v>3940</v>
      </c>
      <c r="N321" s="129"/>
      <c r="O321" s="54"/>
    </row>
    <row r="322" spans="1:15" s="53" customFormat="1" ht="140.25" x14ac:dyDescent="0.25">
      <c r="A322" s="129" t="s">
        <v>9071</v>
      </c>
      <c r="B322" s="129" t="s">
        <v>146</v>
      </c>
      <c r="C322" s="129" t="s">
        <v>11203</v>
      </c>
      <c r="D322" s="129" t="s">
        <v>11321</v>
      </c>
      <c r="E322" s="129" t="s">
        <v>3940</v>
      </c>
      <c r="F322" s="129" t="s">
        <v>176</v>
      </c>
      <c r="G322" s="132">
        <v>40087</v>
      </c>
      <c r="H322" s="129" t="s">
        <v>5165</v>
      </c>
      <c r="I322" s="129">
        <v>4</v>
      </c>
      <c r="J322" s="129">
        <v>240.6</v>
      </c>
      <c r="K322" s="129"/>
      <c r="L322" s="129" t="s">
        <v>145</v>
      </c>
      <c r="M322" s="129" t="s">
        <v>3940</v>
      </c>
      <c r="N322" s="129"/>
      <c r="O322" s="54"/>
    </row>
    <row r="323" spans="1:15" s="53" customFormat="1" ht="140.25" x14ac:dyDescent="0.25">
      <c r="A323" s="129" t="s">
        <v>9072</v>
      </c>
      <c r="B323" s="129" t="s">
        <v>146</v>
      </c>
      <c r="C323" s="129" t="s">
        <v>11203</v>
      </c>
      <c r="D323" s="129" t="s">
        <v>11275</v>
      </c>
      <c r="E323" s="129" t="s">
        <v>3940</v>
      </c>
      <c r="F323" s="129" t="s">
        <v>176</v>
      </c>
      <c r="G323" s="132">
        <v>40087</v>
      </c>
      <c r="H323" s="129" t="s">
        <v>5165</v>
      </c>
      <c r="I323" s="129">
        <v>1</v>
      </c>
      <c r="J323" s="129">
        <v>60.15</v>
      </c>
      <c r="K323" s="129"/>
      <c r="L323" s="129" t="s">
        <v>145</v>
      </c>
      <c r="M323" s="129" t="s">
        <v>3940</v>
      </c>
      <c r="N323" s="129"/>
      <c r="O323" s="54"/>
    </row>
    <row r="324" spans="1:15" s="53" customFormat="1" ht="140.25" x14ac:dyDescent="0.25">
      <c r="A324" s="129" t="s">
        <v>9073</v>
      </c>
      <c r="B324" s="129" t="s">
        <v>146</v>
      </c>
      <c r="C324" s="129" t="s">
        <v>11203</v>
      </c>
      <c r="D324" s="129" t="s">
        <v>11346</v>
      </c>
      <c r="E324" s="129" t="s">
        <v>3940</v>
      </c>
      <c r="F324" s="129" t="s">
        <v>176</v>
      </c>
      <c r="G324" s="132">
        <v>40087</v>
      </c>
      <c r="H324" s="129" t="s">
        <v>5165</v>
      </c>
      <c r="I324" s="129">
        <v>1</v>
      </c>
      <c r="J324" s="129">
        <v>60.15</v>
      </c>
      <c r="K324" s="129"/>
      <c r="L324" s="129" t="s">
        <v>145</v>
      </c>
      <c r="M324" s="129" t="s">
        <v>3940</v>
      </c>
      <c r="N324" s="129"/>
      <c r="O324" s="54"/>
    </row>
    <row r="325" spans="1:15" s="53" customFormat="1" ht="140.25" x14ac:dyDescent="0.25">
      <c r="A325" s="129" t="s">
        <v>9074</v>
      </c>
      <c r="B325" s="129" t="s">
        <v>146</v>
      </c>
      <c r="C325" s="129" t="s">
        <v>11203</v>
      </c>
      <c r="D325" s="129" t="s">
        <v>11345</v>
      </c>
      <c r="E325" s="129" t="s">
        <v>3940</v>
      </c>
      <c r="F325" s="129" t="s">
        <v>176</v>
      </c>
      <c r="G325" s="132">
        <v>40087</v>
      </c>
      <c r="H325" s="129" t="s">
        <v>5165</v>
      </c>
      <c r="I325" s="129">
        <v>1</v>
      </c>
      <c r="J325" s="129">
        <v>58.83</v>
      </c>
      <c r="K325" s="129"/>
      <c r="L325" s="129" t="s">
        <v>145</v>
      </c>
      <c r="M325" s="129" t="s">
        <v>3940</v>
      </c>
      <c r="N325" s="129"/>
      <c r="O325" s="54"/>
    </row>
    <row r="326" spans="1:15" s="53" customFormat="1" ht="140.25" x14ac:dyDescent="0.25">
      <c r="A326" s="129" t="s">
        <v>9075</v>
      </c>
      <c r="B326" s="129" t="s">
        <v>146</v>
      </c>
      <c r="C326" s="129" t="s">
        <v>11203</v>
      </c>
      <c r="D326" s="129" t="s">
        <v>11355</v>
      </c>
      <c r="E326" s="129" t="s">
        <v>3940</v>
      </c>
      <c r="F326" s="129" t="s">
        <v>176</v>
      </c>
      <c r="G326" s="132">
        <v>40087</v>
      </c>
      <c r="H326" s="129" t="s">
        <v>5165</v>
      </c>
      <c r="I326" s="129">
        <v>1</v>
      </c>
      <c r="J326" s="129">
        <v>58.83</v>
      </c>
      <c r="K326" s="129"/>
      <c r="L326" s="129" t="s">
        <v>145</v>
      </c>
      <c r="M326" s="129" t="s">
        <v>3940</v>
      </c>
      <c r="N326" s="129"/>
      <c r="O326" s="54"/>
    </row>
    <row r="327" spans="1:15" s="53" customFormat="1" ht="140.25" x14ac:dyDescent="0.25">
      <c r="A327" s="129" t="s">
        <v>9076</v>
      </c>
      <c r="B327" s="129" t="s">
        <v>146</v>
      </c>
      <c r="C327" s="129" t="s">
        <v>11203</v>
      </c>
      <c r="D327" s="129" t="s">
        <v>11229</v>
      </c>
      <c r="E327" s="129" t="s">
        <v>3940</v>
      </c>
      <c r="F327" s="129" t="s">
        <v>176</v>
      </c>
      <c r="G327" s="132">
        <v>40087</v>
      </c>
      <c r="H327" s="129" t="s">
        <v>5165</v>
      </c>
      <c r="I327" s="129">
        <v>11</v>
      </c>
      <c r="J327" s="129">
        <v>597.58000000000004</v>
      </c>
      <c r="K327" s="129"/>
      <c r="L327" s="129" t="s">
        <v>145</v>
      </c>
      <c r="M327" s="129" t="s">
        <v>3940</v>
      </c>
      <c r="N327" s="129"/>
      <c r="O327" s="54"/>
    </row>
    <row r="328" spans="1:15" s="53" customFormat="1" ht="140.25" x14ac:dyDescent="0.25">
      <c r="A328" s="129" t="s">
        <v>9077</v>
      </c>
      <c r="B328" s="129" t="s">
        <v>146</v>
      </c>
      <c r="C328" s="129" t="s">
        <v>11203</v>
      </c>
      <c r="D328" s="129" t="s">
        <v>11333</v>
      </c>
      <c r="E328" s="129" t="s">
        <v>3940</v>
      </c>
      <c r="F328" s="129" t="s">
        <v>176</v>
      </c>
      <c r="G328" s="132">
        <v>40087</v>
      </c>
      <c r="H328" s="129" t="s">
        <v>5165</v>
      </c>
      <c r="I328" s="129">
        <v>5</v>
      </c>
      <c r="J328" s="129" t="s">
        <v>11332</v>
      </c>
      <c r="K328" s="129"/>
      <c r="L328" s="129" t="s">
        <v>145</v>
      </c>
      <c r="M328" s="129" t="s">
        <v>3940</v>
      </c>
      <c r="N328" s="129"/>
      <c r="O328" s="54"/>
    </row>
    <row r="329" spans="1:15" s="53" customFormat="1" ht="140.25" x14ac:dyDescent="0.25">
      <c r="A329" s="129" t="s">
        <v>9078</v>
      </c>
      <c r="B329" s="129" t="s">
        <v>146</v>
      </c>
      <c r="C329" s="129" t="s">
        <v>11203</v>
      </c>
      <c r="D329" s="129" t="s">
        <v>11273</v>
      </c>
      <c r="E329" s="129" t="s">
        <v>3940</v>
      </c>
      <c r="F329" s="129" t="s">
        <v>176</v>
      </c>
      <c r="G329" s="132">
        <v>40087</v>
      </c>
      <c r="H329" s="129" t="s">
        <v>5165</v>
      </c>
      <c r="I329" s="129">
        <v>1</v>
      </c>
      <c r="J329" s="129">
        <v>54.33</v>
      </c>
      <c r="K329" s="129"/>
      <c r="L329" s="129" t="s">
        <v>145</v>
      </c>
      <c r="M329" s="129" t="s">
        <v>3940</v>
      </c>
      <c r="N329" s="129"/>
      <c r="O329" s="54"/>
    </row>
    <row r="330" spans="1:15" s="53" customFormat="1" ht="140.25" x14ac:dyDescent="0.25">
      <c r="A330" s="129" t="s">
        <v>9079</v>
      </c>
      <c r="B330" s="129" t="s">
        <v>146</v>
      </c>
      <c r="C330" s="129" t="s">
        <v>11203</v>
      </c>
      <c r="D330" s="129" t="s">
        <v>11349</v>
      </c>
      <c r="E330" s="129" t="s">
        <v>3940</v>
      </c>
      <c r="F330" s="129" t="s">
        <v>176</v>
      </c>
      <c r="G330" s="132">
        <v>40087</v>
      </c>
      <c r="H330" s="129" t="s">
        <v>5165</v>
      </c>
      <c r="I330" s="129">
        <v>1</v>
      </c>
      <c r="J330" s="129">
        <v>60.15</v>
      </c>
      <c r="K330" s="129"/>
      <c r="L330" s="129" t="s">
        <v>145</v>
      </c>
      <c r="M330" s="129" t="s">
        <v>3940</v>
      </c>
      <c r="N330" s="129"/>
      <c r="O330" s="54"/>
    </row>
    <row r="331" spans="1:15" s="53" customFormat="1" ht="140.25" x14ac:dyDescent="0.25">
      <c r="A331" s="129" t="s">
        <v>9080</v>
      </c>
      <c r="B331" s="129" t="s">
        <v>146</v>
      </c>
      <c r="C331" s="129" t="s">
        <v>11203</v>
      </c>
      <c r="D331" s="129" t="s">
        <v>11308</v>
      </c>
      <c r="E331" s="129" t="s">
        <v>3940</v>
      </c>
      <c r="F331" s="129" t="s">
        <v>176</v>
      </c>
      <c r="G331" s="132">
        <v>40087</v>
      </c>
      <c r="H331" s="129" t="s">
        <v>5165</v>
      </c>
      <c r="I331" s="129">
        <v>4</v>
      </c>
      <c r="J331" s="129">
        <v>240.6</v>
      </c>
      <c r="K331" s="129"/>
      <c r="L331" s="129" t="s">
        <v>145</v>
      </c>
      <c r="M331" s="129" t="s">
        <v>3940</v>
      </c>
      <c r="N331" s="129"/>
      <c r="O331" s="54"/>
    </row>
    <row r="332" spans="1:15" s="53" customFormat="1" ht="140.25" x14ac:dyDescent="0.25">
      <c r="A332" s="129" t="s">
        <v>9081</v>
      </c>
      <c r="B332" s="129" t="s">
        <v>146</v>
      </c>
      <c r="C332" s="129" t="s">
        <v>11203</v>
      </c>
      <c r="D332" s="129" t="s">
        <v>11297</v>
      </c>
      <c r="E332" s="129" t="s">
        <v>3940</v>
      </c>
      <c r="F332" s="129" t="s">
        <v>176</v>
      </c>
      <c r="G332" s="132">
        <v>40087</v>
      </c>
      <c r="H332" s="129" t="s">
        <v>5165</v>
      </c>
      <c r="I332" s="129">
        <v>1</v>
      </c>
      <c r="J332" s="129">
        <v>54.33</v>
      </c>
      <c r="K332" s="129"/>
      <c r="L332" s="129" t="s">
        <v>145</v>
      </c>
      <c r="M332" s="129" t="s">
        <v>3940</v>
      </c>
      <c r="N332" s="129"/>
      <c r="O332" s="54"/>
    </row>
    <row r="333" spans="1:15" s="53" customFormat="1" ht="140.25" x14ac:dyDescent="0.25">
      <c r="A333" s="129" t="s">
        <v>9082</v>
      </c>
      <c r="B333" s="129" t="s">
        <v>146</v>
      </c>
      <c r="C333" s="129" t="s">
        <v>11203</v>
      </c>
      <c r="D333" s="129" t="s">
        <v>11354</v>
      </c>
      <c r="E333" s="129" t="s">
        <v>3940</v>
      </c>
      <c r="F333" s="129" t="s">
        <v>176</v>
      </c>
      <c r="G333" s="132">
        <v>40087</v>
      </c>
      <c r="H333" s="129" t="s">
        <v>5165</v>
      </c>
      <c r="I333" s="129">
        <v>1</v>
      </c>
      <c r="J333" s="129">
        <v>54.33</v>
      </c>
      <c r="K333" s="129"/>
      <c r="L333" s="129" t="s">
        <v>145</v>
      </c>
      <c r="M333" s="129" t="s">
        <v>3940</v>
      </c>
      <c r="N333" s="129"/>
      <c r="O333" s="54"/>
    </row>
    <row r="334" spans="1:15" s="53" customFormat="1" ht="140.25" x14ac:dyDescent="0.25">
      <c r="A334" s="129" t="s">
        <v>9083</v>
      </c>
      <c r="B334" s="129" t="s">
        <v>146</v>
      </c>
      <c r="C334" s="129" t="s">
        <v>11203</v>
      </c>
      <c r="D334" s="129" t="s">
        <v>11227</v>
      </c>
      <c r="E334" s="129" t="s">
        <v>3940</v>
      </c>
      <c r="F334" s="129" t="s">
        <v>176</v>
      </c>
      <c r="G334" s="132">
        <v>40087</v>
      </c>
      <c r="H334" s="129" t="s">
        <v>5165</v>
      </c>
      <c r="I334" s="129">
        <v>1</v>
      </c>
      <c r="J334" s="129">
        <v>54.33</v>
      </c>
      <c r="K334" s="129"/>
      <c r="L334" s="129" t="s">
        <v>145</v>
      </c>
      <c r="M334" s="129" t="s">
        <v>3940</v>
      </c>
      <c r="N334" s="129"/>
      <c r="O334" s="54"/>
    </row>
    <row r="335" spans="1:15" s="53" customFormat="1" ht="140.25" x14ac:dyDescent="0.25">
      <c r="A335" s="129" t="s">
        <v>9084</v>
      </c>
      <c r="B335" s="129" t="s">
        <v>146</v>
      </c>
      <c r="C335" s="129" t="s">
        <v>11203</v>
      </c>
      <c r="D335" s="129" t="s">
        <v>11298</v>
      </c>
      <c r="E335" s="129" t="s">
        <v>3940</v>
      </c>
      <c r="F335" s="129" t="s">
        <v>176</v>
      </c>
      <c r="G335" s="132">
        <v>40087</v>
      </c>
      <c r="H335" s="129" t="s">
        <v>5165</v>
      </c>
      <c r="I335" s="129">
        <v>1</v>
      </c>
      <c r="J335" s="129">
        <v>54.33</v>
      </c>
      <c r="K335" s="129"/>
      <c r="L335" s="129" t="s">
        <v>145</v>
      </c>
      <c r="M335" s="129" t="s">
        <v>3940</v>
      </c>
      <c r="N335" s="129"/>
      <c r="O335" s="54"/>
    </row>
    <row r="336" spans="1:15" s="53" customFormat="1" ht="140.25" x14ac:dyDescent="0.25">
      <c r="A336" s="129" t="s">
        <v>9085</v>
      </c>
      <c r="B336" s="129" t="s">
        <v>146</v>
      </c>
      <c r="C336" s="129" t="s">
        <v>11203</v>
      </c>
      <c r="D336" s="129" t="s">
        <v>11299</v>
      </c>
      <c r="E336" s="129" t="s">
        <v>3940</v>
      </c>
      <c r="F336" s="129" t="s">
        <v>176</v>
      </c>
      <c r="G336" s="132">
        <v>40087</v>
      </c>
      <c r="H336" s="129" t="s">
        <v>5165</v>
      </c>
      <c r="I336" s="129">
        <v>1</v>
      </c>
      <c r="J336" s="129">
        <v>60.15</v>
      </c>
      <c r="K336" s="129"/>
      <c r="L336" s="129" t="s">
        <v>145</v>
      </c>
      <c r="M336" s="129" t="s">
        <v>3940</v>
      </c>
      <c r="N336" s="129"/>
      <c r="O336" s="54"/>
    </row>
    <row r="337" spans="1:15" s="53" customFormat="1" ht="140.25" x14ac:dyDescent="0.25">
      <c r="A337" s="129" t="s">
        <v>9086</v>
      </c>
      <c r="B337" s="129" t="s">
        <v>146</v>
      </c>
      <c r="C337" s="129" t="s">
        <v>11203</v>
      </c>
      <c r="D337" s="129" t="s">
        <v>11269</v>
      </c>
      <c r="E337" s="129" t="s">
        <v>3940</v>
      </c>
      <c r="F337" s="129" t="s">
        <v>176</v>
      </c>
      <c r="G337" s="132">
        <v>40088</v>
      </c>
      <c r="H337" s="129" t="s">
        <v>5165</v>
      </c>
      <c r="I337" s="129">
        <v>1</v>
      </c>
      <c r="J337" s="129">
        <v>60.15</v>
      </c>
      <c r="K337" s="129"/>
      <c r="L337" s="129" t="s">
        <v>184</v>
      </c>
      <c r="M337" s="129" t="s">
        <v>3940</v>
      </c>
      <c r="N337" s="129"/>
      <c r="O337" s="54"/>
    </row>
    <row r="338" spans="1:15" s="53" customFormat="1" ht="140.25" x14ac:dyDescent="0.25">
      <c r="A338" s="129" t="s">
        <v>9087</v>
      </c>
      <c r="B338" s="129" t="s">
        <v>146</v>
      </c>
      <c r="C338" s="129" t="s">
        <v>11203</v>
      </c>
      <c r="D338" s="129" t="s">
        <v>11267</v>
      </c>
      <c r="E338" s="129" t="s">
        <v>3940</v>
      </c>
      <c r="F338" s="129" t="s">
        <v>176</v>
      </c>
      <c r="G338" s="132">
        <v>40088</v>
      </c>
      <c r="H338" s="129" t="s">
        <v>5165</v>
      </c>
      <c r="I338" s="129">
        <v>5</v>
      </c>
      <c r="J338" s="129">
        <v>300.75</v>
      </c>
      <c r="K338" s="129"/>
      <c r="L338" s="129" t="s">
        <v>184</v>
      </c>
      <c r="M338" s="129" t="s">
        <v>3940</v>
      </c>
      <c r="N338" s="129"/>
      <c r="O338" s="54"/>
    </row>
    <row r="339" spans="1:15" s="53" customFormat="1" ht="140.25" x14ac:dyDescent="0.25">
      <c r="A339" s="129" t="s">
        <v>9088</v>
      </c>
      <c r="B339" s="129" t="s">
        <v>146</v>
      </c>
      <c r="C339" s="129" t="s">
        <v>11203</v>
      </c>
      <c r="D339" s="129" t="s">
        <v>11276</v>
      </c>
      <c r="E339" s="129" t="s">
        <v>3940</v>
      </c>
      <c r="F339" s="129" t="s">
        <v>176</v>
      </c>
      <c r="G339" s="132">
        <v>40088</v>
      </c>
      <c r="H339" s="129" t="s">
        <v>5165</v>
      </c>
      <c r="I339" s="129">
        <v>1</v>
      </c>
      <c r="J339" s="129">
        <v>60.15</v>
      </c>
      <c r="K339" s="129"/>
      <c r="L339" s="129" t="s">
        <v>184</v>
      </c>
      <c r="M339" s="129" t="s">
        <v>3940</v>
      </c>
      <c r="N339" s="129"/>
      <c r="O339" s="54"/>
    </row>
    <row r="340" spans="1:15" s="53" customFormat="1" ht="140.25" x14ac:dyDescent="0.25">
      <c r="A340" s="129" t="s">
        <v>9089</v>
      </c>
      <c r="B340" s="129" t="s">
        <v>146</v>
      </c>
      <c r="C340" s="129" t="s">
        <v>11203</v>
      </c>
      <c r="D340" s="129" t="s">
        <v>11331</v>
      </c>
      <c r="E340" s="129" t="s">
        <v>3940</v>
      </c>
      <c r="F340" s="129" t="s">
        <v>176</v>
      </c>
      <c r="G340" s="132">
        <v>40088</v>
      </c>
      <c r="H340" s="129" t="s">
        <v>5165</v>
      </c>
      <c r="I340" s="129">
        <v>9</v>
      </c>
      <c r="J340" s="129" t="s">
        <v>11330</v>
      </c>
      <c r="K340" s="129"/>
      <c r="L340" s="129" t="s">
        <v>184</v>
      </c>
      <c r="M340" s="129" t="s">
        <v>3940</v>
      </c>
      <c r="N340" s="129"/>
      <c r="O340" s="54"/>
    </row>
    <row r="341" spans="1:15" s="53" customFormat="1" ht="140.25" x14ac:dyDescent="0.25">
      <c r="A341" s="129" t="s">
        <v>9090</v>
      </c>
      <c r="B341" s="129" t="s">
        <v>146</v>
      </c>
      <c r="C341" s="129" t="s">
        <v>11203</v>
      </c>
      <c r="D341" s="129" t="s">
        <v>11334</v>
      </c>
      <c r="E341" s="129" t="s">
        <v>3940</v>
      </c>
      <c r="F341" s="129" t="s">
        <v>176</v>
      </c>
      <c r="G341" s="132">
        <v>40088</v>
      </c>
      <c r="H341" s="129" t="s">
        <v>5165</v>
      </c>
      <c r="I341" s="129">
        <v>4</v>
      </c>
      <c r="J341" s="129">
        <v>240.6</v>
      </c>
      <c r="K341" s="129"/>
      <c r="L341" s="129" t="s">
        <v>184</v>
      </c>
      <c r="M341" s="129" t="s">
        <v>3940</v>
      </c>
      <c r="N341" s="129"/>
      <c r="O341" s="54"/>
    </row>
    <row r="342" spans="1:15" s="53" customFormat="1" ht="140.25" x14ac:dyDescent="0.25">
      <c r="A342" s="129" t="s">
        <v>9091</v>
      </c>
      <c r="B342" s="129" t="s">
        <v>146</v>
      </c>
      <c r="C342" s="129" t="s">
        <v>11203</v>
      </c>
      <c r="D342" s="129" t="s">
        <v>11258</v>
      </c>
      <c r="E342" s="129" t="s">
        <v>3940</v>
      </c>
      <c r="F342" s="129" t="s">
        <v>176</v>
      </c>
      <c r="G342" s="132">
        <v>40088</v>
      </c>
      <c r="H342" s="129" t="s">
        <v>5165</v>
      </c>
      <c r="I342" s="129">
        <v>1</v>
      </c>
      <c r="J342" s="129">
        <v>338.38</v>
      </c>
      <c r="K342" s="129"/>
      <c r="L342" s="129" t="s">
        <v>184</v>
      </c>
      <c r="M342" s="129" t="s">
        <v>3940</v>
      </c>
      <c r="N342" s="129"/>
      <c r="O342" s="54"/>
    </row>
    <row r="343" spans="1:15" s="53" customFormat="1" ht="140.25" x14ac:dyDescent="0.25">
      <c r="A343" s="129" t="s">
        <v>9092</v>
      </c>
      <c r="B343" s="129" t="s">
        <v>146</v>
      </c>
      <c r="C343" s="129" t="s">
        <v>11203</v>
      </c>
      <c r="D343" s="129" t="s">
        <v>11350</v>
      </c>
      <c r="E343" s="129" t="s">
        <v>3940</v>
      </c>
      <c r="F343" s="129" t="s">
        <v>176</v>
      </c>
      <c r="G343" s="132">
        <v>40088</v>
      </c>
      <c r="H343" s="129" t="s">
        <v>5165</v>
      </c>
      <c r="I343" s="129">
        <v>7</v>
      </c>
      <c r="J343" s="129">
        <v>421.05</v>
      </c>
      <c r="K343" s="129"/>
      <c r="L343" s="129" t="s">
        <v>184</v>
      </c>
      <c r="M343" s="129" t="s">
        <v>3940</v>
      </c>
      <c r="N343" s="129"/>
      <c r="O343" s="54"/>
    </row>
    <row r="344" spans="1:15" s="53" customFormat="1" ht="140.25" x14ac:dyDescent="0.25">
      <c r="A344" s="129" t="s">
        <v>9093</v>
      </c>
      <c r="B344" s="129" t="s">
        <v>146</v>
      </c>
      <c r="C344" s="129" t="s">
        <v>11202</v>
      </c>
      <c r="D344" s="129" t="s">
        <v>11274</v>
      </c>
      <c r="E344" s="129" t="s">
        <v>3940</v>
      </c>
      <c r="F344" s="129" t="s">
        <v>176</v>
      </c>
      <c r="G344" s="132">
        <v>40088</v>
      </c>
      <c r="H344" s="129" t="s">
        <v>5165</v>
      </c>
      <c r="I344" s="129">
        <v>1</v>
      </c>
      <c r="J344" s="129">
        <v>338.38</v>
      </c>
      <c r="K344" s="129"/>
      <c r="L344" s="129" t="s">
        <v>184</v>
      </c>
      <c r="M344" s="129" t="s">
        <v>3940</v>
      </c>
      <c r="N344" s="129"/>
      <c r="O344" s="54"/>
    </row>
    <row r="345" spans="1:15" s="53" customFormat="1" ht="140.25" x14ac:dyDescent="0.25">
      <c r="A345" s="129" t="s">
        <v>9094</v>
      </c>
      <c r="B345" s="129" t="s">
        <v>146</v>
      </c>
      <c r="C345" s="129" t="s">
        <v>11203</v>
      </c>
      <c r="D345" s="129" t="s">
        <v>11296</v>
      </c>
      <c r="E345" s="129" t="s">
        <v>3940</v>
      </c>
      <c r="F345" s="129" t="s">
        <v>176</v>
      </c>
      <c r="G345" s="132">
        <v>40088</v>
      </c>
      <c r="H345" s="129" t="s">
        <v>5165</v>
      </c>
      <c r="I345" s="129">
        <v>3</v>
      </c>
      <c r="J345" s="129">
        <v>1015.14</v>
      </c>
      <c r="K345" s="129"/>
      <c r="L345" s="129" t="s">
        <v>184</v>
      </c>
      <c r="M345" s="129" t="s">
        <v>3940</v>
      </c>
      <c r="N345" s="129"/>
      <c r="O345" s="54"/>
    </row>
    <row r="346" spans="1:15" s="53" customFormat="1" ht="140.25" x14ac:dyDescent="0.25">
      <c r="A346" s="129" t="s">
        <v>9095</v>
      </c>
      <c r="B346" s="129" t="s">
        <v>146</v>
      </c>
      <c r="C346" s="129" t="s">
        <v>11203</v>
      </c>
      <c r="D346" s="129" t="s">
        <v>11328</v>
      </c>
      <c r="E346" s="129" t="s">
        <v>3940</v>
      </c>
      <c r="F346" s="129" t="s">
        <v>176</v>
      </c>
      <c r="G346" s="132">
        <v>40088</v>
      </c>
      <c r="H346" s="129" t="s">
        <v>5165</v>
      </c>
      <c r="I346" s="129">
        <v>4</v>
      </c>
      <c r="J346" s="129" t="s">
        <v>11327</v>
      </c>
      <c r="K346" s="129"/>
      <c r="L346" s="129" t="s">
        <v>184</v>
      </c>
      <c r="M346" s="129" t="s">
        <v>3940</v>
      </c>
      <c r="N346" s="129"/>
      <c r="O346" s="54"/>
    </row>
    <row r="347" spans="1:15" s="53" customFormat="1" ht="140.25" x14ac:dyDescent="0.25">
      <c r="A347" s="129" t="s">
        <v>9096</v>
      </c>
      <c r="B347" s="129" t="s">
        <v>146</v>
      </c>
      <c r="C347" s="129" t="s">
        <v>11203</v>
      </c>
      <c r="D347" s="129" t="s">
        <v>11270</v>
      </c>
      <c r="E347" s="129" t="s">
        <v>3940</v>
      </c>
      <c r="F347" s="129" t="s">
        <v>176</v>
      </c>
      <c r="G347" s="132">
        <v>40088</v>
      </c>
      <c r="H347" s="129" t="s">
        <v>5165</v>
      </c>
      <c r="I347" s="129">
        <v>3</v>
      </c>
      <c r="J347" s="129" t="s">
        <v>11271</v>
      </c>
      <c r="K347" s="129"/>
      <c r="L347" s="129" t="s">
        <v>184</v>
      </c>
      <c r="M347" s="129" t="s">
        <v>3940</v>
      </c>
      <c r="N347" s="129"/>
      <c r="O347" s="54"/>
    </row>
    <row r="348" spans="1:15" s="53" customFormat="1" ht="140.25" x14ac:dyDescent="0.25">
      <c r="A348" s="129" t="s">
        <v>9097</v>
      </c>
      <c r="B348" s="129" t="s">
        <v>146</v>
      </c>
      <c r="C348" s="129" t="s">
        <v>11203</v>
      </c>
      <c r="D348" s="129" t="s">
        <v>11338</v>
      </c>
      <c r="E348" s="129" t="s">
        <v>3940</v>
      </c>
      <c r="F348" s="129" t="s">
        <v>176</v>
      </c>
      <c r="G348" s="132">
        <v>40088</v>
      </c>
      <c r="H348" s="129" t="s">
        <v>5165</v>
      </c>
      <c r="I348" s="129">
        <v>1</v>
      </c>
      <c r="J348" s="129">
        <v>338.38</v>
      </c>
      <c r="K348" s="129"/>
      <c r="L348" s="129" t="s">
        <v>184</v>
      </c>
      <c r="M348" s="129" t="s">
        <v>3940</v>
      </c>
      <c r="N348" s="129"/>
      <c r="O348" s="54"/>
    </row>
    <row r="349" spans="1:15" s="53" customFormat="1" ht="140.25" x14ac:dyDescent="0.25">
      <c r="A349" s="129" t="s">
        <v>9098</v>
      </c>
      <c r="B349" s="129" t="s">
        <v>146</v>
      </c>
      <c r="C349" s="129" t="s">
        <v>11203</v>
      </c>
      <c r="D349" s="129" t="s">
        <v>11285</v>
      </c>
      <c r="E349" s="129" t="s">
        <v>3940</v>
      </c>
      <c r="F349" s="129" t="s">
        <v>176</v>
      </c>
      <c r="G349" s="132">
        <v>40088</v>
      </c>
      <c r="H349" s="129" t="s">
        <v>5165</v>
      </c>
      <c r="I349" s="129">
        <v>1</v>
      </c>
      <c r="J349" s="129">
        <v>338.38</v>
      </c>
      <c r="K349" s="129"/>
      <c r="L349" s="129" t="s">
        <v>184</v>
      </c>
      <c r="M349" s="129" t="s">
        <v>3940</v>
      </c>
      <c r="N349" s="129"/>
      <c r="O349" s="54"/>
    </row>
    <row r="350" spans="1:15" s="53" customFormat="1" ht="140.25" x14ac:dyDescent="0.25">
      <c r="A350" s="129" t="s">
        <v>9099</v>
      </c>
      <c r="B350" s="129" t="s">
        <v>146</v>
      </c>
      <c r="C350" s="129" t="s">
        <v>11203</v>
      </c>
      <c r="D350" s="129" t="s">
        <v>11351</v>
      </c>
      <c r="E350" s="129" t="s">
        <v>3940</v>
      </c>
      <c r="F350" s="129" t="s">
        <v>176</v>
      </c>
      <c r="G350" s="132">
        <v>40088</v>
      </c>
      <c r="H350" s="129" t="s">
        <v>5165</v>
      </c>
      <c r="I350" s="129">
        <v>3</v>
      </c>
      <c r="J350" s="129" t="s">
        <v>11271</v>
      </c>
      <c r="K350" s="129"/>
      <c r="L350" s="129" t="s">
        <v>184</v>
      </c>
      <c r="M350" s="129" t="s">
        <v>3940</v>
      </c>
      <c r="N350" s="129"/>
      <c r="O350" s="54"/>
    </row>
    <row r="351" spans="1:15" s="53" customFormat="1" ht="140.25" x14ac:dyDescent="0.25">
      <c r="A351" s="129" t="s">
        <v>9100</v>
      </c>
      <c r="B351" s="129" t="s">
        <v>146</v>
      </c>
      <c r="C351" s="129" t="s">
        <v>11203</v>
      </c>
      <c r="D351" s="129" t="s">
        <v>11307</v>
      </c>
      <c r="E351" s="129" t="s">
        <v>3940</v>
      </c>
      <c r="F351" s="129" t="s">
        <v>176</v>
      </c>
      <c r="G351" s="132">
        <v>40088</v>
      </c>
      <c r="H351" s="129" t="s">
        <v>5165</v>
      </c>
      <c r="I351" s="129">
        <v>3</v>
      </c>
      <c r="J351" s="129">
        <v>180.45</v>
      </c>
      <c r="K351" s="129"/>
      <c r="L351" s="129" t="s">
        <v>184</v>
      </c>
      <c r="M351" s="129" t="s">
        <v>3940</v>
      </c>
      <c r="N351" s="129"/>
      <c r="O351" s="54"/>
    </row>
    <row r="352" spans="1:15" s="53" customFormat="1" ht="140.25" x14ac:dyDescent="0.25">
      <c r="A352" s="129" t="s">
        <v>9101</v>
      </c>
      <c r="B352" s="129" t="s">
        <v>146</v>
      </c>
      <c r="C352" s="129" t="s">
        <v>11203</v>
      </c>
      <c r="D352" s="129" t="s">
        <v>11775</v>
      </c>
      <c r="E352" s="129" t="s">
        <v>3940</v>
      </c>
      <c r="F352" s="129" t="s">
        <v>176</v>
      </c>
      <c r="G352" s="132">
        <v>40088</v>
      </c>
      <c r="H352" s="129" t="s">
        <v>5165</v>
      </c>
      <c r="I352" s="129">
        <v>1</v>
      </c>
      <c r="J352" s="129">
        <v>60.15</v>
      </c>
      <c r="K352" s="129"/>
      <c r="L352" s="129" t="s">
        <v>184</v>
      </c>
      <c r="M352" s="129" t="s">
        <v>3940</v>
      </c>
      <c r="N352" s="129"/>
      <c r="O352" s="54"/>
    </row>
    <row r="353" spans="1:15" s="53" customFormat="1" ht="140.25" x14ac:dyDescent="0.25">
      <c r="A353" s="129" t="s">
        <v>9102</v>
      </c>
      <c r="B353" s="129" t="s">
        <v>146</v>
      </c>
      <c r="C353" s="129" t="s">
        <v>11203</v>
      </c>
      <c r="D353" s="129" t="s">
        <v>11245</v>
      </c>
      <c r="E353" s="129" t="s">
        <v>3940</v>
      </c>
      <c r="F353" s="129" t="s">
        <v>176</v>
      </c>
      <c r="G353" s="132">
        <v>40088</v>
      </c>
      <c r="H353" s="129" t="s">
        <v>5165</v>
      </c>
      <c r="I353" s="129">
        <v>3</v>
      </c>
      <c r="J353" s="129">
        <v>180.45</v>
      </c>
      <c r="K353" s="129"/>
      <c r="L353" s="129" t="s">
        <v>184</v>
      </c>
      <c r="M353" s="129" t="s">
        <v>3940</v>
      </c>
      <c r="N353" s="129"/>
      <c r="O353" s="54"/>
    </row>
    <row r="354" spans="1:15" s="53" customFormat="1" ht="140.25" x14ac:dyDescent="0.25">
      <c r="A354" s="129" t="s">
        <v>9103</v>
      </c>
      <c r="B354" s="129" t="s">
        <v>146</v>
      </c>
      <c r="C354" s="129" t="s">
        <v>11203</v>
      </c>
      <c r="D354" s="129" t="s">
        <v>11252</v>
      </c>
      <c r="E354" s="129" t="s">
        <v>3940</v>
      </c>
      <c r="F354" s="129" t="s">
        <v>176</v>
      </c>
      <c r="G354" s="132">
        <v>40088</v>
      </c>
      <c r="H354" s="129" t="s">
        <v>5165</v>
      </c>
      <c r="I354" s="129">
        <v>1</v>
      </c>
      <c r="J354" s="129">
        <v>60.15</v>
      </c>
      <c r="K354" s="129"/>
      <c r="L354" s="129" t="s">
        <v>184</v>
      </c>
      <c r="M354" s="129" t="s">
        <v>3940</v>
      </c>
      <c r="N354" s="129"/>
      <c r="O354" s="54"/>
    </row>
    <row r="355" spans="1:15" s="53" customFormat="1" ht="140.25" x14ac:dyDescent="0.25">
      <c r="A355" s="129" t="s">
        <v>9104</v>
      </c>
      <c r="B355" s="129" t="s">
        <v>146</v>
      </c>
      <c r="C355" s="129" t="s">
        <v>11203</v>
      </c>
      <c r="D355" s="129" t="s">
        <v>11335</v>
      </c>
      <c r="E355" s="129" t="s">
        <v>3940</v>
      </c>
      <c r="F355" s="129" t="s">
        <v>176</v>
      </c>
      <c r="G355" s="132">
        <v>40088</v>
      </c>
      <c r="H355" s="129" t="s">
        <v>5165</v>
      </c>
      <c r="I355" s="129">
        <v>1</v>
      </c>
      <c r="J355" s="129">
        <v>60.15</v>
      </c>
      <c r="K355" s="129"/>
      <c r="L355" s="129" t="s">
        <v>184</v>
      </c>
      <c r="M355" s="129" t="s">
        <v>3940</v>
      </c>
      <c r="N355" s="129"/>
      <c r="O355" s="54"/>
    </row>
    <row r="356" spans="1:15" s="53" customFormat="1" ht="140.25" x14ac:dyDescent="0.25">
      <c r="A356" s="129" t="s">
        <v>9105</v>
      </c>
      <c r="B356" s="129" t="s">
        <v>146</v>
      </c>
      <c r="C356" s="129" t="s">
        <v>11203</v>
      </c>
      <c r="D356" s="129" t="s">
        <v>11286</v>
      </c>
      <c r="E356" s="129" t="s">
        <v>3940</v>
      </c>
      <c r="F356" s="129" t="s">
        <v>176</v>
      </c>
      <c r="G356" s="132">
        <v>40088</v>
      </c>
      <c r="H356" s="129" t="s">
        <v>5165</v>
      </c>
      <c r="I356" s="129">
        <v>1</v>
      </c>
      <c r="J356" s="129">
        <v>52.83</v>
      </c>
      <c r="K356" s="129"/>
      <c r="L356" s="129" t="s">
        <v>184</v>
      </c>
      <c r="M356" s="129" t="s">
        <v>3940</v>
      </c>
      <c r="N356" s="129"/>
      <c r="O356" s="54"/>
    </row>
    <row r="357" spans="1:15" s="53" customFormat="1" ht="140.25" x14ac:dyDescent="0.25">
      <c r="A357" s="129" t="s">
        <v>9106</v>
      </c>
      <c r="B357" s="129" t="s">
        <v>146</v>
      </c>
      <c r="C357" s="129" t="s">
        <v>11203</v>
      </c>
      <c r="D357" s="129" t="s">
        <v>11295</v>
      </c>
      <c r="E357" s="129" t="s">
        <v>3940</v>
      </c>
      <c r="F357" s="129" t="s">
        <v>176</v>
      </c>
      <c r="G357" s="132">
        <v>40088</v>
      </c>
      <c r="H357" s="129" t="s">
        <v>5165</v>
      </c>
      <c r="I357" s="129">
        <v>1</v>
      </c>
      <c r="J357" s="129">
        <v>52.83</v>
      </c>
      <c r="K357" s="129"/>
      <c r="L357" s="129" t="s">
        <v>184</v>
      </c>
      <c r="M357" s="129" t="s">
        <v>3940</v>
      </c>
      <c r="N357" s="129"/>
      <c r="O357" s="54"/>
    </row>
    <row r="358" spans="1:15" s="53" customFormat="1" ht="140.25" x14ac:dyDescent="0.25">
      <c r="A358" s="129" t="s">
        <v>9107</v>
      </c>
      <c r="B358" s="129" t="s">
        <v>146</v>
      </c>
      <c r="C358" s="129" t="s">
        <v>11203</v>
      </c>
      <c r="D358" s="129" t="s">
        <v>11344</v>
      </c>
      <c r="E358" s="129" t="s">
        <v>3940</v>
      </c>
      <c r="F358" s="129" t="s">
        <v>176</v>
      </c>
      <c r="G358" s="132">
        <v>40088</v>
      </c>
      <c r="H358" s="129" t="s">
        <v>5165</v>
      </c>
      <c r="I358" s="129">
        <v>1</v>
      </c>
      <c r="J358" s="129">
        <v>52.83</v>
      </c>
      <c r="K358" s="129"/>
      <c r="L358" s="129" t="s">
        <v>184</v>
      </c>
      <c r="M358" s="129" t="s">
        <v>3940</v>
      </c>
      <c r="N358" s="129"/>
      <c r="O358" s="54"/>
    </row>
    <row r="359" spans="1:15" s="53" customFormat="1" ht="140.25" x14ac:dyDescent="0.25">
      <c r="A359" s="129" t="s">
        <v>9108</v>
      </c>
      <c r="B359" s="129" t="s">
        <v>146</v>
      </c>
      <c r="C359" s="129" t="s">
        <v>11203</v>
      </c>
      <c r="D359" s="129" t="s">
        <v>11278</v>
      </c>
      <c r="E359" s="129" t="s">
        <v>3940</v>
      </c>
      <c r="F359" s="129" t="s">
        <v>176</v>
      </c>
      <c r="G359" s="132">
        <v>40088</v>
      </c>
      <c r="H359" s="129" t="s">
        <v>5165</v>
      </c>
      <c r="I359" s="129">
        <v>1</v>
      </c>
      <c r="J359" s="129">
        <v>52.83</v>
      </c>
      <c r="K359" s="129"/>
      <c r="L359" s="129" t="s">
        <v>184</v>
      </c>
      <c r="M359" s="129" t="s">
        <v>3940</v>
      </c>
      <c r="N359" s="129"/>
      <c r="O359" s="54"/>
    </row>
    <row r="360" spans="1:15" s="53" customFormat="1" ht="140.25" x14ac:dyDescent="0.25">
      <c r="A360" s="129" t="s">
        <v>9109</v>
      </c>
      <c r="B360" s="129" t="s">
        <v>146</v>
      </c>
      <c r="C360" s="129" t="s">
        <v>11203</v>
      </c>
      <c r="D360" s="129" t="s">
        <v>11347</v>
      </c>
      <c r="E360" s="129" t="s">
        <v>3940</v>
      </c>
      <c r="F360" s="129" t="s">
        <v>176</v>
      </c>
      <c r="G360" s="132">
        <v>40088</v>
      </c>
      <c r="H360" s="129" t="s">
        <v>5165</v>
      </c>
      <c r="I360" s="129">
        <v>1</v>
      </c>
      <c r="J360" s="129">
        <v>52.83</v>
      </c>
      <c r="K360" s="129"/>
      <c r="L360" s="129" t="s">
        <v>184</v>
      </c>
      <c r="M360" s="129" t="s">
        <v>3940</v>
      </c>
      <c r="N360" s="129"/>
      <c r="O360" s="54"/>
    </row>
    <row r="361" spans="1:15" s="53" customFormat="1" ht="140.25" x14ac:dyDescent="0.25">
      <c r="A361" s="129" t="s">
        <v>9110</v>
      </c>
      <c r="B361" s="129" t="s">
        <v>146</v>
      </c>
      <c r="C361" s="129" t="s">
        <v>11203</v>
      </c>
      <c r="D361" s="129" t="s">
        <v>11341</v>
      </c>
      <c r="E361" s="129" t="s">
        <v>3940</v>
      </c>
      <c r="F361" s="129" t="s">
        <v>176</v>
      </c>
      <c r="G361" s="132">
        <v>40088</v>
      </c>
      <c r="H361" s="129" t="s">
        <v>5165</v>
      </c>
      <c r="I361" s="129">
        <v>1</v>
      </c>
      <c r="J361" s="129">
        <v>52.83</v>
      </c>
      <c r="K361" s="129"/>
      <c r="L361" s="129" t="s">
        <v>184</v>
      </c>
      <c r="M361" s="129" t="s">
        <v>3940</v>
      </c>
      <c r="N361" s="129"/>
      <c r="O361" s="54"/>
    </row>
    <row r="362" spans="1:15" s="53" customFormat="1" ht="140.25" x14ac:dyDescent="0.25">
      <c r="A362" s="129" t="s">
        <v>9111</v>
      </c>
      <c r="B362" s="129" t="s">
        <v>146</v>
      </c>
      <c r="C362" s="129" t="s">
        <v>11203</v>
      </c>
      <c r="D362" s="129" t="s">
        <v>11246</v>
      </c>
      <c r="E362" s="129" t="s">
        <v>3940</v>
      </c>
      <c r="F362" s="129" t="s">
        <v>176</v>
      </c>
      <c r="G362" s="132">
        <v>40088</v>
      </c>
      <c r="H362" s="129" t="s">
        <v>5165</v>
      </c>
      <c r="I362" s="129">
        <v>1</v>
      </c>
      <c r="J362" s="129">
        <v>52.83</v>
      </c>
      <c r="K362" s="129"/>
      <c r="L362" s="129" t="s">
        <v>184</v>
      </c>
      <c r="M362" s="129" t="s">
        <v>3940</v>
      </c>
      <c r="N362" s="129"/>
      <c r="O362" s="54"/>
    </row>
    <row r="363" spans="1:15" s="53" customFormat="1" ht="140.25" x14ac:dyDescent="0.25">
      <c r="A363" s="129" t="s">
        <v>9112</v>
      </c>
      <c r="B363" s="129" t="s">
        <v>146</v>
      </c>
      <c r="C363" s="129" t="s">
        <v>11203</v>
      </c>
      <c r="D363" s="129" t="s">
        <v>11287</v>
      </c>
      <c r="E363" s="129" t="s">
        <v>3940</v>
      </c>
      <c r="F363" s="129" t="s">
        <v>176</v>
      </c>
      <c r="G363" s="132">
        <v>40088</v>
      </c>
      <c r="H363" s="129" t="s">
        <v>5165</v>
      </c>
      <c r="I363" s="129">
        <v>1</v>
      </c>
      <c r="J363" s="129">
        <v>60.15</v>
      </c>
      <c r="K363" s="129"/>
      <c r="L363" s="129" t="s">
        <v>184</v>
      </c>
      <c r="M363" s="129" t="s">
        <v>3940</v>
      </c>
      <c r="N363" s="129"/>
      <c r="O363" s="54"/>
    </row>
    <row r="364" spans="1:15" s="53" customFormat="1" ht="140.25" x14ac:dyDescent="0.25">
      <c r="A364" s="129" t="s">
        <v>9113</v>
      </c>
      <c r="B364" s="129" t="s">
        <v>146</v>
      </c>
      <c r="C364" s="129" t="s">
        <v>11203</v>
      </c>
      <c r="D364" s="129" t="s">
        <v>11231</v>
      </c>
      <c r="E364" s="129" t="s">
        <v>3940</v>
      </c>
      <c r="F364" s="129" t="s">
        <v>176</v>
      </c>
      <c r="G364" s="132">
        <v>40088</v>
      </c>
      <c r="H364" s="129" t="s">
        <v>5165</v>
      </c>
      <c r="I364" s="129">
        <v>3</v>
      </c>
      <c r="J364" s="129">
        <v>158.47999999999999</v>
      </c>
      <c r="K364" s="129"/>
      <c r="L364" s="129" t="s">
        <v>184</v>
      </c>
      <c r="M364" s="129" t="s">
        <v>3940</v>
      </c>
      <c r="N364" s="129"/>
      <c r="O364" s="54"/>
    </row>
    <row r="365" spans="1:15" s="53" customFormat="1" ht="140.25" x14ac:dyDescent="0.25">
      <c r="A365" s="129" t="s">
        <v>9114</v>
      </c>
      <c r="B365" s="129" t="s">
        <v>146</v>
      </c>
      <c r="C365" s="129" t="s">
        <v>11203</v>
      </c>
      <c r="D365" s="129" t="s">
        <v>11241</v>
      </c>
      <c r="E365" s="129" t="s">
        <v>3940</v>
      </c>
      <c r="F365" s="129" t="s">
        <v>176</v>
      </c>
      <c r="G365" s="132">
        <v>40088</v>
      </c>
      <c r="H365" s="129" t="s">
        <v>5165</v>
      </c>
      <c r="I365" s="129">
        <v>1</v>
      </c>
      <c r="J365" s="129">
        <v>60.15</v>
      </c>
      <c r="K365" s="129"/>
      <c r="L365" s="129" t="s">
        <v>184</v>
      </c>
      <c r="M365" s="129" t="s">
        <v>3940</v>
      </c>
      <c r="N365" s="129"/>
      <c r="O365" s="54"/>
    </row>
    <row r="366" spans="1:15" s="53" customFormat="1" ht="140.25" x14ac:dyDescent="0.25">
      <c r="A366" s="129" t="s">
        <v>9115</v>
      </c>
      <c r="B366" s="129" t="s">
        <v>146</v>
      </c>
      <c r="C366" s="129" t="s">
        <v>11203</v>
      </c>
      <c r="D366" s="129" t="s">
        <v>11323</v>
      </c>
      <c r="E366" s="129" t="s">
        <v>3940</v>
      </c>
      <c r="F366" s="129" t="s">
        <v>176</v>
      </c>
      <c r="G366" s="132">
        <v>40088</v>
      </c>
      <c r="H366" s="129" t="s">
        <v>5165</v>
      </c>
      <c r="I366" s="129">
        <v>4</v>
      </c>
      <c r="J366" s="129">
        <v>240.6</v>
      </c>
      <c r="K366" s="129"/>
      <c r="L366" s="129" t="s">
        <v>184</v>
      </c>
      <c r="M366" s="129" t="s">
        <v>3940</v>
      </c>
      <c r="N366" s="129"/>
      <c r="O366" s="54"/>
    </row>
    <row r="367" spans="1:15" s="53" customFormat="1" ht="140.25" x14ac:dyDescent="0.25">
      <c r="A367" s="129" t="s">
        <v>9116</v>
      </c>
      <c r="B367" s="129" t="s">
        <v>146</v>
      </c>
      <c r="C367" s="129" t="s">
        <v>11203</v>
      </c>
      <c r="D367" s="129" t="s">
        <v>11348</v>
      </c>
      <c r="E367" s="129" t="s">
        <v>3940</v>
      </c>
      <c r="F367" s="129" t="s">
        <v>176</v>
      </c>
      <c r="G367" s="132">
        <v>40088</v>
      </c>
      <c r="H367" s="129" t="s">
        <v>5165</v>
      </c>
      <c r="I367" s="129">
        <v>1</v>
      </c>
      <c r="J367" s="129">
        <v>60.15</v>
      </c>
      <c r="K367" s="129"/>
      <c r="L367" s="129" t="s">
        <v>184</v>
      </c>
      <c r="M367" s="129" t="s">
        <v>3940</v>
      </c>
      <c r="N367" s="129"/>
      <c r="O367" s="54"/>
    </row>
    <row r="368" spans="1:15" s="53" customFormat="1" ht="140.25" x14ac:dyDescent="0.25">
      <c r="A368" s="129" t="s">
        <v>9117</v>
      </c>
      <c r="B368" s="129" t="s">
        <v>146</v>
      </c>
      <c r="C368" s="129" t="s">
        <v>11203</v>
      </c>
      <c r="D368" s="129" t="s">
        <v>11305</v>
      </c>
      <c r="E368" s="129" t="s">
        <v>3940</v>
      </c>
      <c r="F368" s="129" t="s">
        <v>176</v>
      </c>
      <c r="G368" s="132">
        <v>40088</v>
      </c>
      <c r="H368" s="129" t="s">
        <v>5165</v>
      </c>
      <c r="I368" s="129">
        <v>3</v>
      </c>
      <c r="J368" s="129">
        <v>180.45</v>
      </c>
      <c r="K368" s="129"/>
      <c r="L368" s="129" t="s">
        <v>184</v>
      </c>
      <c r="M368" s="129" t="s">
        <v>3940</v>
      </c>
      <c r="N368" s="129"/>
      <c r="O368" s="54"/>
    </row>
    <row r="369" spans="1:15" s="53" customFormat="1" ht="140.25" x14ac:dyDescent="0.25">
      <c r="A369" s="129" t="s">
        <v>9118</v>
      </c>
      <c r="B369" s="129" t="s">
        <v>146</v>
      </c>
      <c r="C369" s="129" t="s">
        <v>11203</v>
      </c>
      <c r="D369" s="129" t="s">
        <v>11247</v>
      </c>
      <c r="E369" s="129" t="s">
        <v>3940</v>
      </c>
      <c r="F369" s="129" t="s">
        <v>176</v>
      </c>
      <c r="G369" s="132">
        <v>40088</v>
      </c>
      <c r="H369" s="129" t="s">
        <v>5165</v>
      </c>
      <c r="I369" s="129">
        <v>1</v>
      </c>
      <c r="J369" s="129">
        <v>60.15</v>
      </c>
      <c r="K369" s="129"/>
      <c r="L369" s="129" t="s">
        <v>184</v>
      </c>
      <c r="M369" s="129" t="s">
        <v>3940</v>
      </c>
      <c r="N369" s="129"/>
      <c r="O369" s="54"/>
    </row>
    <row r="370" spans="1:15" s="53" customFormat="1" ht="140.25" x14ac:dyDescent="0.25">
      <c r="A370" s="129" t="s">
        <v>9119</v>
      </c>
      <c r="B370" s="129" t="s">
        <v>146</v>
      </c>
      <c r="C370" s="129" t="s">
        <v>11203</v>
      </c>
      <c r="D370" s="129" t="s">
        <v>11265</v>
      </c>
      <c r="E370" s="129" t="s">
        <v>3940</v>
      </c>
      <c r="F370" s="129" t="s">
        <v>176</v>
      </c>
      <c r="G370" s="132">
        <v>40088</v>
      </c>
      <c r="H370" s="129" t="s">
        <v>5165</v>
      </c>
      <c r="I370" s="129">
        <v>1</v>
      </c>
      <c r="J370" s="129">
        <v>60.15</v>
      </c>
      <c r="K370" s="129"/>
      <c r="L370" s="129" t="s">
        <v>184</v>
      </c>
      <c r="M370" s="129" t="s">
        <v>3940</v>
      </c>
      <c r="N370" s="129"/>
      <c r="O370" s="54"/>
    </row>
    <row r="371" spans="1:15" s="53" customFormat="1" ht="140.25" x14ac:dyDescent="0.25">
      <c r="A371" s="129" t="s">
        <v>9120</v>
      </c>
      <c r="B371" s="129" t="s">
        <v>146</v>
      </c>
      <c r="C371" s="129" t="s">
        <v>11203</v>
      </c>
      <c r="D371" s="129" t="s">
        <v>11248</v>
      </c>
      <c r="E371" s="129" t="s">
        <v>3940</v>
      </c>
      <c r="F371" s="129" t="s">
        <v>176</v>
      </c>
      <c r="G371" s="132">
        <v>40088</v>
      </c>
      <c r="H371" s="129" t="s">
        <v>5165</v>
      </c>
      <c r="I371" s="129">
        <v>1</v>
      </c>
      <c r="J371" s="129">
        <v>60.15</v>
      </c>
      <c r="K371" s="129"/>
      <c r="L371" s="129" t="s">
        <v>184</v>
      </c>
      <c r="M371" s="129" t="s">
        <v>3940</v>
      </c>
      <c r="N371" s="129"/>
      <c r="O371" s="54"/>
    </row>
    <row r="372" spans="1:15" s="53" customFormat="1" ht="140.25" x14ac:dyDescent="0.25">
      <c r="A372" s="129" t="s">
        <v>9121</v>
      </c>
      <c r="B372" s="129" t="s">
        <v>146</v>
      </c>
      <c r="C372" s="129" t="s">
        <v>11203</v>
      </c>
      <c r="D372" s="129" t="s">
        <v>11339</v>
      </c>
      <c r="E372" s="129" t="s">
        <v>3940</v>
      </c>
      <c r="F372" s="129" t="s">
        <v>176</v>
      </c>
      <c r="G372" s="132">
        <v>40088</v>
      </c>
      <c r="H372" s="129" t="s">
        <v>5165</v>
      </c>
      <c r="I372" s="129">
        <v>1</v>
      </c>
      <c r="J372" s="129">
        <v>60.15</v>
      </c>
      <c r="K372" s="129"/>
      <c r="L372" s="129" t="s">
        <v>184</v>
      </c>
      <c r="M372" s="129" t="s">
        <v>3940</v>
      </c>
      <c r="N372" s="129"/>
      <c r="O372" s="54"/>
    </row>
    <row r="373" spans="1:15" s="53" customFormat="1" ht="140.25" x14ac:dyDescent="0.25">
      <c r="A373" s="129" t="s">
        <v>9122</v>
      </c>
      <c r="B373" s="129" t="s">
        <v>146</v>
      </c>
      <c r="C373" s="129" t="s">
        <v>11203</v>
      </c>
      <c r="D373" s="129" t="s">
        <v>11324</v>
      </c>
      <c r="E373" s="129" t="s">
        <v>3940</v>
      </c>
      <c r="F373" s="129" t="s">
        <v>176</v>
      </c>
      <c r="G373" s="132">
        <v>40088</v>
      </c>
      <c r="H373" s="129" t="s">
        <v>5165</v>
      </c>
      <c r="I373" s="129">
        <v>1</v>
      </c>
      <c r="J373" s="129">
        <v>60.15</v>
      </c>
      <c r="K373" s="129"/>
      <c r="L373" s="129" t="s">
        <v>184</v>
      </c>
      <c r="M373" s="129" t="s">
        <v>3940</v>
      </c>
      <c r="N373" s="129"/>
      <c r="O373" s="54"/>
    </row>
    <row r="374" spans="1:15" s="53" customFormat="1" ht="140.25" x14ac:dyDescent="0.25">
      <c r="A374" s="129" t="s">
        <v>9123</v>
      </c>
      <c r="B374" s="129" t="s">
        <v>146</v>
      </c>
      <c r="C374" s="129" t="s">
        <v>11203</v>
      </c>
      <c r="D374" s="129" t="s">
        <v>11356</v>
      </c>
      <c r="E374" s="129" t="s">
        <v>3940</v>
      </c>
      <c r="F374" s="129" t="s">
        <v>176</v>
      </c>
      <c r="G374" s="132">
        <v>40088</v>
      </c>
      <c r="H374" s="129" t="s">
        <v>5165</v>
      </c>
      <c r="I374" s="129">
        <v>3</v>
      </c>
      <c r="J374" s="129">
        <v>180.45</v>
      </c>
      <c r="K374" s="129"/>
      <c r="L374" s="129" t="s">
        <v>184</v>
      </c>
      <c r="M374" s="129" t="s">
        <v>3940</v>
      </c>
      <c r="N374" s="129"/>
      <c r="O374" s="54"/>
    </row>
    <row r="375" spans="1:15" s="53" customFormat="1" ht="140.25" x14ac:dyDescent="0.25">
      <c r="A375" s="129" t="s">
        <v>9124</v>
      </c>
      <c r="B375" s="129" t="s">
        <v>146</v>
      </c>
      <c r="C375" s="129" t="s">
        <v>11203</v>
      </c>
      <c r="D375" s="129" t="s">
        <v>11254</v>
      </c>
      <c r="E375" s="129" t="s">
        <v>3940</v>
      </c>
      <c r="F375" s="129" t="s">
        <v>176</v>
      </c>
      <c r="G375" s="132">
        <v>40088</v>
      </c>
      <c r="H375" s="129" t="s">
        <v>5165</v>
      </c>
      <c r="I375" s="129">
        <v>1</v>
      </c>
      <c r="J375" s="129">
        <v>60.15</v>
      </c>
      <c r="K375" s="129"/>
      <c r="L375" s="129" t="s">
        <v>184</v>
      </c>
      <c r="M375" s="129" t="s">
        <v>3940</v>
      </c>
      <c r="N375" s="129"/>
      <c r="O375" s="54"/>
    </row>
    <row r="376" spans="1:15" s="53" customFormat="1" ht="140.25" x14ac:dyDescent="0.25">
      <c r="A376" s="129" t="s">
        <v>9125</v>
      </c>
      <c r="B376" s="129" t="s">
        <v>146</v>
      </c>
      <c r="C376" s="129" t="s">
        <v>11203</v>
      </c>
      <c r="D376" s="129" t="s">
        <v>11268</v>
      </c>
      <c r="E376" s="129" t="s">
        <v>3940</v>
      </c>
      <c r="F376" s="129" t="s">
        <v>176</v>
      </c>
      <c r="G376" s="132">
        <v>40088</v>
      </c>
      <c r="H376" s="129" t="s">
        <v>5165</v>
      </c>
      <c r="I376" s="129">
        <v>1</v>
      </c>
      <c r="J376" s="129">
        <v>53.55</v>
      </c>
      <c r="K376" s="129"/>
      <c r="L376" s="129" t="s">
        <v>184</v>
      </c>
      <c r="M376" s="129" t="s">
        <v>3940</v>
      </c>
      <c r="N376" s="129"/>
      <c r="O376" s="54"/>
    </row>
    <row r="377" spans="1:15" s="53" customFormat="1" ht="140.25" x14ac:dyDescent="0.25">
      <c r="A377" s="129" t="s">
        <v>9126</v>
      </c>
      <c r="B377" s="129" t="s">
        <v>146</v>
      </c>
      <c r="C377" s="129" t="s">
        <v>11203</v>
      </c>
      <c r="D377" s="129" t="s">
        <v>11343</v>
      </c>
      <c r="E377" s="129" t="s">
        <v>3940</v>
      </c>
      <c r="F377" s="129" t="s">
        <v>176</v>
      </c>
      <c r="G377" s="132">
        <v>40088</v>
      </c>
      <c r="H377" s="129" t="s">
        <v>5165</v>
      </c>
      <c r="I377" s="129">
        <v>1</v>
      </c>
      <c r="J377" s="129">
        <v>53.55</v>
      </c>
      <c r="K377" s="129"/>
      <c r="L377" s="129" t="s">
        <v>184</v>
      </c>
      <c r="M377" s="129" t="s">
        <v>3940</v>
      </c>
      <c r="N377" s="129"/>
      <c r="O377" s="54"/>
    </row>
    <row r="378" spans="1:15" s="53" customFormat="1" ht="140.25" x14ac:dyDescent="0.25">
      <c r="A378" s="129" t="s">
        <v>9127</v>
      </c>
      <c r="B378" s="129" t="s">
        <v>146</v>
      </c>
      <c r="C378" s="129" t="s">
        <v>11203</v>
      </c>
      <c r="D378" s="129" t="s">
        <v>11233</v>
      </c>
      <c r="E378" s="129" t="s">
        <v>3940</v>
      </c>
      <c r="F378" s="129" t="s">
        <v>176</v>
      </c>
      <c r="G378" s="132">
        <v>40088</v>
      </c>
      <c r="H378" s="129" t="s">
        <v>5165</v>
      </c>
      <c r="I378" s="129">
        <v>3</v>
      </c>
      <c r="J378" s="129">
        <v>160.65</v>
      </c>
      <c r="K378" s="129"/>
      <c r="L378" s="129" t="s">
        <v>184</v>
      </c>
      <c r="M378" s="129" t="s">
        <v>3940</v>
      </c>
      <c r="N378" s="129"/>
      <c r="O378" s="54"/>
    </row>
    <row r="379" spans="1:15" s="53" customFormat="1" ht="140.25" x14ac:dyDescent="0.25">
      <c r="A379" s="129" t="s">
        <v>9128</v>
      </c>
      <c r="B379" s="129" t="s">
        <v>146</v>
      </c>
      <c r="C379" s="129" t="s">
        <v>11203</v>
      </c>
      <c r="D379" s="129" t="s">
        <v>11303</v>
      </c>
      <c r="E379" s="129" t="s">
        <v>3940</v>
      </c>
      <c r="F379" s="129" t="s">
        <v>176</v>
      </c>
      <c r="G379" s="132">
        <v>40088</v>
      </c>
      <c r="H379" s="129" t="s">
        <v>5165</v>
      </c>
      <c r="I379" s="129">
        <v>1</v>
      </c>
      <c r="J379" s="129">
        <v>53.55</v>
      </c>
      <c r="K379" s="129"/>
      <c r="L379" s="129" t="s">
        <v>184</v>
      </c>
      <c r="M379" s="129" t="s">
        <v>3940</v>
      </c>
      <c r="N379" s="129"/>
      <c r="O379" s="54"/>
    </row>
    <row r="380" spans="1:15" s="53" customFormat="1" ht="140.25" x14ac:dyDescent="0.25">
      <c r="A380" s="129" t="s">
        <v>9129</v>
      </c>
      <c r="B380" s="129" t="s">
        <v>146</v>
      </c>
      <c r="C380" s="129" t="s">
        <v>11203</v>
      </c>
      <c r="D380" s="129" t="s">
        <v>11302</v>
      </c>
      <c r="E380" s="129" t="s">
        <v>3940</v>
      </c>
      <c r="F380" s="129" t="s">
        <v>176</v>
      </c>
      <c r="G380" s="132">
        <v>40088</v>
      </c>
      <c r="H380" s="129" t="s">
        <v>5165</v>
      </c>
      <c r="I380" s="129">
        <v>1</v>
      </c>
      <c r="J380" s="129">
        <v>53.55</v>
      </c>
      <c r="K380" s="129"/>
      <c r="L380" s="129" t="s">
        <v>184</v>
      </c>
      <c r="M380" s="129" t="s">
        <v>3940</v>
      </c>
      <c r="N380" s="129"/>
      <c r="O380" s="54"/>
    </row>
    <row r="381" spans="1:15" s="53" customFormat="1" ht="140.25" x14ac:dyDescent="0.25">
      <c r="A381" s="129" t="s">
        <v>9130</v>
      </c>
      <c r="B381" s="129" t="s">
        <v>146</v>
      </c>
      <c r="C381" s="129" t="s">
        <v>11203</v>
      </c>
      <c r="D381" s="129" t="s">
        <v>11280</v>
      </c>
      <c r="E381" s="129" t="s">
        <v>3940</v>
      </c>
      <c r="F381" s="129" t="s">
        <v>176</v>
      </c>
      <c r="G381" s="132">
        <v>40088</v>
      </c>
      <c r="H381" s="129" t="s">
        <v>5165</v>
      </c>
      <c r="I381" s="129">
        <v>1</v>
      </c>
      <c r="J381" s="129">
        <v>53.55</v>
      </c>
      <c r="K381" s="129"/>
      <c r="L381" s="129" t="s">
        <v>184</v>
      </c>
      <c r="M381" s="129" t="s">
        <v>3940</v>
      </c>
      <c r="N381" s="129"/>
      <c r="O381" s="54"/>
    </row>
    <row r="382" spans="1:15" s="53" customFormat="1" ht="140.25" x14ac:dyDescent="0.25">
      <c r="A382" s="129" t="s">
        <v>9131</v>
      </c>
      <c r="B382" s="129" t="s">
        <v>146</v>
      </c>
      <c r="C382" s="129" t="s">
        <v>11203</v>
      </c>
      <c r="D382" s="129" t="s">
        <v>11329</v>
      </c>
      <c r="E382" s="129" t="s">
        <v>3940</v>
      </c>
      <c r="F382" s="129" t="s">
        <v>176</v>
      </c>
      <c r="G382" s="132">
        <v>40088</v>
      </c>
      <c r="H382" s="129" t="s">
        <v>5165</v>
      </c>
      <c r="I382" s="129">
        <v>1</v>
      </c>
      <c r="J382" s="129">
        <v>53.55</v>
      </c>
      <c r="K382" s="129"/>
      <c r="L382" s="129" t="s">
        <v>184</v>
      </c>
      <c r="M382" s="129" t="s">
        <v>3940</v>
      </c>
      <c r="N382" s="129"/>
      <c r="O382" s="54"/>
    </row>
    <row r="383" spans="1:15" s="53" customFormat="1" ht="140.25" x14ac:dyDescent="0.25">
      <c r="A383" s="129" t="s">
        <v>9132</v>
      </c>
      <c r="B383" s="129" t="s">
        <v>146</v>
      </c>
      <c r="C383" s="129" t="s">
        <v>11203</v>
      </c>
      <c r="D383" s="129" t="s">
        <v>11774</v>
      </c>
      <c r="E383" s="129" t="s">
        <v>3940</v>
      </c>
      <c r="F383" s="129" t="s">
        <v>176</v>
      </c>
      <c r="G383" s="132">
        <v>40088</v>
      </c>
      <c r="H383" s="129" t="s">
        <v>5165</v>
      </c>
      <c r="I383" s="129">
        <v>1</v>
      </c>
      <c r="J383" s="129">
        <v>53.55</v>
      </c>
      <c r="K383" s="129"/>
      <c r="L383" s="129" t="s">
        <v>184</v>
      </c>
      <c r="M383" s="129" t="s">
        <v>3940</v>
      </c>
      <c r="N383" s="129"/>
      <c r="O383" s="54"/>
    </row>
    <row r="384" spans="1:15" s="53" customFormat="1" ht="140.25" x14ac:dyDescent="0.25">
      <c r="A384" s="129" t="s">
        <v>9133</v>
      </c>
      <c r="B384" s="129" t="s">
        <v>146</v>
      </c>
      <c r="C384" s="129" t="s">
        <v>11203</v>
      </c>
      <c r="D384" s="129" t="s">
        <v>11293</v>
      </c>
      <c r="E384" s="129" t="s">
        <v>3940</v>
      </c>
      <c r="F384" s="129" t="s">
        <v>176</v>
      </c>
      <c r="G384" s="132">
        <v>40088</v>
      </c>
      <c r="H384" s="129" t="s">
        <v>5165</v>
      </c>
      <c r="I384" s="129">
        <v>1</v>
      </c>
      <c r="J384" s="129">
        <v>53.55</v>
      </c>
      <c r="K384" s="129"/>
      <c r="L384" s="129" t="s">
        <v>184</v>
      </c>
      <c r="M384" s="129" t="s">
        <v>3940</v>
      </c>
      <c r="N384" s="129"/>
      <c r="O384" s="54"/>
    </row>
    <row r="385" spans="1:15" s="53" customFormat="1" ht="140.25" x14ac:dyDescent="0.25">
      <c r="A385" s="129" t="s">
        <v>9134</v>
      </c>
      <c r="B385" s="129" t="s">
        <v>146</v>
      </c>
      <c r="C385" s="129" t="s">
        <v>11203</v>
      </c>
      <c r="D385" s="129" t="s">
        <v>11266</v>
      </c>
      <c r="E385" s="129" t="s">
        <v>3940</v>
      </c>
      <c r="F385" s="129" t="s">
        <v>176</v>
      </c>
      <c r="G385" s="132">
        <v>40088</v>
      </c>
      <c r="H385" s="129" t="s">
        <v>5165</v>
      </c>
      <c r="I385" s="129">
        <v>3</v>
      </c>
      <c r="J385" s="129">
        <v>160.65</v>
      </c>
      <c r="K385" s="129"/>
      <c r="L385" s="129" t="s">
        <v>184</v>
      </c>
      <c r="M385" s="129" t="s">
        <v>3940</v>
      </c>
      <c r="N385" s="129"/>
      <c r="O385" s="54"/>
    </row>
    <row r="386" spans="1:15" s="53" customFormat="1" ht="140.25" x14ac:dyDescent="0.25">
      <c r="A386" s="129" t="s">
        <v>9135</v>
      </c>
      <c r="B386" s="129" t="s">
        <v>146</v>
      </c>
      <c r="C386" s="129" t="s">
        <v>11203</v>
      </c>
      <c r="D386" s="129" t="s">
        <v>11313</v>
      </c>
      <c r="E386" s="129" t="s">
        <v>3940</v>
      </c>
      <c r="F386" s="129" t="s">
        <v>176</v>
      </c>
      <c r="G386" s="132">
        <v>40088</v>
      </c>
      <c r="H386" s="129" t="s">
        <v>5165</v>
      </c>
      <c r="I386" s="129">
        <v>3</v>
      </c>
      <c r="J386" s="129">
        <v>148.83000000000001</v>
      </c>
      <c r="K386" s="129"/>
      <c r="L386" s="129" t="s">
        <v>184</v>
      </c>
      <c r="M386" s="129" t="s">
        <v>3940</v>
      </c>
      <c r="N386" s="129"/>
      <c r="O386" s="54"/>
    </row>
    <row r="387" spans="1:15" s="53" customFormat="1" ht="140.25" x14ac:dyDescent="0.25">
      <c r="A387" s="129" t="s">
        <v>9136</v>
      </c>
      <c r="B387" s="129" t="s">
        <v>146</v>
      </c>
      <c r="C387" s="129" t="s">
        <v>11203</v>
      </c>
      <c r="D387" s="129" t="s">
        <v>11251</v>
      </c>
      <c r="E387" s="129" t="s">
        <v>3940</v>
      </c>
      <c r="F387" s="129" t="s">
        <v>176</v>
      </c>
      <c r="G387" s="132">
        <v>40088</v>
      </c>
      <c r="H387" s="129" t="s">
        <v>5165</v>
      </c>
      <c r="I387" s="129">
        <v>1</v>
      </c>
      <c r="J387" s="129">
        <v>49.61</v>
      </c>
      <c r="K387" s="129"/>
      <c r="L387" s="129" t="s">
        <v>184</v>
      </c>
      <c r="M387" s="129" t="s">
        <v>3940</v>
      </c>
      <c r="N387" s="129"/>
      <c r="O387" s="54"/>
    </row>
    <row r="388" spans="1:15" s="53" customFormat="1" ht="140.25" x14ac:dyDescent="0.25">
      <c r="A388" s="129" t="s">
        <v>9137</v>
      </c>
      <c r="B388" s="129" t="s">
        <v>146</v>
      </c>
      <c r="C388" s="129" t="s">
        <v>11203</v>
      </c>
      <c r="D388" s="129" t="s">
        <v>11261</v>
      </c>
      <c r="E388" s="129" t="s">
        <v>3940</v>
      </c>
      <c r="F388" s="129" t="s">
        <v>176</v>
      </c>
      <c r="G388" s="132">
        <v>40088</v>
      </c>
      <c r="H388" s="129" t="s">
        <v>5165</v>
      </c>
      <c r="I388" s="129">
        <v>1</v>
      </c>
      <c r="J388" s="129">
        <v>49.61</v>
      </c>
      <c r="K388" s="129"/>
      <c r="L388" s="129" t="s">
        <v>184</v>
      </c>
      <c r="M388" s="129" t="s">
        <v>3940</v>
      </c>
      <c r="N388" s="129"/>
      <c r="O388" s="54"/>
    </row>
    <row r="389" spans="1:15" s="53" customFormat="1" ht="140.25" x14ac:dyDescent="0.25">
      <c r="A389" s="129" t="s">
        <v>9138</v>
      </c>
      <c r="B389" s="129" t="s">
        <v>146</v>
      </c>
      <c r="C389" s="129" t="s">
        <v>11203</v>
      </c>
      <c r="D389" s="129" t="s">
        <v>11780</v>
      </c>
      <c r="E389" s="129" t="s">
        <v>3940</v>
      </c>
      <c r="F389" s="129" t="s">
        <v>176</v>
      </c>
      <c r="G389" s="132">
        <v>40088</v>
      </c>
      <c r="H389" s="129" t="s">
        <v>5165</v>
      </c>
      <c r="I389" s="129">
        <v>1</v>
      </c>
      <c r="J389" s="129">
        <v>49.61</v>
      </c>
      <c r="K389" s="129"/>
      <c r="L389" s="129" t="s">
        <v>184</v>
      </c>
      <c r="M389" s="129" t="s">
        <v>3940</v>
      </c>
      <c r="N389" s="129"/>
      <c r="O389" s="54"/>
    </row>
    <row r="390" spans="1:15" s="53" customFormat="1" ht="140.25" x14ac:dyDescent="0.25">
      <c r="A390" s="129" t="s">
        <v>9139</v>
      </c>
      <c r="B390" s="129" t="s">
        <v>146</v>
      </c>
      <c r="C390" s="129" t="s">
        <v>11203</v>
      </c>
      <c r="D390" s="129" t="s">
        <v>11228</v>
      </c>
      <c r="E390" s="129" t="s">
        <v>3940</v>
      </c>
      <c r="F390" s="129" t="s">
        <v>176</v>
      </c>
      <c r="G390" s="132">
        <v>40088</v>
      </c>
      <c r="H390" s="129" t="s">
        <v>5165</v>
      </c>
      <c r="I390" s="129">
        <v>1</v>
      </c>
      <c r="J390" s="129">
        <v>49.61</v>
      </c>
      <c r="K390" s="129"/>
      <c r="L390" s="129" t="s">
        <v>184</v>
      </c>
      <c r="M390" s="129" t="s">
        <v>3940</v>
      </c>
      <c r="N390" s="129"/>
      <c r="O390" s="54"/>
    </row>
    <row r="391" spans="1:15" s="53" customFormat="1" ht="140.25" x14ac:dyDescent="0.25">
      <c r="A391" s="129" t="s">
        <v>9140</v>
      </c>
      <c r="B391" s="129" t="s">
        <v>146</v>
      </c>
      <c r="C391" s="129" t="s">
        <v>11203</v>
      </c>
      <c r="D391" s="129" t="s">
        <v>11340</v>
      </c>
      <c r="E391" s="129" t="s">
        <v>3940</v>
      </c>
      <c r="F391" s="129" t="s">
        <v>176</v>
      </c>
      <c r="G391" s="132">
        <v>40088</v>
      </c>
      <c r="H391" s="129" t="s">
        <v>5165</v>
      </c>
      <c r="I391" s="129">
        <v>3</v>
      </c>
      <c r="J391" s="129">
        <v>148.83000000000001</v>
      </c>
      <c r="K391" s="129"/>
      <c r="L391" s="129" t="s">
        <v>184</v>
      </c>
      <c r="M391" s="129" t="s">
        <v>3940</v>
      </c>
      <c r="N391" s="129"/>
      <c r="O391" s="54"/>
    </row>
    <row r="392" spans="1:15" s="53" customFormat="1" ht="140.25" x14ac:dyDescent="0.25">
      <c r="A392" s="129" t="s">
        <v>9141</v>
      </c>
      <c r="B392" s="129" t="s">
        <v>146</v>
      </c>
      <c r="C392" s="129" t="s">
        <v>185</v>
      </c>
      <c r="D392" s="129" t="s">
        <v>11288</v>
      </c>
      <c r="E392" s="129" t="s">
        <v>3940</v>
      </c>
      <c r="F392" s="129" t="s">
        <v>176</v>
      </c>
      <c r="G392" s="132">
        <v>40088</v>
      </c>
      <c r="H392" s="129" t="s">
        <v>5165</v>
      </c>
      <c r="I392" s="129">
        <v>1</v>
      </c>
      <c r="J392" s="129">
        <v>49.61</v>
      </c>
      <c r="K392" s="129"/>
      <c r="L392" s="129" t="s">
        <v>184</v>
      </c>
      <c r="M392" s="129" t="s">
        <v>3940</v>
      </c>
      <c r="N392" s="129"/>
      <c r="O392" s="54"/>
    </row>
    <row r="393" spans="1:15" s="53" customFormat="1" ht="140.25" x14ac:dyDescent="0.25">
      <c r="A393" s="129" t="s">
        <v>9142</v>
      </c>
      <c r="B393" s="129" t="s">
        <v>146</v>
      </c>
      <c r="C393" s="129" t="s">
        <v>11203</v>
      </c>
      <c r="D393" s="129" t="s">
        <v>11779</v>
      </c>
      <c r="E393" s="129" t="s">
        <v>3940</v>
      </c>
      <c r="F393" s="129" t="s">
        <v>176</v>
      </c>
      <c r="G393" s="132">
        <v>40088</v>
      </c>
      <c r="H393" s="129" t="s">
        <v>5165</v>
      </c>
      <c r="I393" s="129">
        <v>1</v>
      </c>
      <c r="J393" s="129">
        <v>49.61</v>
      </c>
      <c r="K393" s="129"/>
      <c r="L393" s="129" t="s">
        <v>184</v>
      </c>
      <c r="M393" s="129" t="s">
        <v>3940</v>
      </c>
      <c r="N393" s="129"/>
      <c r="O393" s="54"/>
    </row>
    <row r="394" spans="1:15" s="53" customFormat="1" ht="140.25" x14ac:dyDescent="0.25">
      <c r="A394" s="129" t="s">
        <v>9143</v>
      </c>
      <c r="B394" s="129" t="s">
        <v>146</v>
      </c>
      <c r="C394" s="129" t="s">
        <v>11203</v>
      </c>
      <c r="D394" s="129" t="s">
        <v>11294</v>
      </c>
      <c r="E394" s="129" t="s">
        <v>3940</v>
      </c>
      <c r="F394" s="129" t="s">
        <v>176</v>
      </c>
      <c r="G394" s="132">
        <v>40088</v>
      </c>
      <c r="H394" s="129" t="s">
        <v>5165</v>
      </c>
      <c r="I394" s="129">
        <v>1</v>
      </c>
      <c r="J394" s="129">
        <v>52.83</v>
      </c>
      <c r="K394" s="129"/>
      <c r="L394" s="129" t="s">
        <v>184</v>
      </c>
      <c r="M394" s="129" t="s">
        <v>3940</v>
      </c>
      <c r="N394" s="129"/>
      <c r="O394" s="54"/>
    </row>
    <row r="395" spans="1:15" s="53" customFormat="1" ht="140.25" x14ac:dyDescent="0.25">
      <c r="A395" s="129" t="s">
        <v>9144</v>
      </c>
      <c r="B395" s="129" t="s">
        <v>146</v>
      </c>
      <c r="C395" s="129" t="s">
        <v>11203</v>
      </c>
      <c r="D395" s="129" t="s">
        <v>11781</v>
      </c>
      <c r="E395" s="129" t="s">
        <v>3940</v>
      </c>
      <c r="F395" s="129" t="s">
        <v>176</v>
      </c>
      <c r="G395" s="132">
        <v>40088</v>
      </c>
      <c r="H395" s="129" t="s">
        <v>5165</v>
      </c>
      <c r="I395" s="129">
        <v>1</v>
      </c>
      <c r="J395" s="129" t="s">
        <v>11782</v>
      </c>
      <c r="K395" s="129"/>
      <c r="L395" s="129" t="s">
        <v>184</v>
      </c>
      <c r="M395" s="129" t="s">
        <v>3940</v>
      </c>
      <c r="N395" s="129"/>
      <c r="O395" s="54"/>
    </row>
    <row r="396" spans="1:15" s="53" customFormat="1" ht="140.25" x14ac:dyDescent="0.25">
      <c r="A396" s="129" t="s">
        <v>9145</v>
      </c>
      <c r="B396" s="129" t="s">
        <v>146</v>
      </c>
      <c r="C396" s="129" t="s">
        <v>11203</v>
      </c>
      <c r="D396" s="129" t="s">
        <v>11230</v>
      </c>
      <c r="E396" s="129" t="s">
        <v>3940</v>
      </c>
      <c r="F396" s="129" t="s">
        <v>176</v>
      </c>
      <c r="G396" s="132">
        <v>40088</v>
      </c>
      <c r="H396" s="129" t="s">
        <v>5165</v>
      </c>
      <c r="I396" s="129">
        <v>3</v>
      </c>
      <c r="J396" s="129">
        <v>160.65</v>
      </c>
      <c r="K396" s="129"/>
      <c r="L396" s="129" t="s">
        <v>184</v>
      </c>
      <c r="M396" s="129" t="s">
        <v>3940</v>
      </c>
      <c r="N396" s="129"/>
      <c r="O396" s="54"/>
    </row>
    <row r="397" spans="1:15" s="53" customFormat="1" ht="140.25" x14ac:dyDescent="0.25">
      <c r="A397" s="129" t="s">
        <v>9146</v>
      </c>
      <c r="B397" s="129" t="s">
        <v>146</v>
      </c>
      <c r="C397" s="129" t="s">
        <v>185</v>
      </c>
      <c r="D397" s="129" t="s">
        <v>11284</v>
      </c>
      <c r="E397" s="129" t="s">
        <v>3940</v>
      </c>
      <c r="F397" s="129" t="s">
        <v>176</v>
      </c>
      <c r="G397" s="132">
        <v>40088</v>
      </c>
      <c r="H397" s="129" t="s">
        <v>5165</v>
      </c>
      <c r="I397" s="129">
        <v>3</v>
      </c>
      <c r="J397" s="129">
        <v>180.45</v>
      </c>
      <c r="K397" s="129"/>
      <c r="L397" s="129" t="s">
        <v>184</v>
      </c>
      <c r="M397" s="129" t="s">
        <v>3940</v>
      </c>
      <c r="N397" s="129"/>
      <c r="O397" s="54"/>
    </row>
    <row r="398" spans="1:15" s="53" customFormat="1" ht="140.25" x14ac:dyDescent="0.25">
      <c r="A398" s="129" t="s">
        <v>9147</v>
      </c>
      <c r="B398" s="129" t="s">
        <v>146</v>
      </c>
      <c r="C398" s="129" t="s">
        <v>11203</v>
      </c>
      <c r="D398" s="129" t="s">
        <v>11322</v>
      </c>
      <c r="E398" s="129" t="s">
        <v>3940</v>
      </c>
      <c r="F398" s="129" t="s">
        <v>176</v>
      </c>
      <c r="G398" s="132">
        <v>40088</v>
      </c>
      <c r="H398" s="129" t="s">
        <v>5165</v>
      </c>
      <c r="I398" s="129">
        <v>1</v>
      </c>
      <c r="J398" s="129">
        <v>53.55</v>
      </c>
      <c r="K398" s="129"/>
      <c r="L398" s="129" t="s">
        <v>184</v>
      </c>
      <c r="M398" s="129" t="s">
        <v>3940</v>
      </c>
      <c r="N398" s="129"/>
      <c r="O398" s="54"/>
    </row>
    <row r="399" spans="1:15" s="53" customFormat="1" ht="140.25" x14ac:dyDescent="0.25">
      <c r="A399" s="129" t="s">
        <v>9148</v>
      </c>
      <c r="B399" s="129" t="s">
        <v>146</v>
      </c>
      <c r="C399" s="129" t="s">
        <v>11203</v>
      </c>
      <c r="D399" s="129" t="s">
        <v>11249</v>
      </c>
      <c r="E399" s="129" t="s">
        <v>3940</v>
      </c>
      <c r="F399" s="129" t="s">
        <v>176</v>
      </c>
      <c r="G399" s="132">
        <v>40088</v>
      </c>
      <c r="H399" s="129" t="s">
        <v>5165</v>
      </c>
      <c r="I399" s="129">
        <v>1</v>
      </c>
      <c r="J399" s="129">
        <v>53.55</v>
      </c>
      <c r="K399" s="129"/>
      <c r="L399" s="129" t="s">
        <v>184</v>
      </c>
      <c r="M399" s="129" t="s">
        <v>3940</v>
      </c>
      <c r="N399" s="129"/>
      <c r="O399" s="54"/>
    </row>
    <row r="400" spans="1:15" s="53" customFormat="1" ht="140.25" x14ac:dyDescent="0.25">
      <c r="A400" s="129" t="s">
        <v>9149</v>
      </c>
      <c r="B400" s="129" t="s">
        <v>146</v>
      </c>
      <c r="C400" s="129" t="s">
        <v>11203</v>
      </c>
      <c r="D400" s="129" t="s">
        <v>11353</v>
      </c>
      <c r="E400" s="129" t="s">
        <v>3940</v>
      </c>
      <c r="F400" s="129" t="s">
        <v>176</v>
      </c>
      <c r="G400" s="132">
        <v>40088</v>
      </c>
      <c r="H400" s="129" t="s">
        <v>5165</v>
      </c>
      <c r="I400" s="129">
        <v>3</v>
      </c>
      <c r="J400" s="129" t="s">
        <v>11352</v>
      </c>
      <c r="K400" s="129"/>
      <c r="L400" s="129" t="s">
        <v>184</v>
      </c>
      <c r="M400" s="129" t="s">
        <v>3940</v>
      </c>
      <c r="N400" s="129"/>
      <c r="O400" s="54"/>
    </row>
    <row r="401" spans="1:15" s="53" customFormat="1" ht="140.25" x14ac:dyDescent="0.25">
      <c r="A401" s="129" t="s">
        <v>9150</v>
      </c>
      <c r="B401" s="129" t="s">
        <v>146</v>
      </c>
      <c r="C401" s="129" t="s">
        <v>11203</v>
      </c>
      <c r="D401" s="129" t="s">
        <v>11290</v>
      </c>
      <c r="E401" s="129" t="s">
        <v>3940</v>
      </c>
      <c r="F401" s="129" t="s">
        <v>176</v>
      </c>
      <c r="G401" s="132">
        <v>40088</v>
      </c>
      <c r="H401" s="129" t="s">
        <v>5165</v>
      </c>
      <c r="I401" s="129">
        <v>1</v>
      </c>
      <c r="J401" s="129">
        <v>53.55</v>
      </c>
      <c r="K401" s="129"/>
      <c r="L401" s="129" t="s">
        <v>184</v>
      </c>
      <c r="M401" s="129" t="s">
        <v>3940</v>
      </c>
      <c r="N401" s="129"/>
      <c r="O401" s="54"/>
    </row>
    <row r="402" spans="1:15" s="53" customFormat="1" ht="140.25" x14ac:dyDescent="0.25">
      <c r="A402" s="129" t="s">
        <v>9151</v>
      </c>
      <c r="B402" s="129" t="s">
        <v>146</v>
      </c>
      <c r="C402" s="129" t="s">
        <v>11203</v>
      </c>
      <c r="D402" s="129" t="s">
        <v>11262</v>
      </c>
      <c r="E402" s="129" t="s">
        <v>3940</v>
      </c>
      <c r="F402" s="129" t="s">
        <v>176</v>
      </c>
      <c r="G402" s="132">
        <v>40088</v>
      </c>
      <c r="H402" s="129" t="s">
        <v>5165</v>
      </c>
      <c r="I402" s="129">
        <v>1</v>
      </c>
      <c r="J402" s="129">
        <v>53.55</v>
      </c>
      <c r="K402" s="129"/>
      <c r="L402" s="129" t="s">
        <v>184</v>
      </c>
      <c r="M402" s="129" t="s">
        <v>3940</v>
      </c>
      <c r="N402" s="129"/>
      <c r="O402" s="54"/>
    </row>
    <row r="403" spans="1:15" s="53" customFormat="1" ht="140.25" x14ac:dyDescent="0.25">
      <c r="A403" s="129" t="s">
        <v>9152</v>
      </c>
      <c r="B403" s="129" t="s">
        <v>146</v>
      </c>
      <c r="C403" s="129" t="s">
        <v>11203</v>
      </c>
      <c r="D403" s="129" t="s">
        <v>11281</v>
      </c>
      <c r="E403" s="129" t="s">
        <v>3940</v>
      </c>
      <c r="F403" s="129" t="s">
        <v>176</v>
      </c>
      <c r="G403" s="132">
        <v>40088</v>
      </c>
      <c r="H403" s="129" t="s">
        <v>5165</v>
      </c>
      <c r="I403" s="129">
        <v>3</v>
      </c>
      <c r="J403" s="129">
        <v>160.65</v>
      </c>
      <c r="K403" s="129"/>
      <c r="L403" s="129" t="s">
        <v>184</v>
      </c>
      <c r="M403" s="129" t="s">
        <v>3940</v>
      </c>
      <c r="N403" s="129"/>
      <c r="O403" s="54"/>
    </row>
    <row r="404" spans="1:15" s="53" customFormat="1" ht="140.25" x14ac:dyDescent="0.25">
      <c r="A404" s="129" t="s">
        <v>9153</v>
      </c>
      <c r="B404" s="129" t="s">
        <v>146</v>
      </c>
      <c r="C404" s="129" t="s">
        <v>11203</v>
      </c>
      <c r="D404" s="129" t="s">
        <v>11325</v>
      </c>
      <c r="E404" s="129" t="s">
        <v>3940</v>
      </c>
      <c r="F404" s="129" t="s">
        <v>176</v>
      </c>
      <c r="G404" s="132">
        <v>40088</v>
      </c>
      <c r="H404" s="129" t="s">
        <v>5165</v>
      </c>
      <c r="I404" s="129">
        <v>1</v>
      </c>
      <c r="J404" s="129">
        <v>53.55</v>
      </c>
      <c r="K404" s="129"/>
      <c r="L404" s="129" t="s">
        <v>184</v>
      </c>
      <c r="M404" s="129" t="s">
        <v>3940</v>
      </c>
      <c r="N404" s="129"/>
      <c r="O404" s="54"/>
    </row>
    <row r="405" spans="1:15" s="53" customFormat="1" ht="140.25" x14ac:dyDescent="0.25">
      <c r="A405" s="129" t="s">
        <v>9154</v>
      </c>
      <c r="B405" s="129" t="s">
        <v>146</v>
      </c>
      <c r="C405" s="129" t="s">
        <v>11203</v>
      </c>
      <c r="D405" s="129" t="s">
        <v>11277</v>
      </c>
      <c r="E405" s="129" t="s">
        <v>3940</v>
      </c>
      <c r="F405" s="129" t="s">
        <v>176</v>
      </c>
      <c r="G405" s="132">
        <v>40088</v>
      </c>
      <c r="H405" s="129" t="s">
        <v>5165</v>
      </c>
      <c r="I405" s="129">
        <v>1</v>
      </c>
      <c r="J405" s="129">
        <v>53.55</v>
      </c>
      <c r="K405" s="129"/>
      <c r="L405" s="129" t="s">
        <v>184</v>
      </c>
      <c r="M405" s="129" t="s">
        <v>3940</v>
      </c>
      <c r="N405" s="129"/>
      <c r="O405" s="54"/>
    </row>
    <row r="406" spans="1:15" s="53" customFormat="1" ht="140.25" x14ac:dyDescent="0.25">
      <c r="A406" s="129" t="s">
        <v>9155</v>
      </c>
      <c r="B406" s="129" t="s">
        <v>146</v>
      </c>
      <c r="C406" s="129" t="s">
        <v>11203</v>
      </c>
      <c r="D406" s="129" t="s">
        <v>11225</v>
      </c>
      <c r="E406" s="129" t="s">
        <v>3940</v>
      </c>
      <c r="F406" s="129" t="s">
        <v>176</v>
      </c>
      <c r="G406" s="132">
        <v>40088</v>
      </c>
      <c r="H406" s="129" t="s">
        <v>5165</v>
      </c>
      <c r="I406" s="129">
        <v>1</v>
      </c>
      <c r="J406" s="129">
        <v>53.55</v>
      </c>
      <c r="K406" s="129"/>
      <c r="L406" s="129" t="s">
        <v>184</v>
      </c>
      <c r="M406" s="129" t="s">
        <v>3940</v>
      </c>
      <c r="N406" s="129"/>
      <c r="O406" s="54"/>
    </row>
    <row r="407" spans="1:15" s="53" customFormat="1" ht="91.5" customHeight="1" x14ac:dyDescent="0.25">
      <c r="A407" s="129" t="s">
        <v>9156</v>
      </c>
      <c r="B407" s="129" t="s">
        <v>146</v>
      </c>
      <c r="C407" s="129" t="s">
        <v>11264</v>
      </c>
      <c r="D407" s="129" t="s">
        <v>11263</v>
      </c>
      <c r="E407" s="129" t="s">
        <v>3940</v>
      </c>
      <c r="F407" s="129" t="s">
        <v>171</v>
      </c>
      <c r="G407" s="132">
        <v>43686</v>
      </c>
      <c r="H407" s="129" t="s">
        <v>7852</v>
      </c>
      <c r="I407" s="129">
        <v>1136</v>
      </c>
      <c r="J407" s="136">
        <v>305584</v>
      </c>
      <c r="K407" s="129"/>
      <c r="L407" s="129"/>
      <c r="M407" s="129" t="s">
        <v>3940</v>
      </c>
      <c r="N407" s="129"/>
      <c r="O407" s="54"/>
    </row>
    <row r="408" spans="1:15" s="53" customFormat="1" ht="79.5" customHeight="1" x14ac:dyDescent="0.25">
      <c r="A408" s="129" t="s">
        <v>9157</v>
      </c>
      <c r="B408" s="129" t="s">
        <v>146</v>
      </c>
      <c r="C408" s="129" t="s">
        <v>8590</v>
      </c>
      <c r="D408" s="129" t="s">
        <v>11250</v>
      </c>
      <c r="E408" s="129" t="s">
        <v>3940</v>
      </c>
      <c r="F408" s="129"/>
      <c r="G408" s="132"/>
      <c r="H408" s="129" t="s">
        <v>5183</v>
      </c>
      <c r="I408" s="129">
        <v>13360</v>
      </c>
      <c r="J408" s="129">
        <v>2832320</v>
      </c>
      <c r="K408" s="129"/>
      <c r="L408" s="129" t="s">
        <v>7863</v>
      </c>
      <c r="M408" s="129" t="s">
        <v>3940</v>
      </c>
      <c r="N408" s="129"/>
      <c r="O408" s="54"/>
    </row>
    <row r="409" spans="1:15" s="53" customFormat="1" ht="178.5" x14ac:dyDescent="0.25">
      <c r="A409" s="129" t="s">
        <v>9158</v>
      </c>
      <c r="B409" s="129" t="s">
        <v>146</v>
      </c>
      <c r="C409" s="129" t="s">
        <v>8593</v>
      </c>
      <c r="D409" s="129" t="s">
        <v>11256</v>
      </c>
      <c r="E409" s="129" t="s">
        <v>3940</v>
      </c>
      <c r="F409" s="129" t="s">
        <v>4717</v>
      </c>
      <c r="G409" s="132">
        <v>43637</v>
      </c>
      <c r="H409" s="129" t="s">
        <v>5055</v>
      </c>
      <c r="I409" s="129">
        <v>1606</v>
      </c>
      <c r="J409" s="129" t="s">
        <v>11255</v>
      </c>
      <c r="K409" s="129"/>
      <c r="L409" s="129" t="s">
        <v>4740</v>
      </c>
      <c r="M409" s="129" t="s">
        <v>3940</v>
      </c>
      <c r="N409" s="129"/>
      <c r="O409" s="54"/>
    </row>
    <row r="410" spans="1:15" s="53" customFormat="1" ht="107.25" customHeight="1" x14ac:dyDescent="0.25">
      <c r="A410" s="129" t="s">
        <v>9159</v>
      </c>
      <c r="B410" s="129" t="s">
        <v>146</v>
      </c>
      <c r="C410" s="129" t="s">
        <v>11260</v>
      </c>
      <c r="D410" s="129" t="s">
        <v>183</v>
      </c>
      <c r="E410" s="129" t="s">
        <v>3940</v>
      </c>
      <c r="F410" s="129" t="s">
        <v>182</v>
      </c>
      <c r="G410" s="132">
        <v>41428</v>
      </c>
      <c r="H410" s="129" t="s">
        <v>5166</v>
      </c>
      <c r="I410" s="129">
        <v>60</v>
      </c>
      <c r="J410" s="129" t="s">
        <v>11259</v>
      </c>
      <c r="K410" s="129"/>
      <c r="L410" s="129" t="s">
        <v>181</v>
      </c>
      <c r="M410" s="129" t="s">
        <v>3940</v>
      </c>
      <c r="N410" s="129"/>
      <c r="O410" s="54"/>
    </row>
    <row r="411" spans="1:15" s="53" customFormat="1" ht="90.75" customHeight="1" x14ac:dyDescent="0.25">
      <c r="A411" s="129" t="s">
        <v>9160</v>
      </c>
      <c r="B411" s="129" t="s">
        <v>146</v>
      </c>
      <c r="C411" s="129" t="s">
        <v>11283</v>
      </c>
      <c r="D411" s="129" t="s">
        <v>11282</v>
      </c>
      <c r="E411" s="129" t="s">
        <v>3940</v>
      </c>
      <c r="F411" s="129" t="s">
        <v>151</v>
      </c>
      <c r="G411" s="132">
        <v>41522</v>
      </c>
      <c r="H411" s="129" t="s">
        <v>5167</v>
      </c>
      <c r="I411" s="129">
        <v>1500</v>
      </c>
      <c r="J411" s="138">
        <v>129000</v>
      </c>
      <c r="K411" s="129"/>
      <c r="L411" s="129"/>
      <c r="M411" s="129" t="s">
        <v>3940</v>
      </c>
      <c r="N411" s="129"/>
      <c r="O411" s="54"/>
    </row>
    <row r="412" spans="1:15" s="53" customFormat="1" ht="66" customHeight="1" x14ac:dyDescent="0.25">
      <c r="A412" s="129" t="s">
        <v>9161</v>
      </c>
      <c r="B412" s="129" t="s">
        <v>146</v>
      </c>
      <c r="C412" s="129" t="s">
        <v>11244</v>
      </c>
      <c r="D412" s="129" t="s">
        <v>11243</v>
      </c>
      <c r="E412" s="129" t="s">
        <v>3940</v>
      </c>
      <c r="F412" s="129"/>
      <c r="G412" s="132"/>
      <c r="H412" s="129" t="s">
        <v>5168</v>
      </c>
      <c r="I412" s="129">
        <v>6654</v>
      </c>
      <c r="J412" s="129" t="s">
        <v>11242</v>
      </c>
      <c r="K412" s="129"/>
      <c r="L412" s="129" t="s">
        <v>4742</v>
      </c>
      <c r="M412" s="129" t="s">
        <v>3940</v>
      </c>
      <c r="N412" s="129"/>
      <c r="O412" s="54"/>
    </row>
    <row r="413" spans="1:15" s="53" customFormat="1" ht="89.25" customHeight="1" x14ac:dyDescent="0.25">
      <c r="A413" s="129" t="s">
        <v>9162</v>
      </c>
      <c r="B413" s="129" t="s">
        <v>146</v>
      </c>
      <c r="C413" s="129" t="s">
        <v>8596</v>
      </c>
      <c r="D413" s="129" t="s">
        <v>11314</v>
      </c>
      <c r="E413" s="129" t="s">
        <v>3940</v>
      </c>
      <c r="F413" s="129" t="s">
        <v>178</v>
      </c>
      <c r="G413" s="132">
        <v>42731</v>
      </c>
      <c r="H413" s="129" t="s">
        <v>5137</v>
      </c>
      <c r="I413" s="129">
        <v>200000</v>
      </c>
      <c r="J413" s="136">
        <v>342600</v>
      </c>
      <c r="K413" s="129"/>
      <c r="L413" s="129" t="s">
        <v>4687</v>
      </c>
      <c r="M413" s="129" t="s">
        <v>3940</v>
      </c>
      <c r="N413" s="129"/>
      <c r="O413" s="54"/>
    </row>
    <row r="414" spans="1:15" s="53" customFormat="1" ht="86.25" customHeight="1" x14ac:dyDescent="0.25">
      <c r="A414" s="129" t="s">
        <v>9163</v>
      </c>
      <c r="B414" s="129" t="s">
        <v>146</v>
      </c>
      <c r="C414" s="129" t="s">
        <v>8595</v>
      </c>
      <c r="D414" s="129" t="s">
        <v>11778</v>
      </c>
      <c r="E414" s="129" t="s">
        <v>3940</v>
      </c>
      <c r="F414" s="129" t="s">
        <v>178</v>
      </c>
      <c r="G414" s="132">
        <v>42731</v>
      </c>
      <c r="H414" s="129" t="s">
        <v>5137</v>
      </c>
      <c r="I414" s="129">
        <v>199984</v>
      </c>
      <c r="J414" s="129">
        <v>342572.59</v>
      </c>
      <c r="K414" s="129"/>
      <c r="L414" s="129" t="s">
        <v>8574</v>
      </c>
      <c r="M414" s="129" t="s">
        <v>3940</v>
      </c>
      <c r="N414" s="129"/>
      <c r="O414" s="54"/>
    </row>
    <row r="415" spans="1:15" s="53" customFormat="1" ht="153" x14ac:dyDescent="0.25">
      <c r="A415" s="129" t="s">
        <v>9164</v>
      </c>
      <c r="B415" s="129" t="s">
        <v>146</v>
      </c>
      <c r="C415" s="129" t="s">
        <v>8589</v>
      </c>
      <c r="D415" s="129" t="s">
        <v>11318</v>
      </c>
      <c r="E415" s="129" t="s">
        <v>3940</v>
      </c>
      <c r="F415" s="129" t="s">
        <v>3945</v>
      </c>
      <c r="G415" s="132">
        <v>42845</v>
      </c>
      <c r="H415" s="129" t="s">
        <v>5159</v>
      </c>
      <c r="I415" s="129">
        <v>1326</v>
      </c>
      <c r="J415" s="136">
        <v>193596</v>
      </c>
      <c r="K415" s="129"/>
      <c r="L415" s="129" t="s">
        <v>4740</v>
      </c>
      <c r="M415" s="129" t="s">
        <v>3940</v>
      </c>
      <c r="N415" s="129"/>
      <c r="O415" s="54"/>
    </row>
    <row r="416" spans="1:15" s="53" customFormat="1" ht="76.5" x14ac:dyDescent="0.25">
      <c r="A416" s="129" t="s">
        <v>9165</v>
      </c>
      <c r="B416" s="129" t="s">
        <v>146</v>
      </c>
      <c r="C416" s="129" t="s">
        <v>8597</v>
      </c>
      <c r="D416" s="129" t="s">
        <v>11304</v>
      </c>
      <c r="E416" s="129" t="s">
        <v>3940</v>
      </c>
      <c r="F416" s="129" t="s">
        <v>179</v>
      </c>
      <c r="G416" s="132">
        <v>36999</v>
      </c>
      <c r="H416" s="129" t="s">
        <v>5121</v>
      </c>
      <c r="I416" s="129">
        <v>228</v>
      </c>
      <c r="J416" s="136">
        <v>19608</v>
      </c>
      <c r="K416" s="129"/>
      <c r="L416" s="129"/>
      <c r="M416" s="129" t="s">
        <v>3940</v>
      </c>
      <c r="N416" s="129"/>
      <c r="O416" s="54"/>
    </row>
    <row r="417" spans="1:15" s="53" customFormat="1" ht="69" customHeight="1" x14ac:dyDescent="0.25">
      <c r="A417" s="129" t="s">
        <v>9166</v>
      </c>
      <c r="B417" s="129" t="s">
        <v>146</v>
      </c>
      <c r="C417" s="129" t="s">
        <v>11224</v>
      </c>
      <c r="D417" s="129" t="s">
        <v>11773</v>
      </c>
      <c r="E417" s="129" t="s">
        <v>3940</v>
      </c>
      <c r="F417" s="129" t="s">
        <v>4019</v>
      </c>
      <c r="G417" s="132">
        <v>43059</v>
      </c>
      <c r="H417" s="129"/>
      <c r="I417" s="129">
        <v>1308</v>
      </c>
      <c r="J417" s="138">
        <v>190968</v>
      </c>
      <c r="K417" s="129"/>
      <c r="L417" s="129"/>
      <c r="M417" s="129" t="s">
        <v>3940</v>
      </c>
      <c r="N417" s="129"/>
      <c r="O417" s="54"/>
    </row>
    <row r="418" spans="1:15" s="53" customFormat="1" ht="153" x14ac:dyDescent="0.25">
      <c r="A418" s="129" t="s">
        <v>9167</v>
      </c>
      <c r="B418" s="129" t="s">
        <v>146</v>
      </c>
      <c r="C418" s="129" t="s">
        <v>11239</v>
      </c>
      <c r="D418" s="129" t="s">
        <v>11238</v>
      </c>
      <c r="E418" s="129" t="s">
        <v>3940</v>
      </c>
      <c r="F418" s="129" t="s">
        <v>3944</v>
      </c>
      <c r="G418" s="132">
        <v>42381</v>
      </c>
      <c r="H418" s="129" t="s">
        <v>5121</v>
      </c>
      <c r="I418" s="129">
        <v>673.11</v>
      </c>
      <c r="J418" s="129" t="s">
        <v>11237</v>
      </c>
      <c r="K418" s="129"/>
      <c r="L418" s="129" t="s">
        <v>4735</v>
      </c>
      <c r="M418" s="129" t="s">
        <v>3940</v>
      </c>
      <c r="N418" s="129"/>
      <c r="O418" s="54"/>
    </row>
    <row r="419" spans="1:15" s="53" customFormat="1" ht="119.25" customHeight="1" x14ac:dyDescent="0.25">
      <c r="A419" s="129" t="s">
        <v>9168</v>
      </c>
      <c r="B419" s="129" t="s">
        <v>146</v>
      </c>
      <c r="C419" s="129" t="s">
        <v>11235</v>
      </c>
      <c r="D419" s="129" t="s">
        <v>11236</v>
      </c>
      <c r="E419" s="129" t="s">
        <v>3940</v>
      </c>
      <c r="F419" s="129" t="s">
        <v>178</v>
      </c>
      <c r="G419" s="132">
        <v>38494</v>
      </c>
      <c r="H419" s="129" t="s">
        <v>5139</v>
      </c>
      <c r="I419" s="136">
        <v>153856</v>
      </c>
      <c r="J419" s="138" t="s">
        <v>11234</v>
      </c>
      <c r="K419" s="138"/>
      <c r="L419" s="129"/>
      <c r="M419" s="129" t="s">
        <v>3940</v>
      </c>
      <c r="N419" s="129"/>
      <c r="O419" s="54"/>
    </row>
    <row r="420" spans="1:15" s="53" customFormat="1" ht="153" x14ac:dyDescent="0.25">
      <c r="A420" s="129" t="s">
        <v>9169</v>
      </c>
      <c r="B420" s="129" t="s">
        <v>146</v>
      </c>
      <c r="C420" s="129" t="s">
        <v>11317</v>
      </c>
      <c r="D420" s="129" t="s">
        <v>11315</v>
      </c>
      <c r="E420" s="129" t="s">
        <v>3940</v>
      </c>
      <c r="F420" s="129" t="s">
        <v>3944</v>
      </c>
      <c r="G420" s="132">
        <v>42381</v>
      </c>
      <c r="H420" s="129" t="s">
        <v>5121</v>
      </c>
      <c r="I420" s="129">
        <v>1532</v>
      </c>
      <c r="J420" s="129" t="s">
        <v>11316</v>
      </c>
      <c r="K420" s="129"/>
      <c r="L420" s="129" t="s">
        <v>4735</v>
      </c>
      <c r="M420" s="129" t="s">
        <v>3940</v>
      </c>
      <c r="N420" s="129"/>
      <c r="O420" s="54"/>
    </row>
    <row r="421" spans="1:15" s="53" customFormat="1" ht="318.75" x14ac:dyDescent="0.25">
      <c r="A421" s="129" t="s">
        <v>9170</v>
      </c>
      <c r="B421" s="129" t="s">
        <v>146</v>
      </c>
      <c r="C421" s="129" t="s">
        <v>11381</v>
      </c>
      <c r="D421" s="129" t="s">
        <v>11380</v>
      </c>
      <c r="E421" s="129" t="s">
        <v>727</v>
      </c>
      <c r="F421" s="129" t="s">
        <v>177</v>
      </c>
      <c r="G421" s="132">
        <v>42381</v>
      </c>
      <c r="H421" s="129" t="s">
        <v>5156</v>
      </c>
      <c r="I421" s="129">
        <v>360</v>
      </c>
      <c r="J421" s="129">
        <v>96840</v>
      </c>
      <c r="K421" s="129"/>
      <c r="L421" s="129" t="s">
        <v>4716</v>
      </c>
      <c r="M421" s="129" t="s">
        <v>727</v>
      </c>
      <c r="N421" s="129"/>
      <c r="O421" s="54"/>
    </row>
    <row r="422" spans="1:15" s="53" customFormat="1" ht="63.75" x14ac:dyDescent="0.25">
      <c r="A422" s="129" t="s">
        <v>9171</v>
      </c>
      <c r="B422" s="129" t="s">
        <v>146</v>
      </c>
      <c r="C422" s="129" t="s">
        <v>11481</v>
      </c>
      <c r="D422" s="129" t="s">
        <v>11480</v>
      </c>
      <c r="E422" s="129" t="s">
        <v>4739</v>
      </c>
      <c r="F422" s="129" t="s">
        <v>171</v>
      </c>
      <c r="G422" s="132">
        <v>39975</v>
      </c>
      <c r="H422" s="129" t="s">
        <v>5169</v>
      </c>
      <c r="I422" s="129">
        <v>1181</v>
      </c>
      <c r="J422" s="129">
        <v>172426</v>
      </c>
      <c r="K422" s="129"/>
      <c r="L422" s="129" t="s">
        <v>4716</v>
      </c>
      <c r="M422" s="129" t="s">
        <v>4739</v>
      </c>
      <c r="N422" s="129" t="s">
        <v>4739</v>
      </c>
      <c r="O422" s="54"/>
    </row>
    <row r="423" spans="1:15" s="53" customFormat="1" ht="140.25" x14ac:dyDescent="0.25">
      <c r="A423" s="129" t="s">
        <v>9172</v>
      </c>
      <c r="B423" s="129" t="s">
        <v>146</v>
      </c>
      <c r="C423" s="129" t="s">
        <v>11433</v>
      </c>
      <c r="D423" s="129" t="s">
        <v>11432</v>
      </c>
      <c r="E423" s="129" t="s">
        <v>3940</v>
      </c>
      <c r="F423" s="129" t="s">
        <v>176</v>
      </c>
      <c r="G423" s="132">
        <v>40088</v>
      </c>
      <c r="H423" s="129" t="s">
        <v>5165</v>
      </c>
      <c r="I423" s="129">
        <v>3</v>
      </c>
      <c r="J423" s="129" t="s">
        <v>11271</v>
      </c>
      <c r="K423" s="129"/>
      <c r="L423" s="129"/>
      <c r="M423" s="129" t="s">
        <v>3940</v>
      </c>
      <c r="N423" s="129"/>
      <c r="O423" s="54"/>
    </row>
    <row r="424" spans="1:15" s="53" customFormat="1" ht="86.25" customHeight="1" x14ac:dyDescent="0.25">
      <c r="A424" s="129" t="s">
        <v>9173</v>
      </c>
      <c r="B424" s="129" t="s">
        <v>146</v>
      </c>
      <c r="C424" s="129" t="s">
        <v>11516</v>
      </c>
      <c r="D424" s="129" t="s">
        <v>11515</v>
      </c>
      <c r="E424" s="129" t="s">
        <v>3940</v>
      </c>
      <c r="F424" s="129" t="s">
        <v>4009</v>
      </c>
      <c r="G424" s="132">
        <v>42793</v>
      </c>
      <c r="H424" s="129"/>
      <c r="I424" s="129">
        <v>1000</v>
      </c>
      <c r="J424" s="129">
        <v>86000</v>
      </c>
      <c r="K424" s="129"/>
      <c r="L424" s="129"/>
      <c r="M424" s="129" t="s">
        <v>3940</v>
      </c>
      <c r="N424" s="129"/>
      <c r="O424" s="54"/>
    </row>
    <row r="425" spans="1:15" s="53" customFormat="1" ht="114.75" x14ac:dyDescent="0.25">
      <c r="A425" s="129" t="s">
        <v>9174</v>
      </c>
      <c r="B425" s="129" t="s">
        <v>146</v>
      </c>
      <c r="C425" s="129" t="s">
        <v>11393</v>
      </c>
      <c r="D425" s="129" t="s">
        <v>11392</v>
      </c>
      <c r="E425" s="129" t="s">
        <v>3940</v>
      </c>
      <c r="F425" s="129" t="s">
        <v>175</v>
      </c>
      <c r="G425" s="132">
        <v>42895</v>
      </c>
      <c r="H425" s="129"/>
      <c r="I425" s="129">
        <v>1600</v>
      </c>
      <c r="J425" s="129">
        <v>206610</v>
      </c>
      <c r="K425" s="129"/>
      <c r="L425" s="129"/>
      <c r="M425" s="129" t="s">
        <v>3940</v>
      </c>
      <c r="N425" s="129"/>
      <c r="O425" s="54"/>
    </row>
    <row r="426" spans="1:15" s="53" customFormat="1" ht="102" x14ac:dyDescent="0.25">
      <c r="A426" s="129" t="s">
        <v>9175</v>
      </c>
      <c r="B426" s="129" t="s">
        <v>146</v>
      </c>
      <c r="C426" s="129" t="s">
        <v>8573</v>
      </c>
      <c r="D426" s="129" t="s">
        <v>11395</v>
      </c>
      <c r="E426" s="129" t="s">
        <v>3940</v>
      </c>
      <c r="F426" s="129" t="s">
        <v>174</v>
      </c>
      <c r="G426" s="132">
        <v>40781</v>
      </c>
      <c r="H426" s="129" t="s">
        <v>5170</v>
      </c>
      <c r="I426" s="129">
        <v>33000</v>
      </c>
      <c r="J426" s="129" t="s">
        <v>11394</v>
      </c>
      <c r="K426" s="129"/>
      <c r="L426" s="129"/>
      <c r="M426" s="129" t="s">
        <v>3940</v>
      </c>
      <c r="N426" s="129"/>
      <c r="O426" s="54"/>
    </row>
    <row r="427" spans="1:15" s="53" customFormat="1" ht="70.5" customHeight="1" x14ac:dyDescent="0.25">
      <c r="A427" s="129" t="s">
        <v>9176</v>
      </c>
      <c r="B427" s="129" t="s">
        <v>146</v>
      </c>
      <c r="C427" s="129" t="s">
        <v>173</v>
      </c>
      <c r="D427" s="129" t="s">
        <v>11440</v>
      </c>
      <c r="E427" s="129" t="s">
        <v>3940</v>
      </c>
      <c r="F427" s="129" t="s">
        <v>171</v>
      </c>
      <c r="G427" s="132">
        <v>40816</v>
      </c>
      <c r="H427" s="129" t="s">
        <v>5171</v>
      </c>
      <c r="I427" s="129">
        <v>408</v>
      </c>
      <c r="J427" s="129" t="s">
        <v>11441</v>
      </c>
      <c r="K427" s="129"/>
      <c r="L427" s="129"/>
      <c r="M427" s="129" t="s">
        <v>3940</v>
      </c>
      <c r="N427" s="129"/>
      <c r="O427" s="54"/>
    </row>
    <row r="428" spans="1:15" s="53" customFormat="1" ht="153" x14ac:dyDescent="0.25">
      <c r="A428" s="129" t="s">
        <v>9177</v>
      </c>
      <c r="B428" s="129" t="s">
        <v>146</v>
      </c>
      <c r="C428" s="129" t="s">
        <v>11415</v>
      </c>
      <c r="D428" s="129" t="s">
        <v>11413</v>
      </c>
      <c r="E428" s="129" t="s">
        <v>3940</v>
      </c>
      <c r="F428" s="129" t="s">
        <v>3944</v>
      </c>
      <c r="G428" s="132">
        <v>42382</v>
      </c>
      <c r="H428" s="129" t="s">
        <v>5157</v>
      </c>
      <c r="I428" s="129">
        <v>17302</v>
      </c>
      <c r="J428" s="129" t="s">
        <v>11414</v>
      </c>
      <c r="K428" s="129"/>
      <c r="L428" s="129" t="s">
        <v>5370</v>
      </c>
      <c r="M428" s="129" t="s">
        <v>3940</v>
      </c>
      <c r="N428" s="129"/>
      <c r="O428" s="54"/>
    </row>
    <row r="429" spans="1:15" s="53" customFormat="1" ht="153" x14ac:dyDescent="0.25">
      <c r="A429" s="129" t="s">
        <v>9178</v>
      </c>
      <c r="B429" s="129" t="s">
        <v>146</v>
      </c>
      <c r="C429" s="129" t="s">
        <v>11514</v>
      </c>
      <c r="D429" s="129" t="s">
        <v>11513</v>
      </c>
      <c r="E429" s="129" t="s">
        <v>4731</v>
      </c>
      <c r="F429" s="129" t="s">
        <v>3945</v>
      </c>
      <c r="G429" s="132" t="s">
        <v>172</v>
      </c>
      <c r="H429" s="129" t="s">
        <v>5160</v>
      </c>
      <c r="I429" s="129">
        <v>3848</v>
      </c>
      <c r="J429" s="129" t="s">
        <v>11512</v>
      </c>
      <c r="K429" s="129"/>
      <c r="L429" s="129" t="s">
        <v>4716</v>
      </c>
      <c r="M429" s="129" t="s">
        <v>4731</v>
      </c>
      <c r="N429" s="129"/>
      <c r="O429" s="54"/>
    </row>
    <row r="430" spans="1:15" s="53" customFormat="1" ht="87" customHeight="1" x14ac:dyDescent="0.25">
      <c r="A430" s="129" t="s">
        <v>9179</v>
      </c>
      <c r="B430" s="129" t="s">
        <v>146</v>
      </c>
      <c r="C430" s="129" t="s">
        <v>170</v>
      </c>
      <c r="D430" s="129" t="s">
        <v>11507</v>
      </c>
      <c r="E430" s="129" t="s">
        <v>110</v>
      </c>
      <c r="F430" s="129" t="s">
        <v>169</v>
      </c>
      <c r="G430" s="132">
        <v>41318</v>
      </c>
      <c r="H430" s="129" t="s">
        <v>5172</v>
      </c>
      <c r="I430" s="129">
        <v>697</v>
      </c>
      <c r="J430" s="129">
        <v>188300</v>
      </c>
      <c r="K430" s="129"/>
      <c r="L430" s="129" t="s">
        <v>7797</v>
      </c>
      <c r="M430" s="129" t="s">
        <v>110</v>
      </c>
      <c r="N430" s="129"/>
      <c r="O430" s="54"/>
    </row>
    <row r="431" spans="1:15" s="53" customFormat="1" ht="204" x14ac:dyDescent="0.25">
      <c r="A431" s="129" t="s">
        <v>9180</v>
      </c>
      <c r="B431" s="129" t="s">
        <v>146</v>
      </c>
      <c r="C431" s="129" t="s">
        <v>11420</v>
      </c>
      <c r="D431" s="129" t="s">
        <v>11419</v>
      </c>
      <c r="E431" s="129" t="s">
        <v>4736</v>
      </c>
      <c r="F431" s="129" t="s">
        <v>167</v>
      </c>
      <c r="G431" s="132">
        <v>41377</v>
      </c>
      <c r="H431" s="129" t="s">
        <v>5173</v>
      </c>
      <c r="I431" s="129">
        <v>42451</v>
      </c>
      <c r="J431" s="129">
        <v>6172804</v>
      </c>
      <c r="K431" s="129"/>
      <c r="L431" s="129" t="s">
        <v>7798</v>
      </c>
      <c r="M431" s="129" t="s">
        <v>4736</v>
      </c>
      <c r="N431" s="129"/>
      <c r="O431" s="54"/>
    </row>
    <row r="432" spans="1:15" s="53" customFormat="1" ht="204" x14ac:dyDescent="0.25">
      <c r="A432" s="129" t="s">
        <v>12733</v>
      </c>
      <c r="B432" s="129" t="s">
        <v>146</v>
      </c>
      <c r="C432" s="129" t="s">
        <v>168</v>
      </c>
      <c r="D432" s="129" t="s">
        <v>11505</v>
      </c>
      <c r="E432" s="129" t="s">
        <v>4708</v>
      </c>
      <c r="F432" s="129" t="s">
        <v>167</v>
      </c>
      <c r="G432" s="132">
        <v>41377</v>
      </c>
      <c r="H432" s="129" t="s">
        <v>11506</v>
      </c>
      <c r="I432" s="129">
        <v>2794</v>
      </c>
      <c r="J432" s="129">
        <v>407924</v>
      </c>
      <c r="K432" s="129"/>
      <c r="L432" s="129" t="s">
        <v>4716</v>
      </c>
      <c r="M432" s="129" t="s">
        <v>4708</v>
      </c>
      <c r="N432" s="129"/>
      <c r="O432" s="54"/>
    </row>
    <row r="433" spans="1:15" s="53" customFormat="1" ht="76.5" x14ac:dyDescent="0.25">
      <c r="A433" s="129" t="s">
        <v>12734</v>
      </c>
      <c r="B433" s="129" t="s">
        <v>146</v>
      </c>
      <c r="C433" s="129" t="s">
        <v>11479</v>
      </c>
      <c r="D433" s="129" t="s">
        <v>11478</v>
      </c>
      <c r="E433" s="129" t="s">
        <v>4734</v>
      </c>
      <c r="F433" s="129" t="s">
        <v>166</v>
      </c>
      <c r="G433" s="132">
        <v>41386</v>
      </c>
      <c r="H433" s="129" t="s">
        <v>5174</v>
      </c>
      <c r="I433" s="129">
        <v>3775</v>
      </c>
      <c r="J433" s="129">
        <v>1015475</v>
      </c>
      <c r="K433" s="129"/>
      <c r="L433" s="129" t="s">
        <v>4716</v>
      </c>
      <c r="M433" s="129" t="s">
        <v>4734</v>
      </c>
      <c r="N433" s="129"/>
      <c r="O433" s="54"/>
    </row>
    <row r="434" spans="1:15" s="53" customFormat="1" ht="76.5" x14ac:dyDescent="0.25">
      <c r="A434" s="129" t="s">
        <v>9181</v>
      </c>
      <c r="B434" s="129" t="s">
        <v>146</v>
      </c>
      <c r="C434" s="129" t="s">
        <v>11412</v>
      </c>
      <c r="D434" s="129" t="s">
        <v>11411</v>
      </c>
      <c r="E434" s="129" t="s">
        <v>3940</v>
      </c>
      <c r="F434" s="129" t="s">
        <v>164</v>
      </c>
      <c r="G434" s="132" t="s">
        <v>165</v>
      </c>
      <c r="H434" s="129" t="s">
        <v>5175</v>
      </c>
      <c r="I434" s="129">
        <v>1023</v>
      </c>
      <c r="J434" s="129">
        <v>149358</v>
      </c>
      <c r="K434" s="129"/>
      <c r="L434" s="129" t="s">
        <v>4741</v>
      </c>
      <c r="M434" s="129" t="s">
        <v>3940</v>
      </c>
      <c r="N434" s="129"/>
      <c r="O434" s="54"/>
    </row>
    <row r="435" spans="1:15" s="53" customFormat="1" ht="114.75" x14ac:dyDescent="0.25">
      <c r="A435" s="129" t="s">
        <v>9182</v>
      </c>
      <c r="B435" s="129" t="s">
        <v>146</v>
      </c>
      <c r="C435" s="129" t="s">
        <v>11523</v>
      </c>
      <c r="D435" s="129" t="s">
        <v>11524</v>
      </c>
      <c r="E435" s="129" t="s">
        <v>4699</v>
      </c>
      <c r="F435" s="129" t="s">
        <v>162</v>
      </c>
      <c r="G435" s="132">
        <v>42080</v>
      </c>
      <c r="H435" s="129" t="s">
        <v>5176</v>
      </c>
      <c r="I435" s="129">
        <v>16597</v>
      </c>
      <c r="J435" s="138">
        <v>1908655</v>
      </c>
      <c r="K435" s="138"/>
      <c r="L435" s="129" t="s">
        <v>4716</v>
      </c>
      <c r="M435" s="129" t="s">
        <v>4699</v>
      </c>
      <c r="N435" s="129"/>
      <c r="O435" s="54"/>
    </row>
    <row r="436" spans="1:15" s="53" customFormat="1" ht="318.75" x14ac:dyDescent="0.25">
      <c r="A436" s="129" t="s">
        <v>9183</v>
      </c>
      <c r="B436" s="129" t="s">
        <v>146</v>
      </c>
      <c r="C436" s="129" t="s">
        <v>11410</v>
      </c>
      <c r="D436" s="129" t="s">
        <v>11408</v>
      </c>
      <c r="E436" s="129" t="s">
        <v>3940</v>
      </c>
      <c r="F436" s="129" t="s">
        <v>160</v>
      </c>
      <c r="G436" s="132">
        <v>42412</v>
      </c>
      <c r="H436" s="129" t="s">
        <v>5051</v>
      </c>
      <c r="I436" s="129">
        <v>1000</v>
      </c>
      <c r="J436" s="129" t="s">
        <v>11409</v>
      </c>
      <c r="K436" s="129"/>
      <c r="L436" s="129" t="s">
        <v>4740</v>
      </c>
      <c r="M436" s="129" t="s">
        <v>3940</v>
      </c>
      <c r="N436" s="129"/>
      <c r="O436" s="54"/>
    </row>
    <row r="437" spans="1:15" s="53" customFormat="1" ht="318.75" x14ac:dyDescent="0.25">
      <c r="A437" s="129" t="s">
        <v>9184</v>
      </c>
      <c r="B437" s="129" t="s">
        <v>146</v>
      </c>
      <c r="C437" s="129" t="s">
        <v>8601</v>
      </c>
      <c r="D437" s="129" t="s">
        <v>11400</v>
      </c>
      <c r="E437" s="129" t="s">
        <v>3940</v>
      </c>
      <c r="F437" s="129" t="s">
        <v>160</v>
      </c>
      <c r="G437" s="132">
        <v>43871</v>
      </c>
      <c r="H437" s="129" t="s">
        <v>5051</v>
      </c>
      <c r="I437" s="129">
        <v>6114</v>
      </c>
      <c r="J437" s="129" t="s">
        <v>11401</v>
      </c>
      <c r="K437" s="129"/>
      <c r="L437" s="129" t="s">
        <v>4740</v>
      </c>
      <c r="M437" s="129" t="s">
        <v>3940</v>
      </c>
      <c r="N437" s="129"/>
      <c r="O437" s="54"/>
    </row>
    <row r="438" spans="1:15" s="53" customFormat="1" ht="140.25" x14ac:dyDescent="0.25">
      <c r="A438" s="129" t="s">
        <v>9185</v>
      </c>
      <c r="B438" s="129" t="s">
        <v>146</v>
      </c>
      <c r="C438" s="129" t="s">
        <v>159</v>
      </c>
      <c r="D438" s="129" t="s">
        <v>11383</v>
      </c>
      <c r="E438" s="129" t="s">
        <v>3940</v>
      </c>
      <c r="F438" s="129" t="s">
        <v>3967</v>
      </c>
      <c r="G438" s="132">
        <v>43843</v>
      </c>
      <c r="H438" s="129" t="s">
        <v>5054</v>
      </c>
      <c r="I438" s="129">
        <v>4585</v>
      </c>
      <c r="J438" s="129">
        <v>669410</v>
      </c>
      <c r="K438" s="129"/>
      <c r="L438" s="129" t="s">
        <v>4740</v>
      </c>
      <c r="M438" s="129" t="s">
        <v>3940</v>
      </c>
      <c r="N438" s="129"/>
      <c r="O438" s="54"/>
    </row>
    <row r="439" spans="1:15" s="53" customFormat="1" ht="140.25" x14ac:dyDescent="0.25">
      <c r="A439" s="129" t="s">
        <v>9186</v>
      </c>
      <c r="B439" s="129" t="s">
        <v>146</v>
      </c>
      <c r="C439" s="129" t="s">
        <v>158</v>
      </c>
      <c r="D439" s="129" t="s">
        <v>11533</v>
      </c>
      <c r="E439" s="129" t="s">
        <v>3940</v>
      </c>
      <c r="F439" s="129" t="s">
        <v>3967</v>
      </c>
      <c r="G439" s="132">
        <v>43943</v>
      </c>
      <c r="H439" s="129" t="s">
        <v>5054</v>
      </c>
      <c r="I439" s="129">
        <v>8660</v>
      </c>
      <c r="J439" s="129">
        <v>1264360</v>
      </c>
      <c r="K439" s="129"/>
      <c r="L439" s="129" t="s">
        <v>4740</v>
      </c>
      <c r="M439" s="129" t="s">
        <v>3940</v>
      </c>
      <c r="N439" s="129"/>
      <c r="O439" s="54"/>
    </row>
    <row r="440" spans="1:15" s="53" customFormat="1" ht="140.25" x14ac:dyDescent="0.25">
      <c r="A440" s="129" t="s">
        <v>9187</v>
      </c>
      <c r="B440" s="129" t="s">
        <v>146</v>
      </c>
      <c r="C440" s="129" t="s">
        <v>11464</v>
      </c>
      <c r="D440" s="129" t="s">
        <v>11462</v>
      </c>
      <c r="E440" s="129" t="s">
        <v>4737</v>
      </c>
      <c r="F440" s="129" t="s">
        <v>3967</v>
      </c>
      <c r="G440" s="132">
        <v>42397</v>
      </c>
      <c r="H440" s="129" t="s">
        <v>5158</v>
      </c>
      <c r="I440" s="129">
        <v>100</v>
      </c>
      <c r="J440" s="129" t="s">
        <v>11463</v>
      </c>
      <c r="K440" s="129"/>
      <c r="L440" s="129" t="s">
        <v>4716</v>
      </c>
      <c r="M440" s="129" t="s">
        <v>4737</v>
      </c>
      <c r="N440" s="129"/>
      <c r="O440" s="54"/>
    </row>
    <row r="441" spans="1:15" s="53" customFormat="1" ht="140.25" x14ac:dyDescent="0.25">
      <c r="A441" s="129" t="s">
        <v>9188</v>
      </c>
      <c r="B441" s="129" t="s">
        <v>146</v>
      </c>
      <c r="C441" s="129" t="s">
        <v>157</v>
      </c>
      <c r="D441" s="129" t="s">
        <v>11519</v>
      </c>
      <c r="E441" s="129" t="s">
        <v>3940</v>
      </c>
      <c r="F441" s="129" t="s">
        <v>3967</v>
      </c>
      <c r="G441" s="132">
        <v>44040</v>
      </c>
      <c r="H441" s="129" t="s">
        <v>5057</v>
      </c>
      <c r="I441" s="129">
        <v>16088</v>
      </c>
      <c r="J441" s="138" t="s">
        <v>11520</v>
      </c>
      <c r="K441" s="138"/>
      <c r="L441" s="129" t="s">
        <v>4740</v>
      </c>
      <c r="M441" s="129" t="s">
        <v>3940</v>
      </c>
      <c r="N441" s="129"/>
      <c r="O441" s="54"/>
    </row>
    <row r="442" spans="1:15" s="53" customFormat="1" ht="140.25" x14ac:dyDescent="0.25">
      <c r="A442" s="129" t="s">
        <v>9189</v>
      </c>
      <c r="B442" s="129" t="s">
        <v>146</v>
      </c>
      <c r="C442" s="129" t="s">
        <v>156</v>
      </c>
      <c r="D442" s="129" t="s">
        <v>11382</v>
      </c>
      <c r="E442" s="129" t="s">
        <v>3940</v>
      </c>
      <c r="F442" s="129" t="s">
        <v>3967</v>
      </c>
      <c r="G442" s="132">
        <v>42397</v>
      </c>
      <c r="H442" s="129" t="s">
        <v>5054</v>
      </c>
      <c r="I442" s="129">
        <v>900</v>
      </c>
      <c r="J442" s="129">
        <v>131400</v>
      </c>
      <c r="K442" s="129"/>
      <c r="L442" s="129" t="s">
        <v>4740</v>
      </c>
      <c r="M442" s="129" t="s">
        <v>3940</v>
      </c>
      <c r="N442" s="129"/>
      <c r="O442" s="54"/>
    </row>
    <row r="443" spans="1:15" s="53" customFormat="1" ht="105.75" customHeight="1" x14ac:dyDescent="0.25">
      <c r="A443" s="129" t="s">
        <v>9190</v>
      </c>
      <c r="B443" s="129" t="s">
        <v>146</v>
      </c>
      <c r="C443" s="129" t="s">
        <v>8598</v>
      </c>
      <c r="D443" s="129" t="s">
        <v>11477</v>
      </c>
      <c r="E443" s="129" t="s">
        <v>3940</v>
      </c>
      <c r="F443" s="129" t="s">
        <v>151</v>
      </c>
      <c r="G443" s="132">
        <v>41702</v>
      </c>
      <c r="H443" s="129" t="s">
        <v>5177</v>
      </c>
      <c r="I443" s="129">
        <v>39911</v>
      </c>
      <c r="J443" s="129" t="s">
        <v>11476</v>
      </c>
      <c r="K443" s="129"/>
      <c r="L443" s="129" t="s">
        <v>4740</v>
      </c>
      <c r="M443" s="129" t="s">
        <v>3940</v>
      </c>
      <c r="N443" s="129"/>
      <c r="O443" s="54"/>
    </row>
    <row r="444" spans="1:15" s="53" customFormat="1" ht="102" x14ac:dyDescent="0.25">
      <c r="A444" s="129" t="s">
        <v>9191</v>
      </c>
      <c r="B444" s="129" t="s">
        <v>146</v>
      </c>
      <c r="C444" s="129" t="s">
        <v>11488</v>
      </c>
      <c r="D444" s="129" t="s">
        <v>11487</v>
      </c>
      <c r="E444" s="129" t="s">
        <v>4083</v>
      </c>
      <c r="F444" s="129" t="s">
        <v>151</v>
      </c>
      <c r="G444" s="132">
        <v>41726</v>
      </c>
      <c r="H444" s="129" t="s">
        <v>5178</v>
      </c>
      <c r="I444" s="129">
        <v>3244</v>
      </c>
      <c r="J444" s="129">
        <v>872636</v>
      </c>
      <c r="K444" s="129"/>
      <c r="L444" s="129" t="s">
        <v>4716</v>
      </c>
      <c r="M444" s="129" t="s">
        <v>4083</v>
      </c>
      <c r="N444" s="129"/>
      <c r="O444" s="54"/>
    </row>
    <row r="445" spans="1:15" s="53" customFormat="1" ht="318.75" x14ac:dyDescent="0.25">
      <c r="A445" s="129" t="s">
        <v>9192</v>
      </c>
      <c r="B445" s="129" t="s">
        <v>146</v>
      </c>
      <c r="C445" s="129" t="s">
        <v>11496</v>
      </c>
      <c r="D445" s="129" t="s">
        <v>11494</v>
      </c>
      <c r="E445" s="129" t="s">
        <v>4738</v>
      </c>
      <c r="F445" s="129" t="s">
        <v>152</v>
      </c>
      <c r="G445" s="132">
        <v>42426</v>
      </c>
      <c r="H445" s="129" t="s">
        <v>5053</v>
      </c>
      <c r="I445" s="129">
        <v>528</v>
      </c>
      <c r="J445" s="129" t="s">
        <v>11495</v>
      </c>
      <c r="K445" s="129"/>
      <c r="L445" s="129" t="s">
        <v>4716</v>
      </c>
      <c r="M445" s="129" t="s">
        <v>4738</v>
      </c>
      <c r="N445" s="129"/>
      <c r="O445" s="54"/>
    </row>
    <row r="446" spans="1:15" s="53" customFormat="1" ht="318.75" x14ac:dyDescent="0.25">
      <c r="A446" s="129" t="s">
        <v>9193</v>
      </c>
      <c r="B446" s="129" t="s">
        <v>146</v>
      </c>
      <c r="C446" s="129" t="s">
        <v>11431</v>
      </c>
      <c r="D446" s="129" t="s">
        <v>11429</v>
      </c>
      <c r="E446" s="129"/>
      <c r="F446" s="129" t="s">
        <v>152</v>
      </c>
      <c r="G446" s="132">
        <v>42426</v>
      </c>
      <c r="H446" s="129" t="s">
        <v>5053</v>
      </c>
      <c r="I446" s="129">
        <v>1101</v>
      </c>
      <c r="J446" s="129" t="s">
        <v>11430</v>
      </c>
      <c r="K446" s="129"/>
      <c r="L446" s="129" t="s">
        <v>4740</v>
      </c>
      <c r="M446" s="129"/>
      <c r="N446" s="129"/>
      <c r="O446" s="54"/>
    </row>
    <row r="447" spans="1:15" s="53" customFormat="1" ht="318.75" x14ac:dyDescent="0.25">
      <c r="A447" s="129" t="s">
        <v>9194</v>
      </c>
      <c r="B447" s="129" t="s">
        <v>146</v>
      </c>
      <c r="C447" s="129" t="s">
        <v>11428</v>
      </c>
      <c r="D447" s="129" t="s">
        <v>11426</v>
      </c>
      <c r="E447" s="129"/>
      <c r="F447" s="129" t="s">
        <v>152</v>
      </c>
      <c r="G447" s="132">
        <v>42426</v>
      </c>
      <c r="H447" s="129" t="s">
        <v>5053</v>
      </c>
      <c r="I447" s="129">
        <v>7891</v>
      </c>
      <c r="J447" s="129" t="s">
        <v>11427</v>
      </c>
      <c r="K447" s="129"/>
      <c r="L447" s="129" t="s">
        <v>4740</v>
      </c>
      <c r="M447" s="129"/>
      <c r="N447" s="129"/>
      <c r="O447" s="54"/>
    </row>
    <row r="448" spans="1:15" s="53" customFormat="1" ht="318.75" x14ac:dyDescent="0.25">
      <c r="A448" s="129" t="s">
        <v>9195</v>
      </c>
      <c r="B448" s="129" t="s">
        <v>146</v>
      </c>
      <c r="C448" s="129" t="s">
        <v>11418</v>
      </c>
      <c r="D448" s="129" t="s">
        <v>11416</v>
      </c>
      <c r="E448" s="129"/>
      <c r="F448" s="129" t="s">
        <v>152</v>
      </c>
      <c r="G448" s="132">
        <v>42426</v>
      </c>
      <c r="H448" s="129" t="s">
        <v>5053</v>
      </c>
      <c r="I448" s="129">
        <v>1455</v>
      </c>
      <c r="J448" s="129" t="s">
        <v>11417</v>
      </c>
      <c r="K448" s="129"/>
      <c r="L448" s="129" t="s">
        <v>4740</v>
      </c>
      <c r="M448" s="129"/>
      <c r="N448" s="129"/>
      <c r="O448" s="54"/>
    </row>
    <row r="449" spans="1:15" s="53" customFormat="1" ht="76.5" x14ac:dyDescent="0.25">
      <c r="A449" s="129" t="s">
        <v>9196</v>
      </c>
      <c r="B449" s="129" t="s">
        <v>146</v>
      </c>
      <c r="C449" s="129" t="s">
        <v>11526</v>
      </c>
      <c r="D449" s="129" t="s">
        <v>11525</v>
      </c>
      <c r="E449" s="129" t="s">
        <v>3940</v>
      </c>
      <c r="F449" s="129" t="s">
        <v>151</v>
      </c>
      <c r="G449" s="132">
        <v>41737</v>
      </c>
      <c r="H449" s="129" t="s">
        <v>5179</v>
      </c>
      <c r="I449" s="129">
        <v>1697</v>
      </c>
      <c r="J449" s="129">
        <v>705952</v>
      </c>
      <c r="K449" s="129"/>
      <c r="L449" s="129"/>
      <c r="M449" s="129" t="s">
        <v>3940</v>
      </c>
      <c r="N449" s="129"/>
      <c r="O449" s="54"/>
    </row>
    <row r="450" spans="1:15" s="53" customFormat="1" ht="102" x14ac:dyDescent="0.25">
      <c r="A450" s="129" t="s">
        <v>9197</v>
      </c>
      <c r="B450" s="129" t="s">
        <v>146</v>
      </c>
      <c r="C450" s="129" t="s">
        <v>11528</v>
      </c>
      <c r="D450" s="129" t="s">
        <v>11527</v>
      </c>
      <c r="E450" s="129" t="s">
        <v>4083</v>
      </c>
      <c r="F450" s="129" t="s">
        <v>151</v>
      </c>
      <c r="G450" s="132">
        <v>41746</v>
      </c>
      <c r="H450" s="129" t="s">
        <v>5178</v>
      </c>
      <c r="I450" s="129">
        <v>3011</v>
      </c>
      <c r="J450" s="129">
        <v>809959</v>
      </c>
      <c r="K450" s="129"/>
      <c r="L450" s="129" t="s">
        <v>4716</v>
      </c>
      <c r="M450" s="129" t="s">
        <v>4083</v>
      </c>
      <c r="N450" s="129"/>
      <c r="O450" s="54"/>
    </row>
    <row r="451" spans="1:15" s="53" customFormat="1" ht="102" x14ac:dyDescent="0.25">
      <c r="A451" s="129" t="s">
        <v>9198</v>
      </c>
      <c r="B451" s="129" t="s">
        <v>146</v>
      </c>
      <c r="C451" s="129" t="s">
        <v>11399</v>
      </c>
      <c r="D451" s="129" t="s">
        <v>11398</v>
      </c>
      <c r="E451" s="129" t="s">
        <v>4083</v>
      </c>
      <c r="F451" s="129" t="s">
        <v>151</v>
      </c>
      <c r="G451" s="132">
        <v>41753</v>
      </c>
      <c r="H451" s="129" t="s">
        <v>5180</v>
      </c>
      <c r="I451" s="129">
        <v>347</v>
      </c>
      <c r="J451" s="129">
        <v>93343</v>
      </c>
      <c r="K451" s="129"/>
      <c r="L451" s="129" t="s">
        <v>4716</v>
      </c>
      <c r="M451" s="129" t="s">
        <v>4083</v>
      </c>
      <c r="N451" s="129"/>
      <c r="O451" s="54"/>
    </row>
    <row r="452" spans="1:15" s="53" customFormat="1" ht="76.5" x14ac:dyDescent="0.25">
      <c r="A452" s="129" t="s">
        <v>9199</v>
      </c>
      <c r="B452" s="129" t="s">
        <v>146</v>
      </c>
      <c r="C452" s="129" t="s">
        <v>11435</v>
      </c>
      <c r="D452" s="129" t="s">
        <v>11434</v>
      </c>
      <c r="E452" s="129" t="s">
        <v>3940</v>
      </c>
      <c r="F452" s="129" t="s">
        <v>151</v>
      </c>
      <c r="G452" s="132">
        <v>41753</v>
      </c>
      <c r="H452" s="129" t="s">
        <v>5181</v>
      </c>
      <c r="I452" s="129">
        <v>6405</v>
      </c>
      <c r="J452" s="129">
        <v>1722945</v>
      </c>
      <c r="K452" s="129"/>
      <c r="L452" s="129" t="s">
        <v>4735</v>
      </c>
      <c r="M452" s="129" t="s">
        <v>3940</v>
      </c>
      <c r="N452" s="129"/>
      <c r="O452" s="54"/>
    </row>
    <row r="453" spans="1:15" s="53" customFormat="1" ht="140.25" x14ac:dyDescent="0.25">
      <c r="A453" s="129" t="s">
        <v>9200</v>
      </c>
      <c r="B453" s="129" t="s">
        <v>146</v>
      </c>
      <c r="C453" s="129" t="s">
        <v>8605</v>
      </c>
      <c r="D453" s="129" t="s">
        <v>11402</v>
      </c>
      <c r="E453" s="129" t="s">
        <v>3940</v>
      </c>
      <c r="F453" s="129" t="s">
        <v>3967</v>
      </c>
      <c r="G453" s="132">
        <v>43843</v>
      </c>
      <c r="H453" s="129" t="s">
        <v>5053</v>
      </c>
      <c r="I453" s="129">
        <v>3131</v>
      </c>
      <c r="J453" s="129" t="s">
        <v>11403</v>
      </c>
      <c r="K453" s="129"/>
      <c r="L453" s="129" t="s">
        <v>4740</v>
      </c>
      <c r="M453" s="129" t="s">
        <v>3940</v>
      </c>
      <c r="N453" s="129"/>
      <c r="O453" s="54"/>
    </row>
    <row r="454" spans="1:15" s="53" customFormat="1" ht="153" x14ac:dyDescent="0.25">
      <c r="A454" s="129" t="s">
        <v>9201</v>
      </c>
      <c r="B454" s="129" t="s">
        <v>146</v>
      </c>
      <c r="C454" s="129" t="s">
        <v>11535</v>
      </c>
      <c r="D454" s="129" t="s">
        <v>11534</v>
      </c>
      <c r="E454" s="129" t="s">
        <v>4731</v>
      </c>
      <c r="F454" s="129" t="s">
        <v>3945</v>
      </c>
      <c r="G454" s="132">
        <v>42836</v>
      </c>
      <c r="H454" s="129" t="s">
        <v>5054</v>
      </c>
      <c r="I454" s="129">
        <v>721</v>
      </c>
      <c r="J454" s="129">
        <v>105266</v>
      </c>
      <c r="K454" s="129"/>
      <c r="L454" s="129" t="s">
        <v>4716</v>
      </c>
      <c r="M454" s="129" t="s">
        <v>4731</v>
      </c>
      <c r="N454" s="129"/>
      <c r="O454" s="54"/>
    </row>
    <row r="455" spans="1:15" s="53" customFormat="1" ht="153" x14ac:dyDescent="0.25">
      <c r="A455" s="129" t="s">
        <v>9202</v>
      </c>
      <c r="B455" s="129" t="s">
        <v>146</v>
      </c>
      <c r="C455" s="129" t="s">
        <v>11501</v>
      </c>
      <c r="D455" s="129" t="s">
        <v>11500</v>
      </c>
      <c r="E455" s="129" t="s">
        <v>4731</v>
      </c>
      <c r="F455" s="129" t="s">
        <v>3945</v>
      </c>
      <c r="G455" s="132">
        <v>42836</v>
      </c>
      <c r="H455" s="129" t="s">
        <v>5054</v>
      </c>
      <c r="I455" s="129">
        <v>395</v>
      </c>
      <c r="J455" s="129">
        <v>57670</v>
      </c>
      <c r="K455" s="129"/>
      <c r="L455" s="129" t="s">
        <v>4716</v>
      </c>
      <c r="M455" s="129" t="s">
        <v>4731</v>
      </c>
      <c r="N455" s="129"/>
      <c r="O455" s="54"/>
    </row>
    <row r="456" spans="1:15" s="53" customFormat="1" ht="153" x14ac:dyDescent="0.25">
      <c r="A456" s="129" t="s">
        <v>9203</v>
      </c>
      <c r="B456" s="129" t="s">
        <v>146</v>
      </c>
      <c r="C456" s="129" t="s">
        <v>11391</v>
      </c>
      <c r="D456" s="129" t="s">
        <v>11390</v>
      </c>
      <c r="E456" s="129" t="s">
        <v>4731</v>
      </c>
      <c r="F456" s="129" t="s">
        <v>3945</v>
      </c>
      <c r="G456" s="132">
        <v>42836</v>
      </c>
      <c r="H456" s="129" t="s">
        <v>5054</v>
      </c>
      <c r="I456" s="129">
        <v>900</v>
      </c>
      <c r="J456" s="129">
        <v>131400</v>
      </c>
      <c r="K456" s="129"/>
      <c r="L456" s="129" t="s">
        <v>4716</v>
      </c>
      <c r="M456" s="129" t="s">
        <v>4731</v>
      </c>
      <c r="N456" s="129"/>
      <c r="O456" s="54"/>
    </row>
    <row r="457" spans="1:15" s="53" customFormat="1" ht="153" x14ac:dyDescent="0.25">
      <c r="A457" s="129" t="s">
        <v>9204</v>
      </c>
      <c r="B457" s="129" t="s">
        <v>146</v>
      </c>
      <c r="C457" s="129" t="s">
        <v>11372</v>
      </c>
      <c r="D457" s="129" t="s">
        <v>11371</v>
      </c>
      <c r="E457" s="129" t="s">
        <v>4731</v>
      </c>
      <c r="F457" s="129" t="s">
        <v>3945</v>
      </c>
      <c r="G457" s="132">
        <v>42836</v>
      </c>
      <c r="H457" s="129" t="s">
        <v>5054</v>
      </c>
      <c r="I457" s="129">
        <v>409</v>
      </c>
      <c r="J457" s="129">
        <v>59714</v>
      </c>
      <c r="K457" s="129"/>
      <c r="L457" s="129" t="s">
        <v>4716</v>
      </c>
      <c r="M457" s="129" t="s">
        <v>4731</v>
      </c>
      <c r="N457" s="129"/>
      <c r="O457" s="54"/>
    </row>
    <row r="458" spans="1:15" s="53" customFormat="1" ht="87" customHeight="1" x14ac:dyDescent="0.25">
      <c r="A458" s="129" t="s">
        <v>9205</v>
      </c>
      <c r="B458" s="129" t="s">
        <v>146</v>
      </c>
      <c r="C458" s="129" t="s">
        <v>11375</v>
      </c>
      <c r="D458" s="129" t="s">
        <v>11374</v>
      </c>
      <c r="E458" s="129" t="s">
        <v>4732</v>
      </c>
      <c r="F458" s="129" t="s">
        <v>151</v>
      </c>
      <c r="G458" s="132">
        <v>41841</v>
      </c>
      <c r="H458" s="129" t="s">
        <v>5171</v>
      </c>
      <c r="I458" s="129">
        <v>1192</v>
      </c>
      <c r="J458" s="129">
        <v>102512</v>
      </c>
      <c r="K458" s="129"/>
      <c r="L458" s="129"/>
      <c r="M458" s="129" t="s">
        <v>4732</v>
      </c>
      <c r="N458" s="129"/>
      <c r="O458" s="54"/>
    </row>
    <row r="459" spans="1:15" s="53" customFormat="1" ht="153" x14ac:dyDescent="0.25">
      <c r="A459" s="129" t="s">
        <v>9206</v>
      </c>
      <c r="B459" s="129" t="s">
        <v>146</v>
      </c>
      <c r="C459" s="129" t="s">
        <v>150</v>
      </c>
      <c r="D459" s="129" t="s">
        <v>11461</v>
      </c>
      <c r="E459" s="129" t="s">
        <v>3940</v>
      </c>
      <c r="F459" s="129" t="s">
        <v>3946</v>
      </c>
      <c r="G459" s="132">
        <v>43873</v>
      </c>
      <c r="H459" s="129" t="s">
        <v>5054</v>
      </c>
      <c r="I459" s="129">
        <v>3503</v>
      </c>
      <c r="J459" s="129">
        <v>942307</v>
      </c>
      <c r="K459" s="129"/>
      <c r="L459" s="129" t="s">
        <v>4740</v>
      </c>
      <c r="M459" s="129" t="s">
        <v>3940</v>
      </c>
      <c r="N459" s="129"/>
      <c r="O459" s="54"/>
    </row>
    <row r="460" spans="1:15" s="53" customFormat="1" ht="153" x14ac:dyDescent="0.25">
      <c r="A460" s="129" t="s">
        <v>9207</v>
      </c>
      <c r="B460" s="129" t="s">
        <v>146</v>
      </c>
      <c r="C460" s="129" t="s">
        <v>149</v>
      </c>
      <c r="D460" s="129" t="s">
        <v>148</v>
      </c>
      <c r="E460" s="129" t="s">
        <v>3940</v>
      </c>
      <c r="F460" s="129" t="s">
        <v>3946</v>
      </c>
      <c r="G460" s="132">
        <v>42381</v>
      </c>
      <c r="H460" s="129" t="s">
        <v>5054</v>
      </c>
      <c r="I460" s="129">
        <v>493</v>
      </c>
      <c r="J460" s="129">
        <v>61822.2</v>
      </c>
      <c r="K460" s="129"/>
      <c r="L460" s="129" t="s">
        <v>4740</v>
      </c>
      <c r="M460" s="129" t="s">
        <v>3940</v>
      </c>
      <c r="N460" s="129"/>
      <c r="O460" s="54"/>
    </row>
    <row r="461" spans="1:15" s="53" customFormat="1" ht="153" x14ac:dyDescent="0.25">
      <c r="A461" s="129" t="s">
        <v>9208</v>
      </c>
      <c r="B461" s="129" t="s">
        <v>146</v>
      </c>
      <c r="C461" s="129" t="s">
        <v>147</v>
      </c>
      <c r="D461" s="129" t="s">
        <v>11439</v>
      </c>
      <c r="E461" s="129" t="s">
        <v>3940</v>
      </c>
      <c r="F461" s="129" t="s">
        <v>3946</v>
      </c>
      <c r="G461" s="132">
        <v>42328</v>
      </c>
      <c r="H461" s="129" t="s">
        <v>5054</v>
      </c>
      <c r="I461" s="129">
        <v>70028</v>
      </c>
      <c r="J461" s="129">
        <v>14845936</v>
      </c>
      <c r="K461" s="129"/>
      <c r="L461" s="129" t="s">
        <v>4740</v>
      </c>
      <c r="M461" s="129" t="s">
        <v>3940</v>
      </c>
      <c r="N461" s="129"/>
      <c r="O461" s="54"/>
    </row>
    <row r="462" spans="1:15" s="53" customFormat="1" ht="153" x14ac:dyDescent="0.25">
      <c r="A462" s="129" t="s">
        <v>9209</v>
      </c>
      <c r="B462" s="129" t="s">
        <v>146</v>
      </c>
      <c r="C462" s="129" t="s">
        <v>11358</v>
      </c>
      <c r="D462" s="129" t="s">
        <v>11357</v>
      </c>
      <c r="E462" s="129" t="s">
        <v>3940</v>
      </c>
      <c r="F462" s="129" t="s">
        <v>3946</v>
      </c>
      <c r="G462" s="132">
        <v>42328</v>
      </c>
      <c r="H462" s="129" t="s">
        <v>5054</v>
      </c>
      <c r="I462" s="129">
        <v>627</v>
      </c>
      <c r="J462" s="129">
        <v>168663</v>
      </c>
      <c r="K462" s="129"/>
      <c r="L462" s="129" t="s">
        <v>4740</v>
      </c>
      <c r="M462" s="129" t="s">
        <v>3940</v>
      </c>
      <c r="N462" s="129"/>
      <c r="O462" s="54"/>
    </row>
    <row r="463" spans="1:15" s="53" customFormat="1" ht="153" x14ac:dyDescent="0.25">
      <c r="A463" s="129" t="s">
        <v>9210</v>
      </c>
      <c r="B463" s="129" t="s">
        <v>146</v>
      </c>
      <c r="C463" s="129" t="s">
        <v>11368</v>
      </c>
      <c r="D463" s="129" t="s">
        <v>11367</v>
      </c>
      <c r="E463" s="129" t="s">
        <v>4731</v>
      </c>
      <c r="F463" s="129" t="s">
        <v>3945</v>
      </c>
      <c r="G463" s="132">
        <v>42835</v>
      </c>
      <c r="H463" s="129" t="s">
        <v>5054</v>
      </c>
      <c r="I463" s="129">
        <v>629</v>
      </c>
      <c r="J463" s="129">
        <v>91834</v>
      </c>
      <c r="K463" s="129"/>
      <c r="L463" s="129" t="s">
        <v>4716</v>
      </c>
      <c r="M463" s="129" t="s">
        <v>4731</v>
      </c>
      <c r="N463" s="129"/>
      <c r="O463" s="54"/>
    </row>
    <row r="464" spans="1:15" s="53" customFormat="1" ht="153" x14ac:dyDescent="0.25">
      <c r="A464" s="129" t="s">
        <v>9211</v>
      </c>
      <c r="B464" s="129" t="s">
        <v>146</v>
      </c>
      <c r="C464" s="129" t="s">
        <v>8591</v>
      </c>
      <c r="D464" s="129" t="s">
        <v>11378</v>
      </c>
      <c r="E464" s="129" t="s">
        <v>3940</v>
      </c>
      <c r="F464" s="129" t="s">
        <v>3935</v>
      </c>
      <c r="G464" s="132">
        <v>43200</v>
      </c>
      <c r="H464" s="129" t="s">
        <v>5162</v>
      </c>
      <c r="I464" s="129">
        <v>15003</v>
      </c>
      <c r="J464" s="129" t="s">
        <v>11379</v>
      </c>
      <c r="K464" s="129"/>
      <c r="L464" s="5" t="s">
        <v>4740</v>
      </c>
      <c r="M464" s="129" t="s">
        <v>3940</v>
      </c>
      <c r="N464" s="129"/>
      <c r="O464" s="54"/>
    </row>
    <row r="465" spans="1:15" s="53" customFormat="1" ht="153" x14ac:dyDescent="0.25">
      <c r="A465" s="129" t="s">
        <v>9212</v>
      </c>
      <c r="B465" s="129" t="s">
        <v>146</v>
      </c>
      <c r="C465" s="129" t="s">
        <v>11377</v>
      </c>
      <c r="D465" s="129" t="s">
        <v>11376</v>
      </c>
      <c r="E465" s="129" t="s">
        <v>3940</v>
      </c>
      <c r="F465" s="129" t="s">
        <v>3935</v>
      </c>
      <c r="G465" s="132">
        <v>42835</v>
      </c>
      <c r="H465" s="129" t="s">
        <v>5161</v>
      </c>
      <c r="I465" s="129">
        <v>8590</v>
      </c>
      <c r="J465" s="129">
        <v>214750</v>
      </c>
      <c r="K465" s="129"/>
      <c r="L465" s="5" t="s">
        <v>4740</v>
      </c>
      <c r="M465" s="129" t="s">
        <v>3940</v>
      </c>
      <c r="N465" s="129"/>
      <c r="O465" s="54"/>
    </row>
    <row r="466" spans="1:15" s="53" customFormat="1" ht="153" x14ac:dyDescent="0.25">
      <c r="A466" s="129" t="s">
        <v>9213</v>
      </c>
      <c r="B466" s="129" t="s">
        <v>146</v>
      </c>
      <c r="C466" s="129" t="s">
        <v>8592</v>
      </c>
      <c r="D466" s="129" t="s">
        <v>11508</v>
      </c>
      <c r="E466" s="129" t="s">
        <v>3940</v>
      </c>
      <c r="F466" s="129" t="s">
        <v>3946</v>
      </c>
      <c r="G466" s="132">
        <v>43858</v>
      </c>
      <c r="H466" s="129" t="s">
        <v>5054</v>
      </c>
      <c r="I466" s="129">
        <v>1567</v>
      </c>
      <c r="J466" s="129">
        <v>421523</v>
      </c>
      <c r="K466" s="129"/>
      <c r="L466" s="5" t="s">
        <v>4740</v>
      </c>
      <c r="M466" s="129" t="s">
        <v>3940</v>
      </c>
      <c r="N466" s="129"/>
      <c r="O466" s="54"/>
    </row>
    <row r="467" spans="1:15" s="53" customFormat="1" ht="63.75" x14ac:dyDescent="0.25">
      <c r="A467" s="129" t="s">
        <v>9214</v>
      </c>
      <c r="B467" s="129" t="s">
        <v>146</v>
      </c>
      <c r="C467" s="129" t="s">
        <v>8603</v>
      </c>
      <c r="D467" s="129" t="s">
        <v>11422</v>
      </c>
      <c r="E467" s="129" t="s">
        <v>3940</v>
      </c>
      <c r="F467" s="129"/>
      <c r="G467" s="132"/>
      <c r="H467" s="129" t="s">
        <v>5182</v>
      </c>
      <c r="I467" s="129">
        <v>8396</v>
      </c>
      <c r="J467" s="129" t="s">
        <v>11423</v>
      </c>
      <c r="K467" s="129"/>
      <c r="L467" s="5" t="s">
        <v>7863</v>
      </c>
      <c r="M467" s="129" t="s">
        <v>3940</v>
      </c>
      <c r="N467" s="129"/>
      <c r="O467" s="54"/>
    </row>
    <row r="468" spans="1:15" s="53" customFormat="1" ht="89.25" x14ac:dyDescent="0.25">
      <c r="A468" s="129" t="s">
        <v>9215</v>
      </c>
      <c r="B468" s="129" t="s">
        <v>146</v>
      </c>
      <c r="C468" s="129" t="s">
        <v>8587</v>
      </c>
      <c r="D468" s="129" t="s">
        <v>11384</v>
      </c>
      <c r="E468" s="129" t="s">
        <v>3940</v>
      </c>
      <c r="F468" s="129" t="s">
        <v>4771</v>
      </c>
      <c r="G468" s="132">
        <v>43686</v>
      </c>
      <c r="H468" s="129" t="s">
        <v>5160</v>
      </c>
      <c r="I468" s="129">
        <v>12106</v>
      </c>
      <c r="J468" s="129" t="s">
        <v>11385</v>
      </c>
      <c r="K468" s="129"/>
      <c r="L468" s="129" t="s">
        <v>4740</v>
      </c>
      <c r="M468" s="129" t="s">
        <v>3940</v>
      </c>
      <c r="N468" s="129"/>
      <c r="O468" s="54"/>
    </row>
    <row r="469" spans="1:15" s="53" customFormat="1" ht="51" x14ac:dyDescent="0.25">
      <c r="A469" s="129" t="s">
        <v>9216</v>
      </c>
      <c r="B469" s="129" t="s">
        <v>146</v>
      </c>
      <c r="C469" s="129" t="s">
        <v>11491</v>
      </c>
      <c r="D469" s="129" t="s">
        <v>11489</v>
      </c>
      <c r="E469" s="129" t="s">
        <v>3940</v>
      </c>
      <c r="F469" s="129" t="s">
        <v>3941</v>
      </c>
      <c r="G469" s="132">
        <v>43249</v>
      </c>
      <c r="H469" s="129" t="s">
        <v>5121</v>
      </c>
      <c r="I469" s="129">
        <v>940</v>
      </c>
      <c r="J469" s="129" t="s">
        <v>11490</v>
      </c>
      <c r="K469" s="129"/>
      <c r="L469" s="5" t="s">
        <v>4735</v>
      </c>
      <c r="M469" s="129" t="s">
        <v>3940</v>
      </c>
      <c r="N469" s="129"/>
      <c r="O469" s="54"/>
    </row>
    <row r="470" spans="1:15" s="53" customFormat="1" ht="51" x14ac:dyDescent="0.25">
      <c r="A470" s="129" t="s">
        <v>9217</v>
      </c>
      <c r="B470" s="129" t="s">
        <v>146</v>
      </c>
      <c r="C470" s="129" t="s">
        <v>4007</v>
      </c>
      <c r="D470" s="129" t="s">
        <v>11518</v>
      </c>
      <c r="E470" s="129" t="s">
        <v>3940</v>
      </c>
      <c r="F470" s="129" t="s">
        <v>4008</v>
      </c>
      <c r="G470" s="132">
        <v>43094</v>
      </c>
      <c r="H470" s="129" t="s">
        <v>11517</v>
      </c>
      <c r="I470" s="129">
        <v>5551</v>
      </c>
      <c r="J470" s="129">
        <v>477386</v>
      </c>
      <c r="K470" s="129"/>
      <c r="L470" s="5" t="s">
        <v>4735</v>
      </c>
      <c r="M470" s="129" t="s">
        <v>3940</v>
      </c>
      <c r="N470" s="129"/>
      <c r="O470" s="54"/>
    </row>
    <row r="471" spans="1:15" s="53" customFormat="1" ht="127.5" x14ac:dyDescent="0.25">
      <c r="A471" s="129" t="s">
        <v>9218</v>
      </c>
      <c r="B471" s="129" t="s">
        <v>146</v>
      </c>
      <c r="C471" s="129" t="s">
        <v>4095</v>
      </c>
      <c r="D471" s="129" t="s">
        <v>11361</v>
      </c>
      <c r="E471" s="129" t="s">
        <v>3940</v>
      </c>
      <c r="F471" s="129" t="s">
        <v>4096</v>
      </c>
      <c r="G471" s="132">
        <v>43276</v>
      </c>
      <c r="H471" s="129" t="s">
        <v>11360</v>
      </c>
      <c r="I471" s="129">
        <v>22336</v>
      </c>
      <c r="J471" s="138" t="s">
        <v>11359</v>
      </c>
      <c r="K471" s="138"/>
      <c r="L471" s="5"/>
      <c r="M471" s="129" t="s">
        <v>3940</v>
      </c>
      <c r="N471" s="129"/>
      <c r="O471" s="54"/>
    </row>
    <row r="472" spans="1:15" s="53" customFormat="1" ht="74.25" customHeight="1" x14ac:dyDescent="0.25">
      <c r="A472" s="129" t="s">
        <v>9219</v>
      </c>
      <c r="B472" s="129" t="s">
        <v>146</v>
      </c>
      <c r="C472" s="129" t="s">
        <v>4141</v>
      </c>
      <c r="D472" s="129" t="s">
        <v>11509</v>
      </c>
      <c r="E472" s="129" t="s">
        <v>3940</v>
      </c>
      <c r="F472" s="129" t="s">
        <v>4142</v>
      </c>
      <c r="G472" s="132">
        <v>43416</v>
      </c>
      <c r="H472" s="129" t="s">
        <v>11511</v>
      </c>
      <c r="I472" s="129">
        <v>1100</v>
      </c>
      <c r="J472" s="138" t="s">
        <v>11510</v>
      </c>
      <c r="K472" s="138"/>
      <c r="L472" s="5" t="s">
        <v>4735</v>
      </c>
      <c r="M472" s="129" t="s">
        <v>3940</v>
      </c>
      <c r="N472" s="129"/>
      <c r="O472" s="54"/>
    </row>
    <row r="473" spans="1:15" s="53" customFormat="1" ht="140.25" x14ac:dyDescent="0.25">
      <c r="A473" s="129" t="s">
        <v>9220</v>
      </c>
      <c r="B473" s="129" t="s">
        <v>146</v>
      </c>
      <c r="C473" s="129" t="s">
        <v>11437</v>
      </c>
      <c r="D473" s="129" t="s">
        <v>11436</v>
      </c>
      <c r="E473" s="129" t="s">
        <v>3940</v>
      </c>
      <c r="F473" s="129" t="s">
        <v>4144</v>
      </c>
      <c r="G473" s="132">
        <v>43388</v>
      </c>
      <c r="H473" s="129" t="s">
        <v>11438</v>
      </c>
      <c r="I473" s="129">
        <v>297</v>
      </c>
      <c r="J473" s="138">
        <v>43362</v>
      </c>
      <c r="K473" s="138"/>
      <c r="L473" s="5"/>
      <c r="M473" s="129" t="s">
        <v>3940</v>
      </c>
      <c r="N473" s="129"/>
      <c r="O473" s="54"/>
    </row>
    <row r="474" spans="1:15" s="53" customFormat="1" ht="76.5" x14ac:dyDescent="0.25">
      <c r="A474" s="129" t="s">
        <v>9221</v>
      </c>
      <c r="B474" s="129" t="s">
        <v>146</v>
      </c>
      <c r="C474" s="129" t="s">
        <v>11425</v>
      </c>
      <c r="D474" s="129" t="s">
        <v>11424</v>
      </c>
      <c r="E474" s="129" t="s">
        <v>7799</v>
      </c>
      <c r="F474" s="129" t="s">
        <v>169</v>
      </c>
      <c r="G474" s="132">
        <v>44354</v>
      </c>
      <c r="H474" s="129" t="s">
        <v>5368</v>
      </c>
      <c r="I474" s="129">
        <v>1149</v>
      </c>
      <c r="J474" s="138">
        <v>302625</v>
      </c>
      <c r="K474" s="138"/>
      <c r="L474" s="5" t="s">
        <v>7800</v>
      </c>
      <c r="M474" s="129" t="s">
        <v>7799</v>
      </c>
      <c r="N474" s="129"/>
      <c r="O474" s="54"/>
    </row>
    <row r="475" spans="1:15" s="53" customFormat="1" ht="89.25" x14ac:dyDescent="0.25">
      <c r="A475" s="129" t="s">
        <v>9222</v>
      </c>
      <c r="B475" s="129" t="s">
        <v>146</v>
      </c>
      <c r="C475" s="129" t="s">
        <v>8581</v>
      </c>
      <c r="D475" s="129" t="s">
        <v>11421</v>
      </c>
      <c r="E475" s="129" t="s">
        <v>3940</v>
      </c>
      <c r="F475" s="129" t="s">
        <v>8369</v>
      </c>
      <c r="G475" s="132">
        <v>43676</v>
      </c>
      <c r="H475" s="129"/>
      <c r="I475" s="129">
        <v>69400</v>
      </c>
      <c r="J475" s="138">
        <v>562834</v>
      </c>
      <c r="K475" s="138"/>
      <c r="L475" s="5" t="s">
        <v>8368</v>
      </c>
      <c r="M475" s="129" t="s">
        <v>3940</v>
      </c>
      <c r="N475" s="129"/>
      <c r="O475" s="54"/>
    </row>
    <row r="476" spans="1:15" s="53" customFormat="1" ht="63.75" x14ac:dyDescent="0.25">
      <c r="A476" s="129" t="s">
        <v>9223</v>
      </c>
      <c r="B476" s="129" t="s">
        <v>146</v>
      </c>
      <c r="C476" s="129" t="s">
        <v>11483</v>
      </c>
      <c r="D476" s="129" t="s">
        <v>11482</v>
      </c>
      <c r="E476" s="129" t="s">
        <v>3940</v>
      </c>
      <c r="F476" s="129" t="s">
        <v>4769</v>
      </c>
      <c r="G476" s="132">
        <v>43686</v>
      </c>
      <c r="H476" s="129"/>
      <c r="I476" s="129">
        <v>100</v>
      </c>
      <c r="J476" s="138">
        <v>41600</v>
      </c>
      <c r="K476" s="138"/>
      <c r="L476" s="5"/>
      <c r="M476" s="129" t="s">
        <v>3940</v>
      </c>
      <c r="N476" s="129"/>
      <c r="O476" s="54"/>
    </row>
    <row r="477" spans="1:15" s="53" customFormat="1" ht="63.75" x14ac:dyDescent="0.25">
      <c r="A477" s="129" t="s">
        <v>9224</v>
      </c>
      <c r="B477" s="129" t="s">
        <v>146</v>
      </c>
      <c r="C477" s="129" t="s">
        <v>3934</v>
      </c>
      <c r="D477" s="129" t="s">
        <v>11362</v>
      </c>
      <c r="E477" s="129" t="s">
        <v>3940</v>
      </c>
      <c r="F477" s="129" t="s">
        <v>4657</v>
      </c>
      <c r="G477" s="132">
        <v>43528</v>
      </c>
      <c r="H477" s="129" t="s">
        <v>11364</v>
      </c>
      <c r="I477" s="129">
        <v>851</v>
      </c>
      <c r="J477" s="138" t="s">
        <v>11363</v>
      </c>
      <c r="K477" s="138"/>
      <c r="L477" s="5"/>
      <c r="M477" s="129" t="s">
        <v>3940</v>
      </c>
      <c r="N477" s="129"/>
      <c r="O477" s="54"/>
    </row>
    <row r="478" spans="1:15" s="53" customFormat="1" ht="63.75" x14ac:dyDescent="0.25">
      <c r="A478" s="129" t="s">
        <v>9225</v>
      </c>
      <c r="B478" s="129" t="s">
        <v>146</v>
      </c>
      <c r="C478" s="129" t="s">
        <v>5319</v>
      </c>
      <c r="D478" s="129" t="s">
        <v>11451</v>
      </c>
      <c r="E478" s="129" t="s">
        <v>3940</v>
      </c>
      <c r="F478" s="129" t="s">
        <v>4658</v>
      </c>
      <c r="G478" s="132">
        <v>43553</v>
      </c>
      <c r="H478" s="129"/>
      <c r="I478" s="129">
        <v>1003</v>
      </c>
      <c r="J478" s="138" t="s">
        <v>11452</v>
      </c>
      <c r="K478" s="138"/>
      <c r="L478" s="5"/>
      <c r="M478" s="129" t="s">
        <v>3940</v>
      </c>
      <c r="N478" s="129"/>
      <c r="O478" s="54"/>
    </row>
    <row r="479" spans="1:15" s="53" customFormat="1" ht="89.25" x14ac:dyDescent="0.25">
      <c r="A479" s="129" t="s">
        <v>9226</v>
      </c>
      <c r="B479" s="129" t="s">
        <v>146</v>
      </c>
      <c r="C479" s="129" t="s">
        <v>5318</v>
      </c>
      <c r="D479" s="129" t="s">
        <v>11453</v>
      </c>
      <c r="E479" s="129" t="s">
        <v>4689</v>
      </c>
      <c r="F479" s="129" t="s">
        <v>4663</v>
      </c>
      <c r="G479" s="132">
        <v>43563</v>
      </c>
      <c r="H479" s="129"/>
      <c r="I479" s="129">
        <v>1200</v>
      </c>
      <c r="J479" s="138">
        <v>120</v>
      </c>
      <c r="K479" s="138"/>
      <c r="L479" s="5" t="s">
        <v>4716</v>
      </c>
      <c r="M479" s="129" t="s">
        <v>4689</v>
      </c>
      <c r="N479" s="129"/>
      <c r="O479" s="54"/>
    </row>
    <row r="480" spans="1:15" s="53" customFormat="1" ht="204" x14ac:dyDescent="0.25">
      <c r="A480" s="129" t="s">
        <v>9227</v>
      </c>
      <c r="B480" s="129" t="s">
        <v>146</v>
      </c>
      <c r="C480" s="129" t="s">
        <v>4670</v>
      </c>
      <c r="D480" s="129" t="s">
        <v>11531</v>
      </c>
      <c r="E480" s="129" t="s">
        <v>3940</v>
      </c>
      <c r="F480" s="129" t="s">
        <v>4671</v>
      </c>
      <c r="G480" s="132">
        <v>43580</v>
      </c>
      <c r="H480" s="129" t="s">
        <v>11532</v>
      </c>
      <c r="I480" s="129">
        <v>5299</v>
      </c>
      <c r="J480" s="138">
        <v>276086</v>
      </c>
      <c r="K480" s="138"/>
      <c r="L480" s="5"/>
      <c r="M480" s="129" t="s">
        <v>3940</v>
      </c>
      <c r="N480" s="129"/>
      <c r="O480" s="54"/>
    </row>
    <row r="481" spans="1:15" s="53" customFormat="1" ht="204" x14ac:dyDescent="0.25">
      <c r="A481" s="129" t="s">
        <v>9228</v>
      </c>
      <c r="B481" s="129" t="s">
        <v>146</v>
      </c>
      <c r="C481" s="129" t="s">
        <v>11460</v>
      </c>
      <c r="D481" s="129" t="s">
        <v>11459</v>
      </c>
      <c r="E481" s="129" t="s">
        <v>3940</v>
      </c>
      <c r="F481" s="129" t="s">
        <v>4671</v>
      </c>
      <c r="G481" s="132">
        <v>43592</v>
      </c>
      <c r="H481" s="129"/>
      <c r="I481" s="129">
        <v>4822</v>
      </c>
      <c r="J481" s="138">
        <v>704012</v>
      </c>
      <c r="K481" s="138"/>
      <c r="L481" s="5"/>
      <c r="M481" s="129" t="s">
        <v>3940</v>
      </c>
      <c r="N481" s="129"/>
      <c r="O481" s="54"/>
    </row>
    <row r="482" spans="1:15" s="53" customFormat="1" ht="51" x14ac:dyDescent="0.25">
      <c r="A482" s="129" t="s">
        <v>9229</v>
      </c>
      <c r="B482" s="129" t="s">
        <v>146</v>
      </c>
      <c r="C482" s="129" t="s">
        <v>4095</v>
      </c>
      <c r="D482" s="129" t="s">
        <v>12041</v>
      </c>
      <c r="E482" s="129" t="s">
        <v>3940</v>
      </c>
      <c r="F482" s="129" t="s">
        <v>178</v>
      </c>
      <c r="G482" s="132">
        <v>43542</v>
      </c>
      <c r="H482" s="129"/>
      <c r="I482" s="129">
        <v>114999</v>
      </c>
      <c r="J482" s="138" t="s">
        <v>12042</v>
      </c>
      <c r="K482" s="138"/>
      <c r="L482" s="5" t="s">
        <v>5260</v>
      </c>
      <c r="M482" s="129" t="s">
        <v>3940</v>
      </c>
      <c r="N482" s="129"/>
      <c r="O482" s="54"/>
    </row>
    <row r="483" spans="1:15" s="53" customFormat="1" ht="96" customHeight="1" x14ac:dyDescent="0.25">
      <c r="A483" s="129" t="s">
        <v>9230</v>
      </c>
      <c r="B483" s="129" t="s">
        <v>146</v>
      </c>
      <c r="C483" s="129" t="s">
        <v>11447</v>
      </c>
      <c r="D483" s="129" t="s">
        <v>11448</v>
      </c>
      <c r="E483" s="129" t="s">
        <v>3940</v>
      </c>
      <c r="F483" s="129" t="s">
        <v>178</v>
      </c>
      <c r="G483" s="132">
        <v>43433</v>
      </c>
      <c r="H483" s="129"/>
      <c r="I483" s="129">
        <v>137000</v>
      </c>
      <c r="J483" s="138" t="s">
        <v>11446</v>
      </c>
      <c r="K483" s="138"/>
      <c r="L483" s="5" t="s">
        <v>5261</v>
      </c>
      <c r="M483" s="129" t="s">
        <v>3940</v>
      </c>
      <c r="N483" s="129"/>
      <c r="O483" s="54"/>
    </row>
    <row r="484" spans="1:15" s="53" customFormat="1" ht="63.75" customHeight="1" x14ac:dyDescent="0.25">
      <c r="A484" s="129" t="s">
        <v>9231</v>
      </c>
      <c r="B484" s="129" t="s">
        <v>146</v>
      </c>
      <c r="C484" s="129" t="s">
        <v>11493</v>
      </c>
      <c r="D484" s="129" t="s">
        <v>11492</v>
      </c>
      <c r="E484" s="129" t="s">
        <v>4698</v>
      </c>
      <c r="F484" s="129" t="s">
        <v>178</v>
      </c>
      <c r="G484" s="132">
        <v>43138</v>
      </c>
      <c r="H484" s="129"/>
      <c r="I484" s="129">
        <v>25488</v>
      </c>
      <c r="J484" s="138">
        <v>2943425</v>
      </c>
      <c r="K484" s="138"/>
      <c r="L484" s="5" t="s">
        <v>4716</v>
      </c>
      <c r="M484" s="129" t="s">
        <v>4698</v>
      </c>
      <c r="N484" s="129"/>
      <c r="O484" s="54"/>
    </row>
    <row r="485" spans="1:15" s="53" customFormat="1" ht="165.75" x14ac:dyDescent="0.25">
      <c r="A485" s="129" t="s">
        <v>9232</v>
      </c>
      <c r="B485" s="129" t="s">
        <v>146</v>
      </c>
      <c r="C485" s="129" t="s">
        <v>8580</v>
      </c>
      <c r="D485" s="129" t="s">
        <v>11454</v>
      </c>
      <c r="E485" s="129" t="s">
        <v>3940</v>
      </c>
      <c r="F485" s="129" t="s">
        <v>4743</v>
      </c>
      <c r="G485" s="132">
        <v>43843</v>
      </c>
      <c r="H485" s="129" t="s">
        <v>5054</v>
      </c>
      <c r="I485" s="129">
        <v>3416</v>
      </c>
      <c r="J485" s="138">
        <v>223201.44</v>
      </c>
      <c r="K485" s="138"/>
      <c r="L485" s="5" t="s">
        <v>4740</v>
      </c>
      <c r="M485" s="129" t="s">
        <v>3940</v>
      </c>
      <c r="N485" s="129"/>
      <c r="O485" s="54"/>
    </row>
    <row r="486" spans="1:15" s="53" customFormat="1" ht="165.75" x14ac:dyDescent="0.25">
      <c r="A486" s="129" t="s">
        <v>9233</v>
      </c>
      <c r="B486" s="129" t="s">
        <v>146</v>
      </c>
      <c r="C486" s="129" t="s">
        <v>8577</v>
      </c>
      <c r="D486" s="129" t="s">
        <v>11473</v>
      </c>
      <c r="E486" s="129" t="s">
        <v>3940</v>
      </c>
      <c r="F486" s="129" t="s">
        <v>4743</v>
      </c>
      <c r="G486" s="132">
        <v>43843</v>
      </c>
      <c r="H486" s="129" t="s">
        <v>5054</v>
      </c>
      <c r="I486" s="129">
        <v>2320</v>
      </c>
      <c r="J486" s="138">
        <v>338720</v>
      </c>
      <c r="K486" s="138"/>
      <c r="L486" s="5" t="s">
        <v>4740</v>
      </c>
      <c r="M486" s="129" t="s">
        <v>3940</v>
      </c>
      <c r="N486" s="129"/>
      <c r="O486" s="54"/>
    </row>
    <row r="487" spans="1:15" s="53" customFormat="1" ht="165.75" x14ac:dyDescent="0.25">
      <c r="A487" s="129" t="s">
        <v>9234</v>
      </c>
      <c r="B487" s="129" t="s">
        <v>146</v>
      </c>
      <c r="C487" s="129" t="s">
        <v>8582</v>
      </c>
      <c r="D487" s="129" t="s">
        <v>11406</v>
      </c>
      <c r="E487" s="129" t="s">
        <v>3940</v>
      </c>
      <c r="F487" s="129" t="s">
        <v>4743</v>
      </c>
      <c r="G487" s="132">
        <v>43642</v>
      </c>
      <c r="H487" s="129" t="s">
        <v>11407</v>
      </c>
      <c r="I487" s="129">
        <v>757</v>
      </c>
      <c r="J487" s="138">
        <v>110522</v>
      </c>
      <c r="K487" s="138"/>
      <c r="L487" s="5" t="s">
        <v>4740</v>
      </c>
      <c r="M487" s="129" t="s">
        <v>3940</v>
      </c>
      <c r="N487" s="129"/>
      <c r="O487" s="54"/>
    </row>
    <row r="488" spans="1:15" s="53" customFormat="1" ht="165.75" x14ac:dyDescent="0.25">
      <c r="A488" s="129" t="s">
        <v>9235</v>
      </c>
      <c r="B488" s="129" t="s">
        <v>146</v>
      </c>
      <c r="C488" s="129" t="s">
        <v>8586</v>
      </c>
      <c r="D488" s="129" t="s">
        <v>11386</v>
      </c>
      <c r="E488" s="129" t="s">
        <v>3940</v>
      </c>
      <c r="F488" s="129" t="s">
        <v>4743</v>
      </c>
      <c r="G488" s="132">
        <v>43642</v>
      </c>
      <c r="H488" s="129"/>
      <c r="I488" s="129">
        <v>900</v>
      </c>
      <c r="J488" s="138">
        <v>126436</v>
      </c>
      <c r="K488" s="138"/>
      <c r="L488" s="5" t="s">
        <v>4740</v>
      </c>
      <c r="M488" s="129" t="s">
        <v>3940</v>
      </c>
      <c r="N488" s="129"/>
      <c r="O488" s="54"/>
    </row>
    <row r="489" spans="1:15" s="53" customFormat="1" ht="165.75" x14ac:dyDescent="0.25">
      <c r="A489" s="129" t="s">
        <v>9236</v>
      </c>
      <c r="B489" s="129" t="s">
        <v>146</v>
      </c>
      <c r="C489" s="129" t="s">
        <v>8585</v>
      </c>
      <c r="D489" s="129" t="s">
        <v>11529</v>
      </c>
      <c r="E489" s="129" t="s">
        <v>3940</v>
      </c>
      <c r="F489" s="129" t="s">
        <v>4743</v>
      </c>
      <c r="G489" s="132">
        <v>43642</v>
      </c>
      <c r="H489" s="129" t="s">
        <v>11530</v>
      </c>
      <c r="I489" s="129">
        <v>900</v>
      </c>
      <c r="J489" s="138">
        <v>131400</v>
      </c>
      <c r="K489" s="138"/>
      <c r="L489" s="5" t="s">
        <v>4740</v>
      </c>
      <c r="M489" s="129" t="s">
        <v>3940</v>
      </c>
      <c r="N489" s="129"/>
      <c r="O489" s="54"/>
    </row>
    <row r="490" spans="1:15" s="53" customFormat="1" ht="76.5" x14ac:dyDescent="0.25">
      <c r="A490" s="129" t="s">
        <v>9237</v>
      </c>
      <c r="B490" s="129" t="s">
        <v>146</v>
      </c>
      <c r="C490" s="129" t="s">
        <v>11389</v>
      </c>
      <c r="D490" s="129" t="s">
        <v>11387</v>
      </c>
      <c r="E490" s="129" t="s">
        <v>4703</v>
      </c>
      <c r="F490" s="129" t="s">
        <v>4757</v>
      </c>
      <c r="G490" s="132">
        <v>43651</v>
      </c>
      <c r="H490" s="129" t="s">
        <v>5148</v>
      </c>
      <c r="I490" s="129">
        <v>13670</v>
      </c>
      <c r="J490" s="138" t="s">
        <v>11388</v>
      </c>
      <c r="K490" s="138"/>
      <c r="L490" s="5" t="s">
        <v>4716</v>
      </c>
      <c r="M490" s="129" t="s">
        <v>4703</v>
      </c>
      <c r="N490" s="129"/>
      <c r="O490" s="54"/>
    </row>
    <row r="491" spans="1:15" s="53" customFormat="1" ht="76.5" x14ac:dyDescent="0.25">
      <c r="A491" s="129" t="s">
        <v>9238</v>
      </c>
      <c r="B491" s="129" t="s">
        <v>146</v>
      </c>
      <c r="C491" s="129" t="s">
        <v>11405</v>
      </c>
      <c r="D491" s="129" t="s">
        <v>11404</v>
      </c>
      <c r="E491" s="129" t="s">
        <v>4694</v>
      </c>
      <c r="F491" s="129" t="s">
        <v>4757</v>
      </c>
      <c r="G491" s="132">
        <v>43650</v>
      </c>
      <c r="H491" s="129" t="s">
        <v>5154</v>
      </c>
      <c r="I491" s="129">
        <v>5341</v>
      </c>
      <c r="J491" s="138">
        <v>779786</v>
      </c>
      <c r="K491" s="138"/>
      <c r="L491" s="5" t="s">
        <v>4716</v>
      </c>
      <c r="M491" s="129" t="s">
        <v>4694</v>
      </c>
      <c r="N491" s="129"/>
      <c r="O491" s="54"/>
    </row>
    <row r="492" spans="1:15" s="53" customFormat="1" ht="76.5" x14ac:dyDescent="0.25">
      <c r="A492" s="129" t="s">
        <v>9239</v>
      </c>
      <c r="B492" s="129" t="s">
        <v>146</v>
      </c>
      <c r="C492" s="129" t="s">
        <v>11522</v>
      </c>
      <c r="D492" s="129" t="s">
        <v>11521</v>
      </c>
      <c r="E492" s="129" t="s">
        <v>4695</v>
      </c>
      <c r="F492" s="129" t="s">
        <v>4757</v>
      </c>
      <c r="G492" s="132">
        <v>43650</v>
      </c>
      <c r="H492" s="129" t="s">
        <v>5095</v>
      </c>
      <c r="I492" s="129">
        <v>10201</v>
      </c>
      <c r="J492" s="138">
        <v>1173115</v>
      </c>
      <c r="K492" s="138"/>
      <c r="L492" s="5" t="s">
        <v>4716</v>
      </c>
      <c r="M492" s="129" t="s">
        <v>4695</v>
      </c>
      <c r="N492" s="129"/>
      <c r="O492" s="54"/>
    </row>
    <row r="493" spans="1:15" s="53" customFormat="1" ht="76.5" x14ac:dyDescent="0.25">
      <c r="A493" s="129" t="s">
        <v>9240</v>
      </c>
      <c r="B493" s="129" t="s">
        <v>146</v>
      </c>
      <c r="C493" s="129" t="s">
        <v>11472</v>
      </c>
      <c r="D493" s="129" t="s">
        <v>11471</v>
      </c>
      <c r="E493" s="129" t="s">
        <v>4693</v>
      </c>
      <c r="F493" s="129" t="s">
        <v>4757</v>
      </c>
      <c r="G493" s="132">
        <v>43650</v>
      </c>
      <c r="H493" s="129" t="s">
        <v>5095</v>
      </c>
      <c r="I493" s="129">
        <v>5924</v>
      </c>
      <c r="J493" s="138">
        <v>864904</v>
      </c>
      <c r="K493" s="138"/>
      <c r="L493" s="5" t="s">
        <v>4716</v>
      </c>
      <c r="M493" s="129" t="s">
        <v>4693</v>
      </c>
      <c r="N493" s="129"/>
      <c r="O493" s="54"/>
    </row>
    <row r="494" spans="1:15" s="53" customFormat="1" ht="165.75" x14ac:dyDescent="0.25">
      <c r="A494" s="129" t="s">
        <v>9241</v>
      </c>
      <c r="B494" s="129" t="s">
        <v>146</v>
      </c>
      <c r="C494" s="129" t="s">
        <v>11475</v>
      </c>
      <c r="D494" s="129" t="s">
        <v>11474</v>
      </c>
      <c r="E494" s="129" t="s">
        <v>1578</v>
      </c>
      <c r="F494" s="129" t="s">
        <v>4760</v>
      </c>
      <c r="G494" s="132">
        <v>43664</v>
      </c>
      <c r="H494" s="129" t="s">
        <v>5153</v>
      </c>
      <c r="I494" s="129">
        <v>3223</v>
      </c>
      <c r="J494" s="138">
        <v>470558</v>
      </c>
      <c r="K494" s="138"/>
      <c r="L494" s="5" t="s">
        <v>4716</v>
      </c>
      <c r="M494" s="129" t="s">
        <v>1578</v>
      </c>
      <c r="N494" s="129"/>
      <c r="O494" s="54"/>
    </row>
    <row r="495" spans="1:15" s="53" customFormat="1" ht="76.5" x14ac:dyDescent="0.25">
      <c r="A495" s="129" t="s">
        <v>9242</v>
      </c>
      <c r="B495" s="129" t="s">
        <v>146</v>
      </c>
      <c r="C495" s="129" t="s">
        <v>11370</v>
      </c>
      <c r="D495" s="129" t="s">
        <v>11369</v>
      </c>
      <c r="E495" s="129" t="s">
        <v>1578</v>
      </c>
      <c r="F495" s="129" t="s">
        <v>4757</v>
      </c>
      <c r="G495" s="132">
        <v>43650</v>
      </c>
      <c r="H495" s="129" t="s">
        <v>5152</v>
      </c>
      <c r="I495" s="129">
        <v>17945</v>
      </c>
      <c r="J495" s="138">
        <v>2063675</v>
      </c>
      <c r="K495" s="138"/>
      <c r="L495" s="5" t="s">
        <v>4716</v>
      </c>
      <c r="M495" s="129" t="s">
        <v>1578</v>
      </c>
      <c r="N495" s="129"/>
      <c r="O495" s="54"/>
    </row>
    <row r="496" spans="1:15" s="53" customFormat="1" ht="76.5" x14ac:dyDescent="0.25">
      <c r="A496" s="129" t="s">
        <v>9243</v>
      </c>
      <c r="B496" s="129" t="s">
        <v>146</v>
      </c>
      <c r="C496" s="129" t="s">
        <v>11366</v>
      </c>
      <c r="D496" s="129" t="s">
        <v>11365</v>
      </c>
      <c r="E496" s="129" t="s">
        <v>4763</v>
      </c>
      <c r="F496" s="129" t="s">
        <v>4757</v>
      </c>
      <c r="G496" s="132">
        <v>43664</v>
      </c>
      <c r="H496" s="129" t="s">
        <v>5151</v>
      </c>
      <c r="I496" s="129">
        <v>18474</v>
      </c>
      <c r="J496" s="138">
        <v>1902822</v>
      </c>
      <c r="K496" s="138"/>
      <c r="L496" s="5" t="s">
        <v>4716</v>
      </c>
      <c r="M496" s="129" t="s">
        <v>4763</v>
      </c>
      <c r="N496" s="129"/>
      <c r="O496" s="54"/>
    </row>
    <row r="497" spans="1:15" s="53" customFormat="1" ht="76.5" x14ac:dyDescent="0.25">
      <c r="A497" s="129" t="s">
        <v>9244</v>
      </c>
      <c r="B497" s="129" t="s">
        <v>146</v>
      </c>
      <c r="C497" s="129" t="s">
        <v>11470</v>
      </c>
      <c r="D497" s="129" t="s">
        <v>11469</v>
      </c>
      <c r="E497" s="129" t="s">
        <v>4706</v>
      </c>
      <c r="F497" s="129" t="s">
        <v>4757</v>
      </c>
      <c r="G497" s="132">
        <v>43650</v>
      </c>
      <c r="H497" s="129" t="s">
        <v>5150</v>
      </c>
      <c r="I497" s="129">
        <v>4187</v>
      </c>
      <c r="J497" s="138">
        <v>603564</v>
      </c>
      <c r="K497" s="138"/>
      <c r="L497" s="5" t="s">
        <v>4716</v>
      </c>
      <c r="M497" s="129" t="s">
        <v>4706</v>
      </c>
      <c r="N497" s="129"/>
      <c r="O497" s="54"/>
    </row>
    <row r="498" spans="1:15" s="53" customFormat="1" ht="76.5" x14ac:dyDescent="0.25">
      <c r="A498" s="129" t="s">
        <v>9245</v>
      </c>
      <c r="B498" s="129" t="s">
        <v>146</v>
      </c>
      <c r="C498" s="129" t="s">
        <v>11397</v>
      </c>
      <c r="D498" s="129" t="s">
        <v>11396</v>
      </c>
      <c r="E498" s="129" t="s">
        <v>4704</v>
      </c>
      <c r="F498" s="129" t="s">
        <v>4757</v>
      </c>
      <c r="G498" s="132">
        <v>43650</v>
      </c>
      <c r="H498" s="129" t="s">
        <v>5095</v>
      </c>
      <c r="I498" s="129">
        <v>9682</v>
      </c>
      <c r="J498" s="138">
        <v>1362034</v>
      </c>
      <c r="K498" s="138"/>
      <c r="L498" s="5" t="s">
        <v>4716</v>
      </c>
      <c r="M498" s="129" t="s">
        <v>4704</v>
      </c>
      <c r="N498" s="129"/>
      <c r="O498" s="54"/>
    </row>
    <row r="499" spans="1:15" s="53" customFormat="1" ht="76.5" x14ac:dyDescent="0.25">
      <c r="A499" s="129" t="s">
        <v>9246</v>
      </c>
      <c r="B499" s="129" t="s">
        <v>146</v>
      </c>
      <c r="C499" s="129" t="s">
        <v>11458</v>
      </c>
      <c r="D499" s="129" t="s">
        <v>11457</v>
      </c>
      <c r="E499" s="129" t="s">
        <v>4697</v>
      </c>
      <c r="F499" s="129" t="s">
        <v>4757</v>
      </c>
      <c r="G499" s="132">
        <v>43650</v>
      </c>
      <c r="H499" s="129" t="s">
        <v>5142</v>
      </c>
      <c r="I499" s="129">
        <v>15521</v>
      </c>
      <c r="J499" s="138">
        <v>1784915</v>
      </c>
      <c r="K499" s="138"/>
      <c r="L499" s="5" t="s">
        <v>4716</v>
      </c>
      <c r="M499" s="129" t="s">
        <v>4697</v>
      </c>
      <c r="N499" s="129"/>
      <c r="O499" s="54"/>
    </row>
    <row r="500" spans="1:15" s="53" customFormat="1" ht="76.5" x14ac:dyDescent="0.25">
      <c r="A500" s="129" t="s">
        <v>9247</v>
      </c>
      <c r="B500" s="129" t="s">
        <v>146</v>
      </c>
      <c r="C500" s="129" t="s">
        <v>11443</v>
      </c>
      <c r="D500" s="129" t="s">
        <v>11442</v>
      </c>
      <c r="E500" s="129" t="s">
        <v>4708</v>
      </c>
      <c r="F500" s="129" t="s">
        <v>4757</v>
      </c>
      <c r="G500" s="132">
        <v>43650</v>
      </c>
      <c r="H500" s="129" t="s">
        <v>5149</v>
      </c>
      <c r="I500" s="129">
        <v>41036</v>
      </c>
      <c r="J500" s="138">
        <v>4594480</v>
      </c>
      <c r="K500" s="138"/>
      <c r="L500" s="5" t="s">
        <v>4716</v>
      </c>
      <c r="M500" s="129" t="s">
        <v>4708</v>
      </c>
      <c r="N500" s="129"/>
      <c r="O500" s="54"/>
    </row>
    <row r="501" spans="1:15" s="53" customFormat="1" ht="76.5" x14ac:dyDescent="0.25">
      <c r="A501" s="129" t="s">
        <v>9248</v>
      </c>
      <c r="B501" s="129" t="s">
        <v>146</v>
      </c>
      <c r="C501" s="129" t="s">
        <v>11456</v>
      </c>
      <c r="D501" s="129" t="s">
        <v>11455</v>
      </c>
      <c r="E501" s="129" t="s">
        <v>4702</v>
      </c>
      <c r="F501" s="129" t="s">
        <v>4757</v>
      </c>
      <c r="G501" s="132">
        <v>43650</v>
      </c>
      <c r="H501" s="129" t="s">
        <v>5148</v>
      </c>
      <c r="I501" s="129">
        <v>21206</v>
      </c>
      <c r="J501" s="138">
        <v>2417466.37</v>
      </c>
      <c r="K501" s="138"/>
      <c r="L501" s="5" t="s">
        <v>4716</v>
      </c>
      <c r="M501" s="129" t="s">
        <v>4702</v>
      </c>
      <c r="N501" s="129"/>
      <c r="O501" s="54"/>
    </row>
    <row r="502" spans="1:15" s="53" customFormat="1" ht="153" x14ac:dyDescent="0.25">
      <c r="A502" s="129" t="s">
        <v>9249</v>
      </c>
      <c r="B502" s="129" t="s">
        <v>146</v>
      </c>
      <c r="C502" s="129" t="s">
        <v>11450</v>
      </c>
      <c r="D502" s="129" t="s">
        <v>11449</v>
      </c>
      <c r="E502" s="129" t="s">
        <v>4705</v>
      </c>
      <c r="F502" s="129" t="s">
        <v>4768</v>
      </c>
      <c r="G502" s="132">
        <v>43664</v>
      </c>
      <c r="H502" s="129" t="s">
        <v>5095</v>
      </c>
      <c r="I502" s="129">
        <v>34090</v>
      </c>
      <c r="J502" s="138">
        <v>2860165</v>
      </c>
      <c r="K502" s="138"/>
      <c r="L502" s="5" t="s">
        <v>4716</v>
      </c>
      <c r="M502" s="129" t="s">
        <v>4705</v>
      </c>
      <c r="N502" s="129"/>
      <c r="O502" s="54"/>
    </row>
    <row r="503" spans="1:15" s="53" customFormat="1" ht="76.5" x14ac:dyDescent="0.25">
      <c r="A503" s="129" t="s">
        <v>9250</v>
      </c>
      <c r="B503" s="129" t="s">
        <v>146</v>
      </c>
      <c r="C503" s="129" t="s">
        <v>8584</v>
      </c>
      <c r="D503" s="129" t="s">
        <v>11467</v>
      </c>
      <c r="E503" s="129" t="s">
        <v>3940</v>
      </c>
      <c r="F503" s="129" t="s">
        <v>4770</v>
      </c>
      <c r="G503" s="132">
        <v>43686</v>
      </c>
      <c r="H503" s="133" t="s">
        <v>5147</v>
      </c>
      <c r="I503" s="133">
        <v>82</v>
      </c>
      <c r="J503" s="138" t="s">
        <v>11468</v>
      </c>
      <c r="K503" s="138"/>
      <c r="L503" s="5" t="s">
        <v>4740</v>
      </c>
      <c r="M503" s="129" t="s">
        <v>3940</v>
      </c>
      <c r="N503" s="129"/>
      <c r="O503" s="54"/>
    </row>
    <row r="504" spans="1:15" s="53" customFormat="1" ht="89.25" x14ac:dyDescent="0.25">
      <c r="A504" s="129" t="s">
        <v>9251</v>
      </c>
      <c r="B504" s="129" t="s">
        <v>146</v>
      </c>
      <c r="C504" s="129" t="s">
        <v>11499</v>
      </c>
      <c r="D504" s="129" t="s">
        <v>11497</v>
      </c>
      <c r="E504" s="129" t="s">
        <v>3940</v>
      </c>
      <c r="F504" s="129" t="s">
        <v>4771</v>
      </c>
      <c r="G504" s="132">
        <v>43686</v>
      </c>
      <c r="H504" s="133" t="s">
        <v>5096</v>
      </c>
      <c r="I504" s="133">
        <v>3240</v>
      </c>
      <c r="J504" s="138" t="s">
        <v>11498</v>
      </c>
      <c r="K504" s="138"/>
      <c r="L504" s="129" t="s">
        <v>4740</v>
      </c>
      <c r="M504" s="129" t="s">
        <v>3940</v>
      </c>
      <c r="N504" s="129"/>
      <c r="O504" s="54"/>
    </row>
    <row r="505" spans="1:15" s="53" customFormat="1" ht="76.5" x14ac:dyDescent="0.25">
      <c r="A505" s="129" t="s">
        <v>9252</v>
      </c>
      <c r="B505" s="129" t="s">
        <v>146</v>
      </c>
      <c r="C505" s="129" t="s">
        <v>5319</v>
      </c>
      <c r="D505" s="129" t="s">
        <v>11465</v>
      </c>
      <c r="E505" s="129" t="s">
        <v>3940</v>
      </c>
      <c r="F505" s="129" t="s">
        <v>4772</v>
      </c>
      <c r="G505" s="132">
        <v>43669</v>
      </c>
      <c r="H505" s="129" t="s">
        <v>5139</v>
      </c>
      <c r="I505" s="129">
        <v>1200</v>
      </c>
      <c r="J505" s="138" t="s">
        <v>11466</v>
      </c>
      <c r="K505" s="138"/>
      <c r="L505" s="5"/>
      <c r="M505" s="129" t="s">
        <v>3940</v>
      </c>
      <c r="N505" s="129"/>
      <c r="O505" s="54"/>
    </row>
    <row r="506" spans="1:15" s="53" customFormat="1" ht="140.25" x14ac:dyDescent="0.25">
      <c r="A506" s="129" t="s">
        <v>9253</v>
      </c>
      <c r="B506" s="129" t="s">
        <v>146</v>
      </c>
      <c r="C506" s="129" t="s">
        <v>4095</v>
      </c>
      <c r="D506" s="129" t="s">
        <v>11373</v>
      </c>
      <c r="E506" s="5" t="s">
        <v>4689</v>
      </c>
      <c r="F506" s="129" t="s">
        <v>4773</v>
      </c>
      <c r="G506" s="132">
        <v>43676</v>
      </c>
      <c r="H506" s="129" t="s">
        <v>5146</v>
      </c>
      <c r="I506" s="129">
        <v>600</v>
      </c>
      <c r="J506" s="138">
        <v>4866</v>
      </c>
      <c r="K506" s="138"/>
      <c r="L506" s="5" t="s">
        <v>4716</v>
      </c>
      <c r="M506" s="5" t="s">
        <v>4689</v>
      </c>
      <c r="N506" s="5"/>
      <c r="O506" s="54"/>
    </row>
    <row r="507" spans="1:15" s="53" customFormat="1" ht="51" x14ac:dyDescent="0.25">
      <c r="A507" s="129" t="s">
        <v>9254</v>
      </c>
      <c r="B507" s="129" t="s">
        <v>146</v>
      </c>
      <c r="C507" s="129" t="s">
        <v>11445</v>
      </c>
      <c r="D507" s="129" t="s">
        <v>11444</v>
      </c>
      <c r="E507" s="129" t="s">
        <v>3940</v>
      </c>
      <c r="F507" s="129" t="s">
        <v>4779</v>
      </c>
      <c r="G507" s="132">
        <v>43734</v>
      </c>
      <c r="H507" s="129" t="s">
        <v>5121</v>
      </c>
      <c r="I507" s="129">
        <v>1298</v>
      </c>
      <c r="J507" s="138">
        <v>111628</v>
      </c>
      <c r="K507" s="138"/>
      <c r="L507" s="5"/>
      <c r="M507" s="129" t="s">
        <v>3940</v>
      </c>
      <c r="N507" s="129"/>
      <c r="O507" s="54"/>
    </row>
    <row r="508" spans="1:15" s="53" customFormat="1" ht="63.75" x14ac:dyDescent="0.25">
      <c r="A508" s="129" t="s">
        <v>9255</v>
      </c>
      <c r="B508" s="129" t="s">
        <v>146</v>
      </c>
      <c r="C508" s="129" t="s">
        <v>11486</v>
      </c>
      <c r="D508" s="129" t="s">
        <v>11484</v>
      </c>
      <c r="E508" s="129" t="s">
        <v>3940</v>
      </c>
      <c r="F508" s="129" t="s">
        <v>4837</v>
      </c>
      <c r="G508" s="132">
        <v>43684</v>
      </c>
      <c r="H508" s="129" t="s">
        <v>5096</v>
      </c>
      <c r="I508" s="129">
        <v>891</v>
      </c>
      <c r="J508" s="138" t="s">
        <v>11485</v>
      </c>
      <c r="K508" s="138"/>
      <c r="L508" s="129" t="s">
        <v>4740</v>
      </c>
      <c r="M508" s="129" t="s">
        <v>3940</v>
      </c>
      <c r="N508" s="129"/>
      <c r="O508" s="54"/>
    </row>
    <row r="509" spans="1:15" s="53" customFormat="1" ht="89.25" x14ac:dyDescent="0.25">
      <c r="A509" s="129" t="s">
        <v>9256</v>
      </c>
      <c r="B509" s="129" t="s">
        <v>146</v>
      </c>
      <c r="C509" s="129" t="s">
        <v>11504</v>
      </c>
      <c r="D509" s="129" t="s">
        <v>11502</v>
      </c>
      <c r="E509" s="129" t="s">
        <v>3940</v>
      </c>
      <c r="F509" s="129" t="s">
        <v>4838</v>
      </c>
      <c r="G509" s="132">
        <v>43725</v>
      </c>
      <c r="H509" s="129" t="s">
        <v>5053</v>
      </c>
      <c r="I509" s="129">
        <v>1310</v>
      </c>
      <c r="J509" s="138" t="s">
        <v>11503</v>
      </c>
      <c r="K509" s="138"/>
      <c r="L509" s="129" t="s">
        <v>4740</v>
      </c>
      <c r="M509" s="129" t="s">
        <v>3940</v>
      </c>
      <c r="N509" s="129"/>
      <c r="O509" s="54"/>
    </row>
    <row r="510" spans="1:15" s="53" customFormat="1" ht="165.75" x14ac:dyDescent="0.25">
      <c r="A510" s="129" t="s">
        <v>9257</v>
      </c>
      <c r="B510" s="129" t="s">
        <v>146</v>
      </c>
      <c r="C510" s="129" t="s">
        <v>11623</v>
      </c>
      <c r="D510" s="129" t="s">
        <v>11621</v>
      </c>
      <c r="E510" s="129" t="s">
        <v>3940</v>
      </c>
      <c r="F510" s="129" t="s">
        <v>4851</v>
      </c>
      <c r="G510" s="132">
        <v>43802</v>
      </c>
      <c r="H510" s="129" t="s">
        <v>5145</v>
      </c>
      <c r="I510" s="129">
        <v>17979</v>
      </c>
      <c r="J510" s="138" t="s">
        <v>11622</v>
      </c>
      <c r="K510" s="138"/>
      <c r="L510" s="5"/>
      <c r="M510" s="129" t="s">
        <v>3940</v>
      </c>
      <c r="N510" s="129"/>
      <c r="O510" s="54"/>
    </row>
    <row r="511" spans="1:15" s="53" customFormat="1" ht="165.75" x14ac:dyDescent="0.25">
      <c r="A511" s="129" t="s">
        <v>9258</v>
      </c>
      <c r="B511" s="129" t="s">
        <v>146</v>
      </c>
      <c r="C511" s="129" t="s">
        <v>4850</v>
      </c>
      <c r="D511" s="129" t="s">
        <v>11564</v>
      </c>
      <c r="E511" s="129" t="s">
        <v>3940</v>
      </c>
      <c r="F511" s="129" t="s">
        <v>4851</v>
      </c>
      <c r="G511" s="132">
        <v>43802</v>
      </c>
      <c r="H511" s="129" t="s">
        <v>5145</v>
      </c>
      <c r="I511" s="129">
        <v>18000</v>
      </c>
      <c r="J511" s="138">
        <v>1800</v>
      </c>
      <c r="K511" s="138"/>
      <c r="L511" s="5"/>
      <c r="M511" s="129" t="s">
        <v>3940</v>
      </c>
      <c r="N511" s="129"/>
      <c r="O511" s="54"/>
    </row>
    <row r="512" spans="1:15" s="53" customFormat="1" ht="63.75" x14ac:dyDescent="0.25">
      <c r="A512" s="129" t="s">
        <v>9259</v>
      </c>
      <c r="B512" s="129" t="s">
        <v>146</v>
      </c>
      <c r="C512" s="129" t="s">
        <v>11620</v>
      </c>
      <c r="D512" s="129" t="s">
        <v>11618</v>
      </c>
      <c r="E512" s="129" t="s">
        <v>3940</v>
      </c>
      <c r="F512" s="129" t="s">
        <v>171</v>
      </c>
      <c r="G512" s="132">
        <v>43684</v>
      </c>
      <c r="H512" s="136" t="s">
        <v>5144</v>
      </c>
      <c r="I512" s="136">
        <v>5245</v>
      </c>
      <c r="J512" s="138" t="s">
        <v>11619</v>
      </c>
      <c r="K512" s="138"/>
      <c r="L512" s="5"/>
      <c r="M512" s="129" t="s">
        <v>3940</v>
      </c>
      <c r="N512" s="129"/>
      <c r="O512" s="54"/>
    </row>
    <row r="513" spans="1:18" s="53" customFormat="1" ht="63.75" x14ac:dyDescent="0.25">
      <c r="A513" s="129" t="s">
        <v>9260</v>
      </c>
      <c r="B513" s="129" t="s">
        <v>146</v>
      </c>
      <c r="C513" s="129" t="s">
        <v>4871</v>
      </c>
      <c r="D513" s="129" t="s">
        <v>11600</v>
      </c>
      <c r="E513" s="129" t="s">
        <v>3940</v>
      </c>
      <c r="F513" s="129" t="s">
        <v>171</v>
      </c>
      <c r="G513" s="132">
        <v>43656</v>
      </c>
      <c r="H513" s="136" t="s">
        <v>5143</v>
      </c>
      <c r="I513" s="136">
        <v>2754</v>
      </c>
      <c r="J513" s="138">
        <v>402084</v>
      </c>
      <c r="K513" s="138"/>
      <c r="L513" s="5"/>
      <c r="M513" s="129" t="s">
        <v>3940</v>
      </c>
      <c r="N513" s="129"/>
      <c r="O513" s="54"/>
    </row>
    <row r="514" spans="1:18" s="53" customFormat="1" ht="63.75" x14ac:dyDescent="0.25">
      <c r="A514" s="129" t="s">
        <v>9261</v>
      </c>
      <c r="B514" s="129" t="s">
        <v>146</v>
      </c>
      <c r="C514" s="129" t="s">
        <v>8600</v>
      </c>
      <c r="D514" s="129" t="s">
        <v>11612</v>
      </c>
      <c r="E514" s="129" t="s">
        <v>3940</v>
      </c>
      <c r="F514" s="129" t="s">
        <v>171</v>
      </c>
      <c r="G514" s="132">
        <v>43731</v>
      </c>
      <c r="H514" s="136" t="s">
        <v>5142</v>
      </c>
      <c r="I514" s="136">
        <v>5358</v>
      </c>
      <c r="J514" s="138">
        <v>782268</v>
      </c>
      <c r="K514" s="138"/>
      <c r="L514" s="5" t="s">
        <v>7863</v>
      </c>
      <c r="M514" s="129" t="s">
        <v>3940</v>
      </c>
      <c r="N514" s="129"/>
      <c r="O514" s="54"/>
    </row>
    <row r="515" spans="1:18" s="53" customFormat="1" ht="63.75" x14ac:dyDescent="0.25">
      <c r="A515" s="129" t="s">
        <v>9262</v>
      </c>
      <c r="B515" s="129" t="s">
        <v>146</v>
      </c>
      <c r="C515" s="129" t="s">
        <v>8578</v>
      </c>
      <c r="D515" s="129" t="s">
        <v>11555</v>
      </c>
      <c r="E515" s="129" t="s">
        <v>3940</v>
      </c>
      <c r="F515" s="129" t="s">
        <v>4886</v>
      </c>
      <c r="G515" s="132">
        <v>43850</v>
      </c>
      <c r="H515" s="136" t="s">
        <v>5141</v>
      </c>
      <c r="I515" s="136">
        <v>2371</v>
      </c>
      <c r="J515" s="138" t="s">
        <v>11556</v>
      </c>
      <c r="K515" s="138"/>
      <c r="L515" s="129" t="s">
        <v>4740</v>
      </c>
      <c r="M515" s="129" t="s">
        <v>3940</v>
      </c>
      <c r="N515" s="129"/>
      <c r="O515" s="54"/>
    </row>
    <row r="516" spans="1:18" s="53" customFormat="1" ht="63.75" x14ac:dyDescent="0.25">
      <c r="A516" s="129" t="s">
        <v>9263</v>
      </c>
      <c r="B516" s="129" t="s">
        <v>146</v>
      </c>
      <c r="C516" s="129" t="s">
        <v>8579</v>
      </c>
      <c r="D516" s="129" t="s">
        <v>11598</v>
      </c>
      <c r="E516" s="129" t="s">
        <v>3940</v>
      </c>
      <c r="F516" s="129" t="s">
        <v>4886</v>
      </c>
      <c r="G516" s="132">
        <v>43850</v>
      </c>
      <c r="H516" s="136" t="s">
        <v>5055</v>
      </c>
      <c r="I516" s="136">
        <v>2818</v>
      </c>
      <c r="J516" s="138" t="s">
        <v>11599</v>
      </c>
      <c r="K516" s="138"/>
      <c r="L516" s="129" t="s">
        <v>4740</v>
      </c>
      <c r="M516" s="129" t="s">
        <v>3940</v>
      </c>
      <c r="N516" s="129"/>
      <c r="O516" s="54"/>
    </row>
    <row r="517" spans="1:18" s="53" customFormat="1" ht="63.75" x14ac:dyDescent="0.25">
      <c r="A517" s="129" t="s">
        <v>9264</v>
      </c>
      <c r="B517" s="129" t="s">
        <v>146</v>
      </c>
      <c r="C517" s="129" t="s">
        <v>8576</v>
      </c>
      <c r="D517" s="129" t="s">
        <v>11610</v>
      </c>
      <c r="E517" s="129" t="s">
        <v>3940</v>
      </c>
      <c r="F517" s="129" t="s">
        <v>4886</v>
      </c>
      <c r="G517" s="132">
        <v>43850</v>
      </c>
      <c r="H517" s="136" t="s">
        <v>5140</v>
      </c>
      <c r="I517" s="136">
        <v>2012</v>
      </c>
      <c r="J517" s="138" t="s">
        <v>11611</v>
      </c>
      <c r="K517" s="138"/>
      <c r="L517" s="129" t="s">
        <v>4740</v>
      </c>
      <c r="M517" s="129" t="s">
        <v>3940</v>
      </c>
      <c r="N517" s="129"/>
      <c r="O517" s="54"/>
    </row>
    <row r="518" spans="1:18" s="53" customFormat="1" ht="76.5" x14ac:dyDescent="0.25">
      <c r="A518" s="129" t="s">
        <v>9265</v>
      </c>
      <c r="B518" s="129" t="s">
        <v>146</v>
      </c>
      <c r="C518" s="129" t="s">
        <v>8583</v>
      </c>
      <c r="D518" s="129" t="s">
        <v>11549</v>
      </c>
      <c r="E518" s="129" t="s">
        <v>3940</v>
      </c>
      <c r="F518" s="129" t="s">
        <v>4887</v>
      </c>
      <c r="G518" s="132">
        <v>43857</v>
      </c>
      <c r="H518" s="136" t="s">
        <v>5139</v>
      </c>
      <c r="I518" s="136">
        <v>7918</v>
      </c>
      <c r="J518" s="138" t="s">
        <v>11550</v>
      </c>
      <c r="K518" s="138"/>
      <c r="L518" s="5"/>
      <c r="M518" s="129" t="s">
        <v>3940</v>
      </c>
      <c r="N518" s="129"/>
      <c r="O518" s="54"/>
    </row>
    <row r="519" spans="1:18" s="53" customFormat="1" ht="153" x14ac:dyDescent="0.25">
      <c r="A519" s="129" t="s">
        <v>9266</v>
      </c>
      <c r="B519" s="129" t="s">
        <v>146</v>
      </c>
      <c r="C519" s="129" t="s">
        <v>4888</v>
      </c>
      <c r="D519" s="129" t="s">
        <v>11601</v>
      </c>
      <c r="E519" s="129" t="s">
        <v>3940</v>
      </c>
      <c r="F519" s="129" t="s">
        <v>4887</v>
      </c>
      <c r="G519" s="132">
        <v>43857</v>
      </c>
      <c r="H519" s="136" t="s">
        <v>5138</v>
      </c>
      <c r="I519" s="136">
        <v>28009</v>
      </c>
      <c r="J519" s="138" t="s">
        <v>11602</v>
      </c>
      <c r="K519" s="138"/>
      <c r="L519" s="5"/>
      <c r="M519" s="129" t="s">
        <v>3940</v>
      </c>
      <c r="N519" s="129"/>
      <c r="O519" s="54"/>
    </row>
    <row r="520" spans="1:18" s="53" customFormat="1" ht="63.75" x14ac:dyDescent="0.25">
      <c r="A520" s="129" t="s">
        <v>9267</v>
      </c>
      <c r="B520" s="129" t="s">
        <v>146</v>
      </c>
      <c r="C520" s="129" t="s">
        <v>3934</v>
      </c>
      <c r="D520" s="129" t="s">
        <v>11590</v>
      </c>
      <c r="E520" s="129" t="s">
        <v>3940</v>
      </c>
      <c r="F520" s="129" t="s">
        <v>4966</v>
      </c>
      <c r="G520" s="132">
        <v>43871</v>
      </c>
      <c r="H520" s="136" t="s">
        <v>5137</v>
      </c>
      <c r="I520" s="136">
        <v>12000</v>
      </c>
      <c r="J520" s="138">
        <v>1200</v>
      </c>
      <c r="K520" s="138"/>
      <c r="L520" s="5"/>
      <c r="M520" s="129" t="s">
        <v>3940</v>
      </c>
      <c r="N520" s="129"/>
      <c r="O520" s="54"/>
      <c r="R520" s="118"/>
    </row>
    <row r="521" spans="1:18" s="53" customFormat="1" ht="89.25" x14ac:dyDescent="0.25">
      <c r="A521" s="129" t="s">
        <v>9268</v>
      </c>
      <c r="B521" s="129" t="s">
        <v>146</v>
      </c>
      <c r="C521" s="129" t="s">
        <v>8575</v>
      </c>
      <c r="D521" s="129" t="s">
        <v>11626</v>
      </c>
      <c r="E521" s="129" t="s">
        <v>4689</v>
      </c>
      <c r="F521" s="129" t="s">
        <v>5056</v>
      </c>
      <c r="G521" s="132">
        <v>43880</v>
      </c>
      <c r="H521" s="136" t="s">
        <v>5055</v>
      </c>
      <c r="I521" s="136">
        <v>11532</v>
      </c>
      <c r="J521" s="138">
        <v>1326180</v>
      </c>
      <c r="K521" s="138"/>
      <c r="L521" s="5" t="s">
        <v>4716</v>
      </c>
      <c r="M521" s="129" t="s">
        <v>4689</v>
      </c>
      <c r="N521" s="129"/>
      <c r="O521" s="54"/>
    </row>
    <row r="522" spans="1:18" s="53" customFormat="1" ht="76.5" x14ac:dyDescent="0.25">
      <c r="A522" s="129" t="s">
        <v>9269</v>
      </c>
      <c r="B522" s="129" t="s">
        <v>146</v>
      </c>
      <c r="C522" s="129" t="s">
        <v>11647</v>
      </c>
      <c r="D522" s="129" t="s">
        <v>11645</v>
      </c>
      <c r="E522" s="129" t="s">
        <v>3940</v>
      </c>
      <c r="F522" s="129" t="s">
        <v>169</v>
      </c>
      <c r="G522" s="132">
        <v>43910</v>
      </c>
      <c r="H522" s="136" t="s">
        <v>5057</v>
      </c>
      <c r="I522" s="136">
        <v>160</v>
      </c>
      <c r="J522" s="138" t="s">
        <v>11646</v>
      </c>
      <c r="K522" s="138"/>
      <c r="L522" s="129" t="s">
        <v>5263</v>
      </c>
      <c r="M522" s="129" t="s">
        <v>3940</v>
      </c>
      <c r="N522" s="129"/>
      <c r="O522" s="54"/>
    </row>
    <row r="523" spans="1:18" s="53" customFormat="1" ht="76.5" x14ac:dyDescent="0.25">
      <c r="A523" s="129" t="s">
        <v>9270</v>
      </c>
      <c r="B523" s="129" t="s">
        <v>146</v>
      </c>
      <c r="C523" s="129" t="s">
        <v>5063</v>
      </c>
      <c r="D523" s="129" t="s">
        <v>11551</v>
      </c>
      <c r="E523" s="129" t="s">
        <v>3940</v>
      </c>
      <c r="F523" s="129" t="s">
        <v>169</v>
      </c>
      <c r="G523" s="132">
        <v>43921</v>
      </c>
      <c r="H523" s="136" t="s">
        <v>5074</v>
      </c>
      <c r="I523" s="136">
        <v>7027</v>
      </c>
      <c r="J523" s="138" t="s">
        <v>11552</v>
      </c>
      <c r="K523" s="138"/>
      <c r="L523" s="5"/>
      <c r="M523" s="129" t="s">
        <v>3940</v>
      </c>
      <c r="N523" s="129"/>
      <c r="O523" s="54"/>
    </row>
    <row r="524" spans="1:18" s="53" customFormat="1" ht="76.5" x14ac:dyDescent="0.25">
      <c r="A524" s="129" t="s">
        <v>9271</v>
      </c>
      <c r="B524" s="129" t="s">
        <v>146</v>
      </c>
      <c r="C524" s="129" t="s">
        <v>5063</v>
      </c>
      <c r="D524" s="129" t="s">
        <v>11657</v>
      </c>
      <c r="E524" s="129" t="s">
        <v>3940</v>
      </c>
      <c r="F524" s="129" t="s">
        <v>169</v>
      </c>
      <c r="G524" s="132">
        <v>43921</v>
      </c>
      <c r="H524" s="136" t="s">
        <v>5074</v>
      </c>
      <c r="I524" s="136">
        <v>9105</v>
      </c>
      <c r="J524" s="138" t="s">
        <v>11656</v>
      </c>
      <c r="K524" s="138"/>
      <c r="L524" s="5"/>
      <c r="M524" s="129" t="s">
        <v>3940</v>
      </c>
      <c r="N524" s="129"/>
      <c r="O524" s="54"/>
    </row>
    <row r="525" spans="1:18" s="53" customFormat="1" ht="76.5" x14ac:dyDescent="0.25">
      <c r="A525" s="129" t="s">
        <v>9272</v>
      </c>
      <c r="B525" s="129" t="s">
        <v>146</v>
      </c>
      <c r="C525" s="129" t="s">
        <v>11586</v>
      </c>
      <c r="D525" s="129" t="s">
        <v>11585</v>
      </c>
      <c r="E525" s="129" t="s">
        <v>3940</v>
      </c>
      <c r="F525" s="129" t="s">
        <v>169</v>
      </c>
      <c r="G525" s="132">
        <v>43929</v>
      </c>
      <c r="H525" s="136" t="s">
        <v>5095</v>
      </c>
      <c r="I525" s="136">
        <v>452</v>
      </c>
      <c r="J525" s="138">
        <v>65992</v>
      </c>
      <c r="K525" s="138"/>
      <c r="L525" s="5"/>
      <c r="M525" s="129" t="s">
        <v>3940</v>
      </c>
      <c r="N525" s="129"/>
      <c r="O525" s="54"/>
    </row>
    <row r="526" spans="1:18" s="53" customFormat="1" ht="76.5" x14ac:dyDescent="0.25">
      <c r="A526" s="129" t="s">
        <v>9273</v>
      </c>
      <c r="B526" s="129" t="s">
        <v>146</v>
      </c>
      <c r="C526" s="129" t="s">
        <v>11653</v>
      </c>
      <c r="D526" s="129" t="s">
        <v>11651</v>
      </c>
      <c r="E526" s="129" t="s">
        <v>3940</v>
      </c>
      <c r="F526" s="129" t="s">
        <v>169</v>
      </c>
      <c r="G526" s="132">
        <v>43920</v>
      </c>
      <c r="H526" s="136" t="s">
        <v>5096</v>
      </c>
      <c r="I526" s="136">
        <v>604</v>
      </c>
      <c r="J526" s="138" t="s">
        <v>11652</v>
      </c>
      <c r="K526" s="138"/>
      <c r="L526" s="129" t="s">
        <v>5263</v>
      </c>
      <c r="M526" s="129" t="s">
        <v>3940</v>
      </c>
      <c r="N526" s="129"/>
      <c r="O526" s="54"/>
    </row>
    <row r="527" spans="1:18" s="53" customFormat="1" ht="76.5" x14ac:dyDescent="0.25">
      <c r="A527" s="129" t="s">
        <v>9274</v>
      </c>
      <c r="B527" s="129" t="s">
        <v>146</v>
      </c>
      <c r="C527" s="129" t="s">
        <v>11544</v>
      </c>
      <c r="D527" s="129" t="s">
        <v>11543</v>
      </c>
      <c r="E527" s="129" t="s">
        <v>3940</v>
      </c>
      <c r="F527" s="129" t="s">
        <v>169</v>
      </c>
      <c r="G527" s="132">
        <v>43945</v>
      </c>
      <c r="H527" s="136" t="s">
        <v>5096</v>
      </c>
      <c r="I527" s="136">
        <v>10000</v>
      </c>
      <c r="J527" s="138">
        <v>1150000</v>
      </c>
      <c r="K527" s="138"/>
      <c r="L527" s="129" t="s">
        <v>4740</v>
      </c>
      <c r="M527" s="129" t="s">
        <v>3940</v>
      </c>
      <c r="N527" s="129"/>
      <c r="O527" s="54"/>
    </row>
    <row r="528" spans="1:18" s="53" customFormat="1" ht="76.5" x14ac:dyDescent="0.25">
      <c r="A528" s="129" t="s">
        <v>9275</v>
      </c>
      <c r="B528" s="129" t="s">
        <v>146</v>
      </c>
      <c r="C528" s="129" t="s">
        <v>5112</v>
      </c>
      <c r="D528" s="129" t="s">
        <v>12043</v>
      </c>
      <c r="E528" s="129" t="s">
        <v>3940</v>
      </c>
      <c r="F528" s="129" t="s">
        <v>169</v>
      </c>
      <c r="G528" s="132">
        <v>43941</v>
      </c>
      <c r="H528" s="136" t="s">
        <v>5113</v>
      </c>
      <c r="I528" s="136">
        <v>25460</v>
      </c>
      <c r="J528" s="138">
        <v>6037839</v>
      </c>
      <c r="K528" s="138"/>
      <c r="L528" s="5"/>
      <c r="M528" s="129" t="s">
        <v>3940</v>
      </c>
      <c r="N528" s="129"/>
      <c r="O528" s="54"/>
    </row>
    <row r="529" spans="1:15" s="53" customFormat="1" ht="76.5" x14ac:dyDescent="0.25">
      <c r="A529" s="129" t="s">
        <v>9276</v>
      </c>
      <c r="B529" s="129" t="s">
        <v>146</v>
      </c>
      <c r="C529" s="129" t="s">
        <v>4775</v>
      </c>
      <c r="D529" s="129" t="s">
        <v>11626</v>
      </c>
      <c r="E529" s="129" t="s">
        <v>3940</v>
      </c>
      <c r="F529" s="129" t="s">
        <v>169</v>
      </c>
      <c r="G529" s="132">
        <v>43936</v>
      </c>
      <c r="H529" s="136" t="s">
        <v>5057</v>
      </c>
      <c r="I529" s="136">
        <v>11532</v>
      </c>
      <c r="J529" s="138">
        <v>1079510.52</v>
      </c>
      <c r="K529" s="138"/>
      <c r="L529" s="5"/>
      <c r="M529" s="129" t="s">
        <v>3940</v>
      </c>
      <c r="N529" s="129"/>
      <c r="O529" s="54"/>
    </row>
    <row r="530" spans="1:15" s="53" customFormat="1" ht="69" customHeight="1" x14ac:dyDescent="0.25">
      <c r="A530" s="129" t="s">
        <v>9277</v>
      </c>
      <c r="B530" s="129" t="s">
        <v>146</v>
      </c>
      <c r="C530" s="129" t="s">
        <v>11635</v>
      </c>
      <c r="D530" s="129" t="s">
        <v>11634</v>
      </c>
      <c r="E530" s="129" t="s">
        <v>3940</v>
      </c>
      <c r="F530" s="129" t="s">
        <v>5122</v>
      </c>
      <c r="G530" s="132">
        <v>43985</v>
      </c>
      <c r="H530" s="136" t="s">
        <v>5121</v>
      </c>
      <c r="I530" s="136">
        <v>2214</v>
      </c>
      <c r="J530" s="138">
        <v>190404</v>
      </c>
      <c r="K530" s="138"/>
      <c r="L530" s="5"/>
      <c r="M530" s="129" t="s">
        <v>3940</v>
      </c>
      <c r="N530" s="129"/>
      <c r="O530" s="54"/>
    </row>
    <row r="531" spans="1:15" s="53" customFormat="1" ht="140.25" x14ac:dyDescent="0.25">
      <c r="A531" s="129" t="s">
        <v>9278</v>
      </c>
      <c r="B531" s="129" t="s">
        <v>146</v>
      </c>
      <c r="C531" s="129" t="s">
        <v>11628</v>
      </c>
      <c r="D531" s="129" t="s">
        <v>11627</v>
      </c>
      <c r="E531" s="129" t="s">
        <v>4797</v>
      </c>
      <c r="F531" s="129" t="s">
        <v>5128</v>
      </c>
      <c r="G531" s="132">
        <v>44039</v>
      </c>
      <c r="H531" s="136" t="s">
        <v>5129</v>
      </c>
      <c r="I531" s="136">
        <v>7070</v>
      </c>
      <c r="J531" s="138">
        <v>1901830</v>
      </c>
      <c r="K531" s="138"/>
      <c r="L531" s="5" t="s">
        <v>5131</v>
      </c>
      <c r="M531" s="129" t="s">
        <v>4797</v>
      </c>
      <c r="N531" s="129"/>
      <c r="O531" s="54"/>
    </row>
    <row r="532" spans="1:15" s="53" customFormat="1" ht="140.25" x14ac:dyDescent="0.25">
      <c r="A532" s="129" t="s">
        <v>9279</v>
      </c>
      <c r="B532" s="129" t="s">
        <v>146</v>
      </c>
      <c r="C532" s="129" t="s">
        <v>11605</v>
      </c>
      <c r="D532" s="129" t="s">
        <v>11604</v>
      </c>
      <c r="E532" s="129" t="s">
        <v>3940</v>
      </c>
      <c r="F532" s="129" t="s">
        <v>5132</v>
      </c>
      <c r="G532" s="132">
        <v>44039</v>
      </c>
      <c r="H532" s="136" t="s">
        <v>5135</v>
      </c>
      <c r="I532" s="136">
        <v>547</v>
      </c>
      <c r="J532" s="138">
        <v>79862</v>
      </c>
      <c r="K532" s="138"/>
      <c r="L532" s="5"/>
      <c r="M532" s="129" t="s">
        <v>3940</v>
      </c>
      <c r="N532" s="129"/>
      <c r="O532" s="54"/>
    </row>
    <row r="533" spans="1:15" s="53" customFormat="1" ht="76.5" x14ac:dyDescent="0.25">
      <c r="A533" s="129" t="s">
        <v>9280</v>
      </c>
      <c r="B533" s="129" t="s">
        <v>146</v>
      </c>
      <c r="C533" s="129" t="s">
        <v>11597</v>
      </c>
      <c r="D533" s="129" t="s">
        <v>11595</v>
      </c>
      <c r="E533" s="129" t="s">
        <v>138</v>
      </c>
      <c r="F533" s="129" t="s">
        <v>5253</v>
      </c>
      <c r="G533" s="132">
        <v>44056</v>
      </c>
      <c r="H533" s="136" t="s">
        <v>5057</v>
      </c>
      <c r="I533" s="136">
        <v>305</v>
      </c>
      <c r="J533" s="138" t="s">
        <v>11596</v>
      </c>
      <c r="K533" s="138"/>
      <c r="L533" s="5" t="s">
        <v>5252</v>
      </c>
      <c r="M533" s="129" t="s">
        <v>138</v>
      </c>
      <c r="N533" s="129"/>
      <c r="O533" s="54"/>
    </row>
    <row r="534" spans="1:15" s="53" customFormat="1" ht="76.5" x14ac:dyDescent="0.25">
      <c r="A534" s="129" t="s">
        <v>9281</v>
      </c>
      <c r="B534" s="129" t="s">
        <v>146</v>
      </c>
      <c r="C534" s="129" t="s">
        <v>11548</v>
      </c>
      <c r="D534" s="129" t="s">
        <v>11546</v>
      </c>
      <c r="E534" s="5" t="s">
        <v>3940</v>
      </c>
      <c r="F534" s="129" t="s">
        <v>5253</v>
      </c>
      <c r="G534" s="141">
        <v>44125</v>
      </c>
      <c r="H534" s="136" t="s">
        <v>5057</v>
      </c>
      <c r="I534" s="136">
        <v>238</v>
      </c>
      <c r="J534" s="138" t="s">
        <v>11547</v>
      </c>
      <c r="K534" s="138"/>
      <c r="L534" s="5" t="s">
        <v>5263</v>
      </c>
      <c r="M534" s="5" t="s">
        <v>3940</v>
      </c>
      <c r="N534" s="5"/>
      <c r="O534" s="54"/>
    </row>
    <row r="535" spans="1:15" s="53" customFormat="1" ht="76.5" x14ac:dyDescent="0.25">
      <c r="A535" s="129" t="s">
        <v>9282</v>
      </c>
      <c r="B535" s="129" t="s">
        <v>146</v>
      </c>
      <c r="C535" s="129" t="s">
        <v>5262</v>
      </c>
      <c r="D535" s="129" t="s">
        <v>11573</v>
      </c>
      <c r="E535" s="5" t="s">
        <v>3940</v>
      </c>
      <c r="F535" s="129" t="s">
        <v>5253</v>
      </c>
      <c r="G535" s="141">
        <v>44138</v>
      </c>
      <c r="H535" s="136" t="s">
        <v>5057</v>
      </c>
      <c r="I535" s="136">
        <v>256</v>
      </c>
      <c r="J535" s="138" t="s">
        <v>11574</v>
      </c>
      <c r="K535" s="138"/>
      <c r="L535" s="5" t="s">
        <v>5263</v>
      </c>
      <c r="M535" s="5" t="s">
        <v>3940</v>
      </c>
      <c r="N535" s="5"/>
      <c r="O535" s="54"/>
    </row>
    <row r="536" spans="1:15" s="53" customFormat="1" ht="76.5" x14ac:dyDescent="0.25">
      <c r="A536" s="129" t="s">
        <v>9283</v>
      </c>
      <c r="B536" s="129" t="s">
        <v>146</v>
      </c>
      <c r="C536" s="129" t="s">
        <v>5264</v>
      </c>
      <c r="D536" s="129" t="s">
        <v>11613</v>
      </c>
      <c r="E536" s="5" t="s">
        <v>3940</v>
      </c>
      <c r="F536" s="129" t="s">
        <v>5253</v>
      </c>
      <c r="G536" s="141">
        <v>44186</v>
      </c>
      <c r="H536" s="136" t="s">
        <v>5149</v>
      </c>
      <c r="I536" s="136">
        <v>276</v>
      </c>
      <c r="J536" s="138">
        <v>40296</v>
      </c>
      <c r="K536" s="138"/>
      <c r="L536" s="5"/>
      <c r="M536" s="5" t="s">
        <v>3940</v>
      </c>
      <c r="N536" s="5"/>
      <c r="O536" s="54"/>
    </row>
    <row r="537" spans="1:15" s="53" customFormat="1" ht="76.5" x14ac:dyDescent="0.25">
      <c r="A537" s="129" t="s">
        <v>12735</v>
      </c>
      <c r="B537" s="129" t="s">
        <v>146</v>
      </c>
      <c r="C537" s="129" t="s">
        <v>11578</v>
      </c>
      <c r="D537" s="129" t="s">
        <v>11577</v>
      </c>
      <c r="E537" s="5" t="s">
        <v>3940</v>
      </c>
      <c r="F537" s="129" t="s">
        <v>5253</v>
      </c>
      <c r="G537" s="141">
        <v>44194</v>
      </c>
      <c r="H537" s="136" t="s">
        <v>5057</v>
      </c>
      <c r="I537" s="136">
        <v>292</v>
      </c>
      <c r="J537" s="138" t="s">
        <v>11579</v>
      </c>
      <c r="K537" s="138"/>
      <c r="L537" s="5" t="s">
        <v>5263</v>
      </c>
      <c r="M537" s="5" t="s">
        <v>3940</v>
      </c>
      <c r="N537" s="5"/>
      <c r="O537" s="54"/>
    </row>
    <row r="538" spans="1:15" s="53" customFormat="1" ht="76.5" x14ac:dyDescent="0.25">
      <c r="A538" s="129" t="s">
        <v>9284</v>
      </c>
      <c r="B538" s="129" t="s">
        <v>146</v>
      </c>
      <c r="C538" s="129" t="s">
        <v>5311</v>
      </c>
      <c r="D538" s="129" t="s">
        <v>11662</v>
      </c>
      <c r="E538" s="5" t="s">
        <v>3940</v>
      </c>
      <c r="F538" s="129" t="s">
        <v>5253</v>
      </c>
      <c r="G538" s="141">
        <v>44193</v>
      </c>
      <c r="H538" s="136" t="s">
        <v>5148</v>
      </c>
      <c r="I538" s="136">
        <v>908</v>
      </c>
      <c r="J538" s="138" t="s">
        <v>11661</v>
      </c>
      <c r="K538" s="138"/>
      <c r="L538" s="5"/>
      <c r="M538" s="5" t="s">
        <v>3940</v>
      </c>
      <c r="N538" s="5"/>
      <c r="O538" s="54"/>
    </row>
    <row r="539" spans="1:15" s="53" customFormat="1" ht="76.5" x14ac:dyDescent="0.25">
      <c r="A539" s="129" t="s">
        <v>9285</v>
      </c>
      <c r="B539" s="129" t="s">
        <v>146</v>
      </c>
      <c r="C539" s="129" t="s">
        <v>5312</v>
      </c>
      <c r="D539" s="129" t="s">
        <v>11536</v>
      </c>
      <c r="E539" s="5" t="s">
        <v>3940</v>
      </c>
      <c r="F539" s="129" t="s">
        <v>5253</v>
      </c>
      <c r="G539" s="141">
        <v>44188</v>
      </c>
      <c r="H539" s="136" t="s">
        <v>5176</v>
      </c>
      <c r="I539" s="136">
        <v>786</v>
      </c>
      <c r="J539" s="138">
        <v>114756</v>
      </c>
      <c r="K539" s="138"/>
      <c r="L539" s="5"/>
      <c r="M539" s="5" t="s">
        <v>3940</v>
      </c>
      <c r="N539" s="5"/>
      <c r="O539" s="54"/>
    </row>
    <row r="540" spans="1:15" s="53" customFormat="1" ht="76.5" x14ac:dyDescent="0.25">
      <c r="A540" s="129" t="s">
        <v>9286</v>
      </c>
      <c r="B540" s="129" t="s">
        <v>146</v>
      </c>
      <c r="C540" s="129" t="s">
        <v>5320</v>
      </c>
      <c r="D540" s="129" t="s">
        <v>11625</v>
      </c>
      <c r="E540" s="5" t="s">
        <v>3940</v>
      </c>
      <c r="F540" s="129" t="s">
        <v>5253</v>
      </c>
      <c r="G540" s="141">
        <v>42508</v>
      </c>
      <c r="H540" s="136" t="s">
        <v>5137</v>
      </c>
      <c r="I540" s="136">
        <v>1200</v>
      </c>
      <c r="J540" s="138" t="s">
        <v>11466</v>
      </c>
      <c r="K540" s="138"/>
      <c r="L540" s="5"/>
      <c r="M540" s="5" t="s">
        <v>3940</v>
      </c>
      <c r="N540" s="5"/>
      <c r="O540" s="54"/>
    </row>
    <row r="541" spans="1:15" s="53" customFormat="1" ht="63.75" x14ac:dyDescent="0.25">
      <c r="A541" s="129" t="s">
        <v>9287</v>
      </c>
      <c r="B541" s="129" t="s">
        <v>146</v>
      </c>
      <c r="C541" s="129" t="s">
        <v>5337</v>
      </c>
      <c r="D541" s="129" t="s">
        <v>11553</v>
      </c>
      <c r="E541" s="5" t="s">
        <v>3940</v>
      </c>
      <c r="F541" s="5" t="s">
        <v>5335</v>
      </c>
      <c r="G541" s="141">
        <v>44270</v>
      </c>
      <c r="H541" s="136" t="s">
        <v>5338</v>
      </c>
      <c r="I541" s="136">
        <v>11067</v>
      </c>
      <c r="J541" s="138" t="s">
        <v>11554</v>
      </c>
      <c r="K541" s="138"/>
      <c r="L541" s="5" t="s">
        <v>5336</v>
      </c>
      <c r="M541" s="5" t="s">
        <v>3940</v>
      </c>
      <c r="N541" s="5"/>
      <c r="O541" s="54"/>
    </row>
    <row r="542" spans="1:15" s="53" customFormat="1" ht="76.5" x14ac:dyDescent="0.25">
      <c r="A542" s="129" t="s">
        <v>9288</v>
      </c>
      <c r="B542" s="129" t="s">
        <v>146</v>
      </c>
      <c r="C542" s="129" t="s">
        <v>5341</v>
      </c>
      <c r="D542" s="129" t="s">
        <v>11648</v>
      </c>
      <c r="E542" s="5" t="s">
        <v>3940</v>
      </c>
      <c r="F542" s="129" t="s">
        <v>5253</v>
      </c>
      <c r="G542" s="141">
        <v>44216</v>
      </c>
      <c r="H542" s="136" t="s">
        <v>5057</v>
      </c>
      <c r="I542" s="136">
        <v>497</v>
      </c>
      <c r="J542" s="138">
        <v>133693</v>
      </c>
      <c r="K542" s="138"/>
      <c r="L542" s="5" t="s">
        <v>5342</v>
      </c>
      <c r="M542" s="5" t="s">
        <v>3940</v>
      </c>
      <c r="N542" s="5"/>
      <c r="O542" s="54"/>
    </row>
    <row r="543" spans="1:15" s="53" customFormat="1" ht="76.5" x14ac:dyDescent="0.25">
      <c r="A543" s="129" t="s">
        <v>9289</v>
      </c>
      <c r="B543" s="129" t="s">
        <v>146</v>
      </c>
      <c r="C543" s="129" t="s">
        <v>5343</v>
      </c>
      <c r="D543" s="129" t="s">
        <v>11638</v>
      </c>
      <c r="E543" s="5" t="s">
        <v>3940</v>
      </c>
      <c r="F543" s="129" t="s">
        <v>5253</v>
      </c>
      <c r="G543" s="141">
        <v>44214</v>
      </c>
      <c r="H543" s="136" t="s">
        <v>5095</v>
      </c>
      <c r="I543" s="136">
        <v>691</v>
      </c>
      <c r="J543" s="138">
        <v>100886</v>
      </c>
      <c r="K543" s="138"/>
      <c r="L543" s="5" t="s">
        <v>5342</v>
      </c>
      <c r="M543" s="5" t="s">
        <v>3940</v>
      </c>
      <c r="N543" s="5"/>
      <c r="O543" s="54"/>
    </row>
    <row r="544" spans="1:15" s="53" customFormat="1" ht="76.5" x14ac:dyDescent="0.25">
      <c r="A544" s="129" t="s">
        <v>9290</v>
      </c>
      <c r="B544" s="129" t="s">
        <v>146</v>
      </c>
      <c r="C544" s="129" t="s">
        <v>5344</v>
      </c>
      <c r="D544" s="129" t="s">
        <v>11563</v>
      </c>
      <c r="E544" s="5" t="s">
        <v>3940</v>
      </c>
      <c r="F544" s="129" t="s">
        <v>5253</v>
      </c>
      <c r="G544" s="141">
        <v>44230</v>
      </c>
      <c r="H544" s="136" t="s">
        <v>5096</v>
      </c>
      <c r="I544" s="136">
        <v>3270</v>
      </c>
      <c r="J544" s="138">
        <v>477420</v>
      </c>
      <c r="K544" s="138"/>
      <c r="L544" s="5"/>
      <c r="M544" s="5" t="s">
        <v>3940</v>
      </c>
      <c r="N544" s="5"/>
      <c r="O544" s="54"/>
    </row>
    <row r="545" spans="1:15" s="53" customFormat="1" ht="76.5" x14ac:dyDescent="0.25">
      <c r="A545" s="129" t="s">
        <v>9291</v>
      </c>
      <c r="B545" s="129" t="s">
        <v>146</v>
      </c>
      <c r="C545" s="129" t="s">
        <v>5345</v>
      </c>
      <c r="D545" s="129" t="s">
        <v>11624</v>
      </c>
      <c r="E545" s="5" t="s">
        <v>4702</v>
      </c>
      <c r="F545" s="129" t="s">
        <v>5253</v>
      </c>
      <c r="G545" s="141">
        <v>44209</v>
      </c>
      <c r="H545" s="136" t="s">
        <v>5148</v>
      </c>
      <c r="I545" s="136">
        <v>1406</v>
      </c>
      <c r="J545" s="138">
        <v>205276</v>
      </c>
      <c r="K545" s="138"/>
      <c r="L545" s="5" t="s">
        <v>4716</v>
      </c>
      <c r="M545" s="5" t="s">
        <v>4702</v>
      </c>
      <c r="N545" s="5"/>
      <c r="O545" s="54"/>
    </row>
    <row r="546" spans="1:15" s="53" customFormat="1" ht="76.5" x14ac:dyDescent="0.25">
      <c r="A546" s="129" t="s">
        <v>9292</v>
      </c>
      <c r="B546" s="129" t="s">
        <v>146</v>
      </c>
      <c r="C546" s="129" t="s">
        <v>5346</v>
      </c>
      <c r="D546" s="129" t="s">
        <v>11603</v>
      </c>
      <c r="E546" s="5" t="s">
        <v>3940</v>
      </c>
      <c r="F546" s="129" t="s">
        <v>5253</v>
      </c>
      <c r="G546" s="141">
        <v>44207</v>
      </c>
      <c r="H546" s="136" t="s">
        <v>5154</v>
      </c>
      <c r="I546" s="136">
        <v>284</v>
      </c>
      <c r="J546" s="138">
        <v>41464</v>
      </c>
      <c r="K546" s="138"/>
      <c r="L546" s="5" t="s">
        <v>5342</v>
      </c>
      <c r="M546" s="5" t="s">
        <v>3940</v>
      </c>
      <c r="N546" s="5"/>
      <c r="O546" s="54"/>
    </row>
    <row r="547" spans="1:15" s="53" customFormat="1" ht="76.5" x14ac:dyDescent="0.25">
      <c r="A547" s="129" t="s">
        <v>9293</v>
      </c>
      <c r="B547" s="129" t="s">
        <v>146</v>
      </c>
      <c r="C547" s="129" t="s">
        <v>5347</v>
      </c>
      <c r="D547" s="129" t="s">
        <v>11589</v>
      </c>
      <c r="E547" s="5" t="s">
        <v>3940</v>
      </c>
      <c r="F547" s="129" t="s">
        <v>5253</v>
      </c>
      <c r="G547" s="141">
        <v>44207</v>
      </c>
      <c r="H547" s="136" t="s">
        <v>5348</v>
      </c>
      <c r="I547" s="136">
        <v>1623</v>
      </c>
      <c r="J547" s="138">
        <v>236958</v>
      </c>
      <c r="K547" s="138"/>
      <c r="L547" s="5" t="s">
        <v>5342</v>
      </c>
      <c r="M547" s="5" t="s">
        <v>3940</v>
      </c>
      <c r="N547" s="5"/>
      <c r="O547" s="54"/>
    </row>
    <row r="548" spans="1:15" s="53" customFormat="1" ht="76.5" x14ac:dyDescent="0.25">
      <c r="A548" s="129" t="s">
        <v>9294</v>
      </c>
      <c r="B548" s="129" t="s">
        <v>146</v>
      </c>
      <c r="C548" s="129" t="s">
        <v>5349</v>
      </c>
      <c r="D548" s="129" t="s">
        <v>11636</v>
      </c>
      <c r="E548" s="5" t="s">
        <v>3940</v>
      </c>
      <c r="F548" s="129" t="s">
        <v>5253</v>
      </c>
      <c r="G548" s="141">
        <v>44196</v>
      </c>
      <c r="H548" s="136" t="s">
        <v>5350</v>
      </c>
      <c r="I548" s="136">
        <v>271</v>
      </c>
      <c r="J548" s="138">
        <v>39566</v>
      </c>
      <c r="K548" s="138"/>
      <c r="L548" s="5" t="s">
        <v>5342</v>
      </c>
      <c r="M548" s="5" t="s">
        <v>3940</v>
      </c>
      <c r="N548" s="5"/>
      <c r="O548" s="54"/>
    </row>
    <row r="549" spans="1:15" s="53" customFormat="1" ht="76.5" x14ac:dyDescent="0.25">
      <c r="A549" s="129" t="s">
        <v>9295</v>
      </c>
      <c r="B549" s="129" t="s">
        <v>146</v>
      </c>
      <c r="C549" s="129" t="s">
        <v>5351</v>
      </c>
      <c r="D549" s="129" t="s">
        <v>11633</v>
      </c>
      <c r="E549" s="5" t="s">
        <v>3940</v>
      </c>
      <c r="F549" s="129" t="s">
        <v>5253</v>
      </c>
      <c r="G549" s="141">
        <v>44195</v>
      </c>
      <c r="H549" s="136" t="s">
        <v>5095</v>
      </c>
      <c r="I549" s="136">
        <v>910</v>
      </c>
      <c r="J549" s="138">
        <v>132860</v>
      </c>
      <c r="K549" s="138"/>
      <c r="L549" s="5" t="s">
        <v>5342</v>
      </c>
      <c r="M549" s="5" t="s">
        <v>3940</v>
      </c>
      <c r="N549" s="5"/>
      <c r="O549" s="54"/>
    </row>
    <row r="550" spans="1:15" s="53" customFormat="1" ht="76.5" x14ac:dyDescent="0.25">
      <c r="A550" s="129" t="s">
        <v>9296</v>
      </c>
      <c r="B550" s="129" t="s">
        <v>146</v>
      </c>
      <c r="C550" s="129" t="s">
        <v>5352</v>
      </c>
      <c r="D550" s="129" t="s">
        <v>11584</v>
      </c>
      <c r="E550" s="5" t="s">
        <v>3940</v>
      </c>
      <c r="F550" s="129" t="s">
        <v>5253</v>
      </c>
      <c r="G550" s="141">
        <v>44246</v>
      </c>
      <c r="H550" s="136" t="s">
        <v>5095</v>
      </c>
      <c r="I550" s="136">
        <v>769</v>
      </c>
      <c r="J550" s="138">
        <v>112274</v>
      </c>
      <c r="K550" s="138"/>
      <c r="L550" s="5"/>
      <c r="M550" s="5" t="s">
        <v>3940</v>
      </c>
      <c r="N550" s="5"/>
      <c r="O550" s="54"/>
    </row>
    <row r="551" spans="1:15" s="53" customFormat="1" ht="76.5" x14ac:dyDescent="0.25">
      <c r="A551" s="129" t="s">
        <v>9297</v>
      </c>
      <c r="B551" s="129" t="s">
        <v>146</v>
      </c>
      <c r="C551" s="129" t="s">
        <v>5353</v>
      </c>
      <c r="D551" s="129" t="s">
        <v>11567</v>
      </c>
      <c r="E551" s="5" t="s">
        <v>3940</v>
      </c>
      <c r="F551" s="129" t="s">
        <v>5253</v>
      </c>
      <c r="G551" s="141">
        <v>44195</v>
      </c>
      <c r="H551" s="136" t="s">
        <v>5151</v>
      </c>
      <c r="I551" s="136">
        <v>543</v>
      </c>
      <c r="J551" s="138">
        <v>146067</v>
      </c>
      <c r="K551" s="138"/>
      <c r="L551" s="5"/>
      <c r="M551" s="5" t="s">
        <v>3940</v>
      </c>
      <c r="N551" s="5"/>
      <c r="O551" s="54"/>
    </row>
    <row r="552" spans="1:15" s="53" customFormat="1" ht="76.5" x14ac:dyDescent="0.25">
      <c r="A552" s="129" t="s">
        <v>9298</v>
      </c>
      <c r="B552" s="129" t="s">
        <v>146</v>
      </c>
      <c r="C552" s="129" t="s">
        <v>5354</v>
      </c>
      <c r="D552" s="129" t="s">
        <v>11649</v>
      </c>
      <c r="E552" s="5" t="s">
        <v>138</v>
      </c>
      <c r="F552" s="129" t="s">
        <v>5253</v>
      </c>
      <c r="G552" s="141">
        <v>44097</v>
      </c>
      <c r="H552" s="136" t="s">
        <v>5151</v>
      </c>
      <c r="I552" s="136">
        <v>983</v>
      </c>
      <c r="J552" s="138" t="s">
        <v>11650</v>
      </c>
      <c r="K552" s="138"/>
      <c r="L552" s="5" t="s">
        <v>5355</v>
      </c>
      <c r="M552" s="5" t="s">
        <v>138</v>
      </c>
      <c r="N552" s="5"/>
      <c r="O552" s="54"/>
    </row>
    <row r="553" spans="1:15" s="53" customFormat="1" ht="63.75" x14ac:dyDescent="0.25">
      <c r="A553" s="129" t="s">
        <v>9299</v>
      </c>
      <c r="B553" s="129" t="s">
        <v>146</v>
      </c>
      <c r="C553" s="129" t="s">
        <v>11538</v>
      </c>
      <c r="D553" s="129" t="s">
        <v>11537</v>
      </c>
      <c r="E553" s="5" t="s">
        <v>3940</v>
      </c>
      <c r="F553" s="129" t="s">
        <v>5360</v>
      </c>
      <c r="G553" s="141">
        <v>44328</v>
      </c>
      <c r="H553" s="136" t="s">
        <v>5121</v>
      </c>
      <c r="I553" s="136">
        <v>569</v>
      </c>
      <c r="J553" s="138">
        <v>83074</v>
      </c>
      <c r="K553" s="138"/>
      <c r="L553" s="5"/>
      <c r="M553" s="5" t="s">
        <v>3940</v>
      </c>
      <c r="N553" s="5"/>
      <c r="O553" s="54"/>
    </row>
    <row r="554" spans="1:15" s="53" customFormat="1" ht="76.5" x14ac:dyDescent="0.25">
      <c r="A554" s="129" t="s">
        <v>9300</v>
      </c>
      <c r="B554" s="129" t="s">
        <v>146</v>
      </c>
      <c r="C554" s="129" t="s">
        <v>11542</v>
      </c>
      <c r="D554" s="129" t="s">
        <v>11540</v>
      </c>
      <c r="E554" s="5" t="s">
        <v>3940</v>
      </c>
      <c r="F554" s="129" t="s">
        <v>5253</v>
      </c>
      <c r="G554" s="141">
        <v>44356</v>
      </c>
      <c r="H554" s="136" t="s">
        <v>5054</v>
      </c>
      <c r="I554" s="136">
        <v>3436</v>
      </c>
      <c r="J554" s="138" t="s">
        <v>11541</v>
      </c>
      <c r="K554" s="138"/>
      <c r="L554" s="5"/>
      <c r="M554" s="5" t="s">
        <v>3940</v>
      </c>
      <c r="N554" s="5"/>
      <c r="O554" s="54"/>
    </row>
    <row r="555" spans="1:15" s="53" customFormat="1" ht="76.5" x14ac:dyDescent="0.25">
      <c r="A555" s="129" t="s">
        <v>9301</v>
      </c>
      <c r="B555" s="129" t="s">
        <v>146</v>
      </c>
      <c r="C555" s="129" t="s">
        <v>8604</v>
      </c>
      <c r="D555" s="129" t="s">
        <v>11608</v>
      </c>
      <c r="E555" s="5" t="s">
        <v>4689</v>
      </c>
      <c r="F555" s="129" t="s">
        <v>5253</v>
      </c>
      <c r="G555" s="141">
        <v>44354</v>
      </c>
      <c r="H555" s="136" t="s">
        <v>5054</v>
      </c>
      <c r="I555" s="136">
        <v>1356</v>
      </c>
      <c r="J555" s="138" t="s">
        <v>11609</v>
      </c>
      <c r="K555" s="138"/>
      <c r="L555" s="5" t="s">
        <v>4716</v>
      </c>
      <c r="M555" s="5" t="s">
        <v>4689</v>
      </c>
      <c r="N555" s="5"/>
      <c r="O555" s="54"/>
    </row>
    <row r="556" spans="1:15" s="53" customFormat="1" ht="76.5" x14ac:dyDescent="0.25">
      <c r="A556" s="129" t="s">
        <v>9302</v>
      </c>
      <c r="B556" s="129" t="s">
        <v>146</v>
      </c>
      <c r="C556" s="129" t="s">
        <v>11615</v>
      </c>
      <c r="D556" s="129" t="s">
        <v>11614</v>
      </c>
      <c r="E556" s="5" t="s">
        <v>4713</v>
      </c>
      <c r="F556" s="129" t="s">
        <v>5253</v>
      </c>
      <c r="G556" s="141">
        <v>44356</v>
      </c>
      <c r="H556" s="136" t="s">
        <v>5168</v>
      </c>
      <c r="I556" s="136">
        <v>6299</v>
      </c>
      <c r="J556" s="138">
        <v>1694431</v>
      </c>
      <c r="K556" s="138"/>
      <c r="L556" s="5" t="s">
        <v>4716</v>
      </c>
      <c r="M556" s="5" t="s">
        <v>4713</v>
      </c>
      <c r="N556" s="5"/>
      <c r="O556" s="54"/>
    </row>
    <row r="557" spans="1:15" ht="105" customHeight="1" x14ac:dyDescent="0.25">
      <c r="A557" s="129" t="s">
        <v>9303</v>
      </c>
      <c r="B557" s="129" t="s">
        <v>146</v>
      </c>
      <c r="C557" s="129" t="s">
        <v>11641</v>
      </c>
      <c r="D557" s="129" t="s">
        <v>11640</v>
      </c>
      <c r="E557" s="5" t="s">
        <v>3940</v>
      </c>
      <c r="F557" s="5" t="s">
        <v>5441</v>
      </c>
      <c r="G557" s="141">
        <v>44552</v>
      </c>
      <c r="H557" s="136" t="s">
        <v>5121</v>
      </c>
      <c r="I557" s="136">
        <v>418</v>
      </c>
      <c r="J557" s="138">
        <v>35948</v>
      </c>
      <c r="K557" s="138"/>
      <c r="L557" s="5" t="s">
        <v>11642</v>
      </c>
      <c r="M557" s="5" t="s">
        <v>3940</v>
      </c>
      <c r="N557" s="5"/>
    </row>
    <row r="558" spans="1:15" ht="60.75" customHeight="1" x14ac:dyDescent="0.25">
      <c r="A558" s="129" t="s">
        <v>9304</v>
      </c>
      <c r="B558" s="129" t="s">
        <v>146</v>
      </c>
      <c r="C558" s="129" t="s">
        <v>11592</v>
      </c>
      <c r="D558" s="129" t="s">
        <v>11591</v>
      </c>
      <c r="E558" s="5" t="s">
        <v>3940</v>
      </c>
      <c r="F558" s="5" t="s">
        <v>5441</v>
      </c>
      <c r="G558" s="141">
        <v>44552</v>
      </c>
      <c r="H558" s="136" t="s">
        <v>5121</v>
      </c>
      <c r="I558" s="136">
        <v>372</v>
      </c>
      <c r="J558" s="138">
        <v>31992</v>
      </c>
      <c r="K558" s="138"/>
      <c r="L558" s="5"/>
      <c r="M558" s="5" t="s">
        <v>3940</v>
      </c>
      <c r="N558" s="5"/>
    </row>
    <row r="559" spans="1:15" ht="79.5" customHeight="1" x14ac:dyDescent="0.25">
      <c r="A559" s="129" t="s">
        <v>9305</v>
      </c>
      <c r="B559" s="129" t="s">
        <v>146</v>
      </c>
      <c r="C559" s="129" t="s">
        <v>5442</v>
      </c>
      <c r="D559" s="129" t="s">
        <v>11571</v>
      </c>
      <c r="E559" s="5" t="s">
        <v>3940</v>
      </c>
      <c r="F559" s="5" t="s">
        <v>5444</v>
      </c>
      <c r="G559" s="141">
        <v>44552</v>
      </c>
      <c r="H559" s="136" t="s">
        <v>5121</v>
      </c>
      <c r="I559" s="136">
        <v>3106</v>
      </c>
      <c r="J559" s="138">
        <v>267116</v>
      </c>
      <c r="K559" s="138"/>
      <c r="L559" s="5" t="s">
        <v>11561</v>
      </c>
      <c r="M559" s="5" t="s">
        <v>11572</v>
      </c>
      <c r="N559" s="5"/>
    </row>
    <row r="560" spans="1:15" ht="72.75" customHeight="1" x14ac:dyDescent="0.25">
      <c r="A560" s="129" t="s">
        <v>9306</v>
      </c>
      <c r="B560" s="5" t="s">
        <v>146</v>
      </c>
      <c r="C560" s="5" t="s">
        <v>11655</v>
      </c>
      <c r="D560" s="5" t="s">
        <v>11654</v>
      </c>
      <c r="E560" s="5" t="s">
        <v>3940</v>
      </c>
      <c r="F560" s="5" t="s">
        <v>5504</v>
      </c>
      <c r="G560" s="141">
        <v>44557</v>
      </c>
      <c r="H560" s="5" t="s">
        <v>5053</v>
      </c>
      <c r="I560" s="5">
        <v>14236</v>
      </c>
      <c r="J560" s="5">
        <v>1629780</v>
      </c>
      <c r="K560" s="5"/>
      <c r="L560" s="5" t="s">
        <v>5505</v>
      </c>
      <c r="M560" s="5" t="s">
        <v>3940</v>
      </c>
      <c r="N560" s="5"/>
    </row>
    <row r="561" spans="1:14" ht="75.75" customHeight="1" x14ac:dyDescent="0.25">
      <c r="A561" s="129" t="s">
        <v>9307</v>
      </c>
      <c r="B561" s="142" t="s">
        <v>146</v>
      </c>
      <c r="C561" s="142" t="s">
        <v>11560</v>
      </c>
      <c r="D561" s="142" t="s">
        <v>11559</v>
      </c>
      <c r="E561" s="142" t="s">
        <v>3940</v>
      </c>
      <c r="F561" s="142" t="s">
        <v>5527</v>
      </c>
      <c r="G561" s="143">
        <v>44706</v>
      </c>
      <c r="H561" s="142" t="s">
        <v>5053</v>
      </c>
      <c r="I561" s="142">
        <v>2653</v>
      </c>
      <c r="J561" s="144">
        <v>228158</v>
      </c>
      <c r="K561" s="144"/>
      <c r="L561" s="142" t="s">
        <v>11561</v>
      </c>
      <c r="M561" s="142" t="s">
        <v>11562</v>
      </c>
      <c r="N561" s="142"/>
    </row>
    <row r="562" spans="1:14" s="87" customFormat="1" ht="72.75" customHeight="1" x14ac:dyDescent="0.25">
      <c r="A562" s="129" t="s">
        <v>9308</v>
      </c>
      <c r="B562" s="5" t="s">
        <v>146</v>
      </c>
      <c r="C562" s="5" t="s">
        <v>7853</v>
      </c>
      <c r="D562" s="5" t="s">
        <v>11580</v>
      </c>
      <c r="E562" s="5" t="s">
        <v>3940</v>
      </c>
      <c r="F562" s="5" t="s">
        <v>5253</v>
      </c>
      <c r="G562" s="141">
        <v>45003</v>
      </c>
      <c r="H562" s="5" t="s">
        <v>7852</v>
      </c>
      <c r="I562" s="5">
        <v>3411</v>
      </c>
      <c r="J562" s="5" t="s">
        <v>11581</v>
      </c>
      <c r="K562" s="5"/>
      <c r="L562" s="5" t="s">
        <v>7854</v>
      </c>
      <c r="M562" s="5" t="s">
        <v>3940</v>
      </c>
      <c r="N562" s="5"/>
    </row>
    <row r="563" spans="1:14" s="88" customFormat="1" ht="90.75" customHeight="1" x14ac:dyDescent="0.25">
      <c r="A563" s="129" t="s">
        <v>9309</v>
      </c>
      <c r="B563" s="18" t="s">
        <v>146</v>
      </c>
      <c r="C563" s="18" t="s">
        <v>11588</v>
      </c>
      <c r="D563" s="18" t="s">
        <v>11587</v>
      </c>
      <c r="E563" s="18" t="s">
        <v>3940</v>
      </c>
      <c r="F563" s="18" t="s">
        <v>5253</v>
      </c>
      <c r="G563" s="10">
        <v>44949</v>
      </c>
      <c r="H563" s="18" t="s">
        <v>7852</v>
      </c>
      <c r="I563" s="18">
        <v>168</v>
      </c>
      <c r="J563" s="18">
        <v>69888</v>
      </c>
      <c r="K563" s="18"/>
      <c r="L563" s="18" t="s">
        <v>7855</v>
      </c>
      <c r="M563" s="18" t="s">
        <v>3940</v>
      </c>
      <c r="N563" s="18"/>
    </row>
    <row r="564" spans="1:14" s="88" customFormat="1" ht="91.5" customHeight="1" x14ac:dyDescent="0.25">
      <c r="A564" s="129" t="s">
        <v>9310</v>
      </c>
      <c r="B564" s="18" t="s">
        <v>146</v>
      </c>
      <c r="C564" s="18" t="s">
        <v>8594</v>
      </c>
      <c r="D564" s="18" t="s">
        <v>11629</v>
      </c>
      <c r="E564" s="18" t="s">
        <v>3940</v>
      </c>
      <c r="F564" s="18" t="s">
        <v>5253</v>
      </c>
      <c r="G564" s="10">
        <v>44791</v>
      </c>
      <c r="H564" s="18" t="s">
        <v>7856</v>
      </c>
      <c r="I564" s="18">
        <v>194763</v>
      </c>
      <c r="J564" s="18" t="s">
        <v>11630</v>
      </c>
      <c r="K564" s="18"/>
      <c r="L564" s="18" t="s">
        <v>7855</v>
      </c>
      <c r="M564" s="18" t="s">
        <v>3940</v>
      </c>
      <c r="N564" s="18"/>
    </row>
    <row r="565" spans="1:14" s="120" customFormat="1" ht="78" customHeight="1" x14ac:dyDescent="0.25">
      <c r="A565" s="129" t="s">
        <v>9311</v>
      </c>
      <c r="B565" s="18" t="s">
        <v>146</v>
      </c>
      <c r="C565" s="18" t="s">
        <v>11660</v>
      </c>
      <c r="D565" s="18" t="s">
        <v>11658</v>
      </c>
      <c r="E565" s="18" t="s">
        <v>3940</v>
      </c>
      <c r="F565" s="18" t="s">
        <v>5253</v>
      </c>
      <c r="G565" s="10">
        <v>44792</v>
      </c>
      <c r="H565" s="18" t="s">
        <v>11659</v>
      </c>
      <c r="I565" s="18">
        <v>11010</v>
      </c>
      <c r="J565" s="18">
        <v>1266150</v>
      </c>
      <c r="K565" s="18"/>
      <c r="L565" s="18" t="s">
        <v>7855</v>
      </c>
      <c r="M565" s="18" t="s">
        <v>3940</v>
      </c>
      <c r="N565" s="18"/>
    </row>
    <row r="566" spans="1:14" s="120" customFormat="1" ht="60.75" customHeight="1" x14ac:dyDescent="0.25">
      <c r="A566" s="129" t="s">
        <v>12736</v>
      </c>
      <c r="B566" s="18" t="s">
        <v>146</v>
      </c>
      <c r="C566" s="18" t="s">
        <v>7857</v>
      </c>
      <c r="D566" s="18" t="s">
        <v>11568</v>
      </c>
      <c r="E566" s="18" t="s">
        <v>3940</v>
      </c>
      <c r="F566" s="18" t="s">
        <v>5253</v>
      </c>
      <c r="G566" s="10">
        <v>45009</v>
      </c>
      <c r="H566" s="18" t="s">
        <v>7852</v>
      </c>
      <c r="I566" s="18">
        <v>202</v>
      </c>
      <c r="J566" s="18">
        <v>29492</v>
      </c>
      <c r="K566" s="18"/>
      <c r="L566" s="18" t="s">
        <v>7855</v>
      </c>
      <c r="M566" s="18" t="s">
        <v>3940</v>
      </c>
      <c r="N566" s="18"/>
    </row>
    <row r="567" spans="1:14" s="91" customFormat="1" ht="52.5" customHeight="1" x14ac:dyDescent="0.25">
      <c r="A567" s="129" t="s">
        <v>12737</v>
      </c>
      <c r="B567" s="18" t="s">
        <v>146</v>
      </c>
      <c r="C567" s="18" t="s">
        <v>7858</v>
      </c>
      <c r="D567" s="18" t="s">
        <v>7859</v>
      </c>
      <c r="E567" s="18" t="s">
        <v>3940</v>
      </c>
      <c r="F567" s="18" t="s">
        <v>7861</v>
      </c>
      <c r="G567" s="10">
        <v>45028</v>
      </c>
      <c r="H567" s="18" t="s">
        <v>7852</v>
      </c>
      <c r="I567" s="18">
        <v>538</v>
      </c>
      <c r="J567" s="18">
        <v>80827.839999999997</v>
      </c>
      <c r="K567" s="18"/>
      <c r="L567" s="18" t="s">
        <v>7860</v>
      </c>
      <c r="M567" s="18" t="s">
        <v>3940</v>
      </c>
      <c r="N567" s="18"/>
    </row>
    <row r="568" spans="1:14" s="91" customFormat="1" ht="76.5" customHeight="1" x14ac:dyDescent="0.25">
      <c r="A568" s="129" t="s">
        <v>12738</v>
      </c>
      <c r="B568" s="18" t="s">
        <v>146</v>
      </c>
      <c r="C568" s="18" t="s">
        <v>7864</v>
      </c>
      <c r="D568" s="18" t="s">
        <v>7865</v>
      </c>
      <c r="E568" s="18" t="s">
        <v>3940</v>
      </c>
      <c r="F568" s="18" t="s">
        <v>7866</v>
      </c>
      <c r="G568" s="10">
        <v>45013</v>
      </c>
      <c r="H568" s="18" t="s">
        <v>7852</v>
      </c>
      <c r="I568" s="18">
        <v>1500</v>
      </c>
      <c r="J568" s="18">
        <v>129000</v>
      </c>
      <c r="K568" s="18"/>
      <c r="L568" s="18" t="s">
        <v>7867</v>
      </c>
      <c r="M568" s="18" t="s">
        <v>3940</v>
      </c>
      <c r="N568" s="18"/>
    </row>
    <row r="569" spans="1:14" s="58" customFormat="1" ht="113.25" customHeight="1" x14ac:dyDescent="0.25">
      <c r="A569" s="129" t="s">
        <v>12739</v>
      </c>
      <c r="B569" s="18" t="s">
        <v>146</v>
      </c>
      <c r="C569" s="18" t="s">
        <v>203</v>
      </c>
      <c r="D569" s="18" t="s">
        <v>11557</v>
      </c>
      <c r="E569" s="18" t="s">
        <v>3940</v>
      </c>
      <c r="F569" s="18" t="s">
        <v>8059</v>
      </c>
      <c r="G569" s="10">
        <v>45140</v>
      </c>
      <c r="H569" s="18" t="s">
        <v>5151</v>
      </c>
      <c r="I569" s="66">
        <v>89644</v>
      </c>
      <c r="J569" s="66" t="s">
        <v>11558</v>
      </c>
      <c r="K569" s="66"/>
      <c r="L569" s="18" t="s">
        <v>8060</v>
      </c>
      <c r="M569" s="18" t="s">
        <v>3940</v>
      </c>
      <c r="N569" s="18"/>
    </row>
    <row r="570" spans="1:14" ht="77.25" customHeight="1" x14ac:dyDescent="0.25">
      <c r="A570" s="129" t="s">
        <v>9312</v>
      </c>
      <c r="B570" s="18" t="s">
        <v>146</v>
      </c>
      <c r="C570" s="18" t="s">
        <v>180</v>
      </c>
      <c r="D570" s="18" t="s">
        <v>11593</v>
      </c>
      <c r="E570" s="18" t="s">
        <v>3940</v>
      </c>
      <c r="F570" s="18" t="s">
        <v>8059</v>
      </c>
      <c r="G570" s="10">
        <v>45160</v>
      </c>
      <c r="H570" s="18" t="s">
        <v>7852</v>
      </c>
      <c r="I570" s="18">
        <v>54099</v>
      </c>
      <c r="J570" s="18" t="s">
        <v>11594</v>
      </c>
      <c r="K570" s="18"/>
      <c r="L570" s="18" t="s">
        <v>8061</v>
      </c>
      <c r="M570" s="18" t="s">
        <v>3940</v>
      </c>
      <c r="N570" s="18"/>
    </row>
    <row r="571" spans="1:14" ht="91.5" customHeight="1" x14ac:dyDescent="0.25">
      <c r="A571" s="129" t="s">
        <v>12740</v>
      </c>
      <c r="B571" s="18" t="s">
        <v>146</v>
      </c>
      <c r="C571" s="18" t="s">
        <v>8644</v>
      </c>
      <c r="D571" s="18" t="s">
        <v>11565</v>
      </c>
      <c r="E571" s="18" t="s">
        <v>3940</v>
      </c>
      <c r="F571" s="18" t="s">
        <v>169</v>
      </c>
      <c r="G571" s="10">
        <v>45456</v>
      </c>
      <c r="H571" s="18" t="s">
        <v>7852</v>
      </c>
      <c r="I571" s="18">
        <v>266</v>
      </c>
      <c r="J571" s="18">
        <v>71554</v>
      </c>
      <c r="K571" s="18"/>
      <c r="L571" s="18" t="s">
        <v>8645</v>
      </c>
      <c r="M571" s="18" t="s">
        <v>3940</v>
      </c>
      <c r="N571" s="18"/>
    </row>
    <row r="572" spans="1:14" ht="105" x14ac:dyDescent="0.25">
      <c r="A572" s="129" t="s">
        <v>9313</v>
      </c>
      <c r="B572" s="18" t="s">
        <v>146</v>
      </c>
      <c r="C572" s="18" t="s">
        <v>8669</v>
      </c>
      <c r="D572" s="18" t="s">
        <v>11637</v>
      </c>
      <c r="E572" s="18" t="s">
        <v>3940</v>
      </c>
      <c r="F572" s="18" t="s">
        <v>8758</v>
      </c>
      <c r="G572" s="10">
        <v>45468</v>
      </c>
      <c r="H572" s="18" t="s">
        <v>7852</v>
      </c>
      <c r="I572" s="18">
        <v>1179</v>
      </c>
      <c r="J572" s="145">
        <v>101394</v>
      </c>
      <c r="K572" s="145"/>
      <c r="L572" s="18" t="s">
        <v>8759</v>
      </c>
      <c r="M572" s="18" t="s">
        <v>3940</v>
      </c>
      <c r="N572" s="18"/>
    </row>
    <row r="573" spans="1:14" ht="105" x14ac:dyDescent="0.25">
      <c r="A573" s="129" t="s">
        <v>9314</v>
      </c>
      <c r="B573" s="18" t="s">
        <v>146</v>
      </c>
      <c r="C573" s="18" t="s">
        <v>8670</v>
      </c>
      <c r="D573" s="18" t="s">
        <v>11575</v>
      </c>
      <c r="E573" s="18" t="s">
        <v>3940</v>
      </c>
      <c r="F573" s="18" t="s">
        <v>8758</v>
      </c>
      <c r="G573" s="10">
        <v>45468</v>
      </c>
      <c r="H573" s="18" t="s">
        <v>7852</v>
      </c>
      <c r="I573" s="18">
        <v>1790</v>
      </c>
      <c r="J573" s="145">
        <v>153940</v>
      </c>
      <c r="K573" s="145"/>
      <c r="L573" s="18" t="s">
        <v>8759</v>
      </c>
      <c r="M573" s="18" t="s">
        <v>3940</v>
      </c>
      <c r="N573" s="18"/>
    </row>
    <row r="574" spans="1:14" ht="105" x14ac:dyDescent="0.25">
      <c r="A574" s="129" t="s">
        <v>9315</v>
      </c>
      <c r="B574" s="18" t="s">
        <v>146</v>
      </c>
      <c r="C574" s="18" t="s">
        <v>11632</v>
      </c>
      <c r="D574" s="18" t="s">
        <v>11566</v>
      </c>
      <c r="E574" s="18" t="s">
        <v>3940</v>
      </c>
      <c r="F574" s="18" t="s">
        <v>8758</v>
      </c>
      <c r="G574" s="10">
        <v>45468</v>
      </c>
      <c r="H574" s="18" t="s">
        <v>7852</v>
      </c>
      <c r="I574" s="18">
        <v>1792</v>
      </c>
      <c r="J574" s="145">
        <v>154112</v>
      </c>
      <c r="K574" s="145"/>
      <c r="L574" s="18" t="s">
        <v>8759</v>
      </c>
      <c r="M574" s="18" t="s">
        <v>3940</v>
      </c>
      <c r="N574" s="18"/>
    </row>
    <row r="575" spans="1:14" ht="105" x14ac:dyDescent="0.25">
      <c r="A575" s="129" t="s">
        <v>9316</v>
      </c>
      <c r="B575" s="18" t="s">
        <v>146</v>
      </c>
      <c r="C575" s="18" t="s">
        <v>8671</v>
      </c>
      <c r="D575" s="18" t="s">
        <v>11631</v>
      </c>
      <c r="E575" s="18" t="s">
        <v>3940</v>
      </c>
      <c r="F575" s="18" t="s">
        <v>8758</v>
      </c>
      <c r="G575" s="10">
        <v>45469</v>
      </c>
      <c r="H575" s="18" t="s">
        <v>7852</v>
      </c>
      <c r="I575" s="18">
        <v>1740</v>
      </c>
      <c r="J575" s="145">
        <v>149640</v>
      </c>
      <c r="K575" s="145"/>
      <c r="L575" s="18" t="s">
        <v>8759</v>
      </c>
      <c r="M575" s="18" t="s">
        <v>3940</v>
      </c>
      <c r="N575" s="18"/>
    </row>
    <row r="576" spans="1:14" ht="105" x14ac:dyDescent="0.25">
      <c r="A576" s="129" t="s">
        <v>9317</v>
      </c>
      <c r="B576" s="18" t="s">
        <v>146</v>
      </c>
      <c r="C576" s="18" t="s">
        <v>8672</v>
      </c>
      <c r="D576" s="18" t="s">
        <v>11582</v>
      </c>
      <c r="E576" s="18" t="s">
        <v>3940</v>
      </c>
      <c r="F576" s="18" t="s">
        <v>8758</v>
      </c>
      <c r="G576" s="10">
        <v>45469</v>
      </c>
      <c r="H576" s="18" t="s">
        <v>7852</v>
      </c>
      <c r="I576" s="18">
        <v>1798</v>
      </c>
      <c r="J576" s="145">
        <v>154628</v>
      </c>
      <c r="K576" s="145"/>
      <c r="L576" s="18" t="s">
        <v>8759</v>
      </c>
      <c r="M576" s="18" t="s">
        <v>3940</v>
      </c>
      <c r="N576" s="18"/>
    </row>
    <row r="577" spans="1:14" ht="105" x14ac:dyDescent="0.25">
      <c r="A577" s="129" t="s">
        <v>9318</v>
      </c>
      <c r="B577" s="18" t="s">
        <v>146</v>
      </c>
      <c r="C577" s="18" t="s">
        <v>11607</v>
      </c>
      <c r="D577" s="18" t="s">
        <v>11606</v>
      </c>
      <c r="E577" s="18" t="s">
        <v>3940</v>
      </c>
      <c r="F577" s="18" t="s">
        <v>8758</v>
      </c>
      <c r="G577" s="10">
        <v>45469</v>
      </c>
      <c r="H577" s="18" t="s">
        <v>7852</v>
      </c>
      <c r="I577" s="18">
        <v>1743</v>
      </c>
      <c r="J577" s="145">
        <v>149898</v>
      </c>
      <c r="K577" s="145"/>
      <c r="L577" s="18" t="s">
        <v>8759</v>
      </c>
      <c r="M577" s="18" t="s">
        <v>3940</v>
      </c>
      <c r="N577" s="18"/>
    </row>
    <row r="578" spans="1:14" ht="105" x14ac:dyDescent="0.25">
      <c r="A578" s="129" t="s">
        <v>12741</v>
      </c>
      <c r="B578" s="18" t="s">
        <v>146</v>
      </c>
      <c r="C578" s="18" t="s">
        <v>8673</v>
      </c>
      <c r="D578" s="18" t="s">
        <v>11639</v>
      </c>
      <c r="E578" s="18" t="s">
        <v>3940</v>
      </c>
      <c r="F578" s="18" t="s">
        <v>8758</v>
      </c>
      <c r="G578" s="10">
        <v>45469</v>
      </c>
      <c r="H578" s="18" t="s">
        <v>7852</v>
      </c>
      <c r="I578" s="18">
        <v>1755</v>
      </c>
      <c r="J578" s="145">
        <v>150930</v>
      </c>
      <c r="K578" s="145"/>
      <c r="L578" s="18" t="s">
        <v>8759</v>
      </c>
      <c r="M578" s="18" t="s">
        <v>3940</v>
      </c>
      <c r="N578" s="18"/>
    </row>
    <row r="579" spans="1:14" ht="105" x14ac:dyDescent="0.25">
      <c r="A579" s="129" t="s">
        <v>12742</v>
      </c>
      <c r="B579" s="18" t="s">
        <v>146</v>
      </c>
      <c r="C579" s="18" t="s">
        <v>11644</v>
      </c>
      <c r="D579" s="18" t="s">
        <v>11643</v>
      </c>
      <c r="E579" s="18" t="s">
        <v>3940</v>
      </c>
      <c r="F579" s="18" t="s">
        <v>8758</v>
      </c>
      <c r="G579" s="10">
        <v>45469</v>
      </c>
      <c r="H579" s="18" t="s">
        <v>7852</v>
      </c>
      <c r="I579" s="18">
        <v>1764</v>
      </c>
      <c r="J579" s="145">
        <v>151704</v>
      </c>
      <c r="K579" s="145"/>
      <c r="L579" s="18" t="s">
        <v>8759</v>
      </c>
      <c r="M579" s="18" t="s">
        <v>3940</v>
      </c>
      <c r="N579" s="18"/>
    </row>
    <row r="580" spans="1:14" ht="105" x14ac:dyDescent="0.25">
      <c r="A580" s="129" t="s">
        <v>12743</v>
      </c>
      <c r="B580" s="18" t="s">
        <v>146</v>
      </c>
      <c r="C580" s="18" t="s">
        <v>8674</v>
      </c>
      <c r="D580" s="18" t="s">
        <v>11569</v>
      </c>
      <c r="E580" s="18" t="s">
        <v>3940</v>
      </c>
      <c r="F580" s="18" t="s">
        <v>8758</v>
      </c>
      <c r="G580" s="10">
        <v>45469</v>
      </c>
      <c r="H580" s="18" t="s">
        <v>7852</v>
      </c>
      <c r="I580" s="18">
        <v>1755</v>
      </c>
      <c r="J580" s="145">
        <v>150930</v>
      </c>
      <c r="K580" s="145"/>
      <c r="L580" s="18" t="s">
        <v>8759</v>
      </c>
      <c r="M580" s="18" t="s">
        <v>3940</v>
      </c>
      <c r="N580" s="18"/>
    </row>
    <row r="581" spans="1:14" ht="105" x14ac:dyDescent="0.25">
      <c r="A581" s="129" t="s">
        <v>12744</v>
      </c>
      <c r="B581" s="18" t="s">
        <v>146</v>
      </c>
      <c r="C581" s="18" t="s">
        <v>8675</v>
      </c>
      <c r="D581" s="18" t="s">
        <v>11570</v>
      </c>
      <c r="E581" s="18" t="s">
        <v>3940</v>
      </c>
      <c r="F581" s="18" t="s">
        <v>8758</v>
      </c>
      <c r="G581" s="10">
        <v>45469</v>
      </c>
      <c r="H581" s="18" t="s">
        <v>7852</v>
      </c>
      <c r="I581" s="18">
        <v>1732</v>
      </c>
      <c r="J581" s="145">
        <v>148952</v>
      </c>
      <c r="K581" s="145"/>
      <c r="L581" s="18" t="s">
        <v>8759</v>
      </c>
      <c r="M581" s="18" t="s">
        <v>3940</v>
      </c>
      <c r="N581" s="18"/>
    </row>
    <row r="582" spans="1:14" ht="105" x14ac:dyDescent="0.25">
      <c r="A582" s="129" t="s">
        <v>9319</v>
      </c>
      <c r="B582" s="18" t="s">
        <v>146</v>
      </c>
      <c r="C582" s="18" t="s">
        <v>8676</v>
      </c>
      <c r="D582" s="18" t="s">
        <v>12044</v>
      </c>
      <c r="E582" s="18" t="s">
        <v>3940</v>
      </c>
      <c r="F582" s="18" t="s">
        <v>8758</v>
      </c>
      <c r="G582" s="10">
        <v>45469</v>
      </c>
      <c r="H582" s="18" t="s">
        <v>7852</v>
      </c>
      <c r="I582" s="18">
        <v>1793</v>
      </c>
      <c r="J582" s="145">
        <v>154198</v>
      </c>
      <c r="K582" s="145"/>
      <c r="L582" s="18" t="s">
        <v>8759</v>
      </c>
      <c r="M582" s="18" t="s">
        <v>3940</v>
      </c>
      <c r="N582" s="18"/>
    </row>
    <row r="583" spans="1:14" ht="105" x14ac:dyDescent="0.25">
      <c r="A583" s="129" t="s">
        <v>9320</v>
      </c>
      <c r="B583" s="18" t="s">
        <v>146</v>
      </c>
      <c r="C583" s="18" t="s">
        <v>8677</v>
      </c>
      <c r="D583" s="18" t="s">
        <v>11583</v>
      </c>
      <c r="E583" s="18" t="s">
        <v>3940</v>
      </c>
      <c r="F583" s="18" t="s">
        <v>8758</v>
      </c>
      <c r="G583" s="10">
        <v>45469</v>
      </c>
      <c r="H583" s="18" t="s">
        <v>7852</v>
      </c>
      <c r="I583" s="18">
        <v>1728</v>
      </c>
      <c r="J583" s="145">
        <v>148608</v>
      </c>
      <c r="K583" s="145"/>
      <c r="L583" s="18" t="s">
        <v>8759</v>
      </c>
      <c r="M583" s="18" t="s">
        <v>3940</v>
      </c>
      <c r="N583" s="18"/>
    </row>
    <row r="584" spans="1:14" ht="105" x14ac:dyDescent="0.25">
      <c r="A584" s="129" t="s">
        <v>9321</v>
      </c>
      <c r="B584" s="18" t="s">
        <v>146</v>
      </c>
      <c r="C584" s="18" t="s">
        <v>8678</v>
      </c>
      <c r="D584" s="18" t="s">
        <v>11576</v>
      </c>
      <c r="E584" s="18" t="s">
        <v>3940</v>
      </c>
      <c r="F584" s="18" t="s">
        <v>8758</v>
      </c>
      <c r="G584" s="10">
        <v>45476</v>
      </c>
      <c r="H584" s="18" t="s">
        <v>7852</v>
      </c>
      <c r="I584" s="18">
        <v>1749</v>
      </c>
      <c r="J584" s="145">
        <v>150414</v>
      </c>
      <c r="K584" s="145"/>
      <c r="L584" s="18" t="s">
        <v>8759</v>
      </c>
      <c r="M584" s="18" t="s">
        <v>3940</v>
      </c>
      <c r="N584" s="18"/>
    </row>
    <row r="585" spans="1:14" ht="105" x14ac:dyDescent="0.25">
      <c r="A585" s="129" t="s">
        <v>9322</v>
      </c>
      <c r="B585" s="18" t="s">
        <v>146</v>
      </c>
      <c r="C585" s="18" t="s">
        <v>8680</v>
      </c>
      <c r="D585" s="18" t="s">
        <v>11545</v>
      </c>
      <c r="E585" s="18" t="s">
        <v>3940</v>
      </c>
      <c r="F585" s="18" t="s">
        <v>8758</v>
      </c>
      <c r="G585" s="10">
        <v>45469</v>
      </c>
      <c r="H585" s="18" t="s">
        <v>7852</v>
      </c>
      <c r="I585" s="18">
        <v>1738</v>
      </c>
      <c r="J585" s="145">
        <v>149468</v>
      </c>
      <c r="K585" s="145"/>
      <c r="L585" s="18" t="s">
        <v>8759</v>
      </c>
      <c r="M585" s="18" t="s">
        <v>3940</v>
      </c>
      <c r="N585" s="18"/>
    </row>
    <row r="586" spans="1:14" ht="105" x14ac:dyDescent="0.25">
      <c r="A586" s="129" t="s">
        <v>9323</v>
      </c>
      <c r="B586" s="18" t="s">
        <v>146</v>
      </c>
      <c r="C586" s="18" t="s">
        <v>8682</v>
      </c>
      <c r="D586" s="18" t="s">
        <v>11539</v>
      </c>
      <c r="E586" s="18" t="s">
        <v>3940</v>
      </c>
      <c r="F586" s="18" t="s">
        <v>8758</v>
      </c>
      <c r="G586" s="10">
        <v>45469</v>
      </c>
      <c r="H586" s="18" t="s">
        <v>7852</v>
      </c>
      <c r="I586" s="18">
        <v>1742</v>
      </c>
      <c r="J586" s="145">
        <v>149812</v>
      </c>
      <c r="K586" s="145"/>
      <c r="L586" s="18" t="s">
        <v>8759</v>
      </c>
      <c r="M586" s="18" t="s">
        <v>3940</v>
      </c>
      <c r="N586" s="18"/>
    </row>
    <row r="587" spans="1:14" ht="105" x14ac:dyDescent="0.25">
      <c r="A587" s="129" t="s">
        <v>9324</v>
      </c>
      <c r="B587" s="18" t="s">
        <v>146</v>
      </c>
      <c r="C587" s="18" t="s">
        <v>11617</v>
      </c>
      <c r="D587" s="18" t="s">
        <v>11616</v>
      </c>
      <c r="E587" s="18" t="s">
        <v>3940</v>
      </c>
      <c r="F587" s="18" t="s">
        <v>8758</v>
      </c>
      <c r="G587" s="10">
        <v>45469</v>
      </c>
      <c r="H587" s="18" t="s">
        <v>7852</v>
      </c>
      <c r="I587" s="18">
        <v>1763</v>
      </c>
      <c r="J587" s="145">
        <v>151618</v>
      </c>
      <c r="K587" s="145"/>
      <c r="L587" s="18" t="s">
        <v>8759</v>
      </c>
      <c r="M587" s="18" t="s">
        <v>3940</v>
      </c>
      <c r="N587" s="18"/>
    </row>
    <row r="588" spans="1:14" ht="105" x14ac:dyDescent="0.25">
      <c r="A588" s="129" t="s">
        <v>9325</v>
      </c>
      <c r="B588" s="18" t="s">
        <v>146</v>
      </c>
      <c r="C588" s="18" t="s">
        <v>8684</v>
      </c>
      <c r="D588" s="18" t="s">
        <v>11709</v>
      </c>
      <c r="E588" s="18" t="s">
        <v>3940</v>
      </c>
      <c r="F588" s="18" t="s">
        <v>8758</v>
      </c>
      <c r="G588" s="10">
        <v>45469</v>
      </c>
      <c r="H588" s="18" t="s">
        <v>7852</v>
      </c>
      <c r="I588" s="18">
        <v>1753</v>
      </c>
      <c r="J588" s="145">
        <v>150844</v>
      </c>
      <c r="K588" s="145"/>
      <c r="L588" s="18" t="s">
        <v>8759</v>
      </c>
      <c r="M588" s="18" t="s">
        <v>3940</v>
      </c>
      <c r="N588" s="18"/>
    </row>
    <row r="589" spans="1:14" ht="105" x14ac:dyDescent="0.25">
      <c r="A589" s="129" t="s">
        <v>9326</v>
      </c>
      <c r="B589" s="18" t="s">
        <v>146</v>
      </c>
      <c r="C589" s="18" t="s">
        <v>8686</v>
      </c>
      <c r="D589" s="18" t="s">
        <v>11697</v>
      </c>
      <c r="E589" s="18" t="s">
        <v>3940</v>
      </c>
      <c r="F589" s="18" t="s">
        <v>8758</v>
      </c>
      <c r="G589" s="10">
        <v>45469</v>
      </c>
      <c r="H589" s="18" t="s">
        <v>7852</v>
      </c>
      <c r="I589" s="18">
        <v>1716</v>
      </c>
      <c r="J589" s="145">
        <v>147576</v>
      </c>
      <c r="K589" s="145"/>
      <c r="L589" s="18" t="s">
        <v>8759</v>
      </c>
      <c r="M589" s="18" t="s">
        <v>3940</v>
      </c>
      <c r="N589" s="18"/>
    </row>
    <row r="590" spans="1:14" ht="105" x14ac:dyDescent="0.25">
      <c r="A590" s="129" t="s">
        <v>9327</v>
      </c>
      <c r="B590" s="18" t="s">
        <v>146</v>
      </c>
      <c r="C590" s="18" t="s">
        <v>8687</v>
      </c>
      <c r="D590" s="18" t="s">
        <v>11676</v>
      </c>
      <c r="E590" s="18" t="s">
        <v>3940</v>
      </c>
      <c r="F590" s="18" t="s">
        <v>8758</v>
      </c>
      <c r="G590" s="10">
        <v>45469</v>
      </c>
      <c r="H590" s="18" t="s">
        <v>7852</v>
      </c>
      <c r="I590" s="18">
        <v>1764</v>
      </c>
      <c r="J590" s="145">
        <v>151704</v>
      </c>
      <c r="K590" s="145"/>
      <c r="L590" s="18" t="s">
        <v>8759</v>
      </c>
      <c r="M590" s="18" t="s">
        <v>3940</v>
      </c>
      <c r="N590" s="18"/>
    </row>
    <row r="591" spans="1:14" ht="105" x14ac:dyDescent="0.25">
      <c r="A591" s="129" t="s">
        <v>9328</v>
      </c>
      <c r="B591" s="18" t="s">
        <v>146</v>
      </c>
      <c r="C591" s="18" t="s">
        <v>8689</v>
      </c>
      <c r="D591" s="18" t="s">
        <v>12045</v>
      </c>
      <c r="E591" s="18" t="s">
        <v>3940</v>
      </c>
      <c r="F591" s="18" t="s">
        <v>8758</v>
      </c>
      <c r="G591" s="10">
        <v>45469</v>
      </c>
      <c r="H591" s="18" t="s">
        <v>7852</v>
      </c>
      <c r="I591" s="18">
        <v>1718</v>
      </c>
      <c r="J591" s="145">
        <v>147748</v>
      </c>
      <c r="K591" s="145"/>
      <c r="L591" s="18" t="s">
        <v>8759</v>
      </c>
      <c r="M591" s="18" t="s">
        <v>3940</v>
      </c>
      <c r="N591" s="18"/>
    </row>
    <row r="592" spans="1:14" ht="105" x14ac:dyDescent="0.25">
      <c r="A592" s="129" t="s">
        <v>9329</v>
      </c>
      <c r="B592" s="18" t="s">
        <v>146</v>
      </c>
      <c r="C592" s="18" t="s">
        <v>8691</v>
      </c>
      <c r="D592" s="18" t="s">
        <v>11737</v>
      </c>
      <c r="E592" s="18" t="s">
        <v>3940</v>
      </c>
      <c r="F592" s="18" t="s">
        <v>8758</v>
      </c>
      <c r="G592" s="10">
        <v>45471</v>
      </c>
      <c r="H592" s="18" t="s">
        <v>7852</v>
      </c>
      <c r="I592" s="18">
        <v>1717</v>
      </c>
      <c r="J592" s="145">
        <v>147662</v>
      </c>
      <c r="K592" s="145"/>
      <c r="L592" s="18" t="s">
        <v>8759</v>
      </c>
      <c r="M592" s="18" t="s">
        <v>3940</v>
      </c>
      <c r="N592" s="18"/>
    </row>
    <row r="593" spans="1:14" ht="105" x14ac:dyDescent="0.25">
      <c r="A593" s="129" t="s">
        <v>9330</v>
      </c>
      <c r="B593" s="18" t="s">
        <v>146</v>
      </c>
      <c r="C593" s="18" t="s">
        <v>8692</v>
      </c>
      <c r="D593" s="18" t="s">
        <v>11677</v>
      </c>
      <c r="E593" s="18" t="s">
        <v>3940</v>
      </c>
      <c r="F593" s="18" t="s">
        <v>8758</v>
      </c>
      <c r="G593" s="10">
        <v>45471</v>
      </c>
      <c r="H593" s="18" t="s">
        <v>7852</v>
      </c>
      <c r="I593" s="18">
        <v>1712</v>
      </c>
      <c r="J593" s="145">
        <v>147232</v>
      </c>
      <c r="K593" s="145"/>
      <c r="L593" s="18" t="s">
        <v>8759</v>
      </c>
      <c r="M593" s="18" t="s">
        <v>3940</v>
      </c>
      <c r="N593" s="18"/>
    </row>
    <row r="594" spans="1:14" ht="105" x14ac:dyDescent="0.25">
      <c r="A594" s="129" t="s">
        <v>9331</v>
      </c>
      <c r="B594" s="18" t="s">
        <v>146</v>
      </c>
      <c r="C594" s="18" t="s">
        <v>8693</v>
      </c>
      <c r="D594" s="18" t="s">
        <v>11683</v>
      </c>
      <c r="E594" s="18" t="s">
        <v>3940</v>
      </c>
      <c r="F594" s="18" t="s">
        <v>8758</v>
      </c>
      <c r="G594" s="10">
        <v>45471</v>
      </c>
      <c r="H594" s="18" t="s">
        <v>7852</v>
      </c>
      <c r="I594" s="18">
        <v>1683</v>
      </c>
      <c r="J594" s="145">
        <v>144738</v>
      </c>
      <c r="K594" s="145"/>
      <c r="L594" s="18" t="s">
        <v>8759</v>
      </c>
      <c r="M594" s="18" t="s">
        <v>3940</v>
      </c>
      <c r="N594" s="18"/>
    </row>
    <row r="595" spans="1:14" ht="105" x14ac:dyDescent="0.25">
      <c r="A595" s="129" t="s">
        <v>9332</v>
      </c>
      <c r="B595" s="18" t="s">
        <v>146</v>
      </c>
      <c r="C595" s="18" t="s">
        <v>8695</v>
      </c>
      <c r="D595" s="18" t="s">
        <v>11671</v>
      </c>
      <c r="E595" s="18" t="s">
        <v>3940</v>
      </c>
      <c r="F595" s="18" t="s">
        <v>8758</v>
      </c>
      <c r="G595" s="10">
        <v>45471</v>
      </c>
      <c r="H595" s="18" t="s">
        <v>7852</v>
      </c>
      <c r="I595" s="18">
        <v>1694</v>
      </c>
      <c r="J595" s="145">
        <v>145684</v>
      </c>
      <c r="K595" s="145"/>
      <c r="L595" s="18" t="s">
        <v>8759</v>
      </c>
      <c r="M595" s="18" t="s">
        <v>3940</v>
      </c>
      <c r="N595" s="18"/>
    </row>
    <row r="596" spans="1:14" ht="105" x14ac:dyDescent="0.25">
      <c r="A596" s="129" t="s">
        <v>9333</v>
      </c>
      <c r="B596" s="18" t="s">
        <v>146</v>
      </c>
      <c r="C596" s="18" t="s">
        <v>8696</v>
      </c>
      <c r="D596" s="18" t="s">
        <v>11707</v>
      </c>
      <c r="E596" s="18" t="s">
        <v>3940</v>
      </c>
      <c r="F596" s="18" t="s">
        <v>8758</v>
      </c>
      <c r="G596" s="10">
        <v>45469</v>
      </c>
      <c r="H596" s="18" t="s">
        <v>7852</v>
      </c>
      <c r="I596" s="18">
        <v>1625</v>
      </c>
      <c r="J596" s="145">
        <v>139750</v>
      </c>
      <c r="K596" s="145"/>
      <c r="L596" s="18" t="s">
        <v>8759</v>
      </c>
      <c r="M596" s="18" t="s">
        <v>3940</v>
      </c>
      <c r="N596" s="18"/>
    </row>
    <row r="597" spans="1:14" ht="105" x14ac:dyDescent="0.25">
      <c r="A597" s="129" t="s">
        <v>9334</v>
      </c>
      <c r="B597" s="18" t="s">
        <v>146</v>
      </c>
      <c r="C597" s="18" t="s">
        <v>8679</v>
      </c>
      <c r="D597" s="18" t="s">
        <v>11696</v>
      </c>
      <c r="E597" s="18" t="s">
        <v>3940</v>
      </c>
      <c r="F597" s="18" t="s">
        <v>8758</v>
      </c>
      <c r="G597" s="10">
        <v>45471</v>
      </c>
      <c r="H597" s="18" t="s">
        <v>7852</v>
      </c>
      <c r="I597" s="18">
        <v>1739</v>
      </c>
      <c r="J597" s="145">
        <v>149554</v>
      </c>
      <c r="K597" s="145"/>
      <c r="L597" s="18" t="s">
        <v>8759</v>
      </c>
      <c r="M597" s="18" t="s">
        <v>3940</v>
      </c>
      <c r="N597" s="18"/>
    </row>
    <row r="598" spans="1:14" ht="105" x14ac:dyDescent="0.25">
      <c r="A598" s="129" t="s">
        <v>9335</v>
      </c>
      <c r="B598" s="18" t="s">
        <v>146</v>
      </c>
      <c r="C598" s="18" t="s">
        <v>8681</v>
      </c>
      <c r="D598" s="18" t="s">
        <v>11730</v>
      </c>
      <c r="E598" s="18" t="s">
        <v>3940</v>
      </c>
      <c r="F598" s="18" t="s">
        <v>8758</v>
      </c>
      <c r="G598" s="10">
        <v>45471</v>
      </c>
      <c r="H598" s="18" t="s">
        <v>7852</v>
      </c>
      <c r="I598" s="18">
        <v>1748</v>
      </c>
      <c r="J598" s="145">
        <v>150328</v>
      </c>
      <c r="K598" s="145"/>
      <c r="L598" s="18" t="s">
        <v>8759</v>
      </c>
      <c r="M598" s="18" t="s">
        <v>3940</v>
      </c>
      <c r="N598" s="18"/>
    </row>
    <row r="599" spans="1:14" ht="105" x14ac:dyDescent="0.25">
      <c r="A599" s="129" t="s">
        <v>9336</v>
      </c>
      <c r="B599" s="18" t="s">
        <v>146</v>
      </c>
      <c r="C599" s="18" t="s">
        <v>8697</v>
      </c>
      <c r="D599" s="18" t="s">
        <v>11692</v>
      </c>
      <c r="E599" s="18" t="s">
        <v>3940</v>
      </c>
      <c r="F599" s="18" t="s">
        <v>8758</v>
      </c>
      <c r="G599" s="10">
        <v>45471</v>
      </c>
      <c r="H599" s="18" t="s">
        <v>7852</v>
      </c>
      <c r="I599" s="18">
        <v>1765</v>
      </c>
      <c r="J599" s="145">
        <v>151790</v>
      </c>
      <c r="K599" s="145"/>
      <c r="L599" s="18" t="s">
        <v>8759</v>
      </c>
      <c r="M599" s="18" t="s">
        <v>3940</v>
      </c>
      <c r="N599" s="18"/>
    </row>
    <row r="600" spans="1:14" ht="105" x14ac:dyDescent="0.25">
      <c r="A600" s="129" t="s">
        <v>9337</v>
      </c>
      <c r="B600" s="18" t="s">
        <v>146</v>
      </c>
      <c r="C600" s="18" t="s">
        <v>8683</v>
      </c>
      <c r="D600" s="18" t="s">
        <v>11670</v>
      </c>
      <c r="E600" s="18" t="s">
        <v>3940</v>
      </c>
      <c r="F600" s="18" t="s">
        <v>8758</v>
      </c>
      <c r="G600" s="10">
        <v>45471</v>
      </c>
      <c r="H600" s="18" t="s">
        <v>7852</v>
      </c>
      <c r="I600" s="18">
        <v>1745</v>
      </c>
      <c r="J600" s="145">
        <v>150070</v>
      </c>
      <c r="K600" s="145"/>
      <c r="L600" s="18" t="s">
        <v>8759</v>
      </c>
      <c r="M600" s="18" t="s">
        <v>3940</v>
      </c>
      <c r="N600" s="18"/>
    </row>
    <row r="601" spans="1:14" ht="105" x14ac:dyDescent="0.25">
      <c r="A601" s="129" t="s">
        <v>9338</v>
      </c>
      <c r="B601" s="18" t="s">
        <v>146</v>
      </c>
      <c r="C601" s="18" t="s">
        <v>8685</v>
      </c>
      <c r="D601" s="18" t="s">
        <v>11722</v>
      </c>
      <c r="E601" s="18" t="s">
        <v>3940</v>
      </c>
      <c r="F601" s="18" t="s">
        <v>8758</v>
      </c>
      <c r="G601" s="10">
        <v>45471</v>
      </c>
      <c r="H601" s="18" t="s">
        <v>7852</v>
      </c>
      <c r="I601" s="18">
        <v>1723</v>
      </c>
      <c r="J601" s="145">
        <v>148178</v>
      </c>
      <c r="K601" s="145"/>
      <c r="L601" s="18" t="s">
        <v>8759</v>
      </c>
      <c r="M601" s="18" t="s">
        <v>3940</v>
      </c>
      <c r="N601" s="18"/>
    </row>
    <row r="602" spans="1:14" ht="105" x14ac:dyDescent="0.25">
      <c r="A602" s="129" t="s">
        <v>9339</v>
      </c>
      <c r="B602" s="18" t="s">
        <v>146</v>
      </c>
      <c r="C602" s="18" t="s">
        <v>8698</v>
      </c>
      <c r="D602" s="18" t="s">
        <v>11725</v>
      </c>
      <c r="E602" s="18" t="s">
        <v>3940</v>
      </c>
      <c r="F602" s="18" t="s">
        <v>8758</v>
      </c>
      <c r="G602" s="10">
        <v>45471</v>
      </c>
      <c r="H602" s="18" t="s">
        <v>7852</v>
      </c>
      <c r="I602" s="18">
        <v>1687</v>
      </c>
      <c r="J602" s="145">
        <v>145082</v>
      </c>
      <c r="K602" s="145"/>
      <c r="L602" s="18" t="s">
        <v>8759</v>
      </c>
      <c r="M602" s="18" t="s">
        <v>3940</v>
      </c>
      <c r="N602" s="18"/>
    </row>
    <row r="603" spans="1:14" ht="105" x14ac:dyDescent="0.25">
      <c r="A603" s="129" t="s">
        <v>9340</v>
      </c>
      <c r="B603" s="18" t="s">
        <v>146</v>
      </c>
      <c r="C603" s="18" t="s">
        <v>8688</v>
      </c>
      <c r="D603" s="18" t="s">
        <v>11698</v>
      </c>
      <c r="E603" s="18" t="s">
        <v>3940</v>
      </c>
      <c r="F603" s="18" t="s">
        <v>8758</v>
      </c>
      <c r="G603" s="10">
        <v>45471</v>
      </c>
      <c r="H603" s="18" t="s">
        <v>7852</v>
      </c>
      <c r="I603" s="18">
        <v>1687</v>
      </c>
      <c r="J603" s="145">
        <v>145082</v>
      </c>
      <c r="K603" s="145"/>
      <c r="L603" s="18" t="s">
        <v>8759</v>
      </c>
      <c r="M603" s="18" t="s">
        <v>3940</v>
      </c>
      <c r="N603" s="18"/>
    </row>
    <row r="604" spans="1:14" ht="105" x14ac:dyDescent="0.25">
      <c r="A604" s="129" t="s">
        <v>9341</v>
      </c>
      <c r="B604" s="18" t="s">
        <v>146</v>
      </c>
      <c r="C604" s="18" t="s">
        <v>8690</v>
      </c>
      <c r="D604" s="18" t="s">
        <v>11736</v>
      </c>
      <c r="E604" s="18" t="s">
        <v>3940</v>
      </c>
      <c r="F604" s="18" t="s">
        <v>8758</v>
      </c>
      <c r="G604" s="10">
        <v>45471</v>
      </c>
      <c r="H604" s="18" t="s">
        <v>7852</v>
      </c>
      <c r="I604" s="18">
        <v>1684</v>
      </c>
      <c r="J604" s="145">
        <v>144824</v>
      </c>
      <c r="K604" s="145"/>
      <c r="L604" s="18" t="s">
        <v>8759</v>
      </c>
      <c r="M604" s="18" t="s">
        <v>3940</v>
      </c>
      <c r="N604" s="18"/>
    </row>
    <row r="605" spans="1:14" ht="105" x14ac:dyDescent="0.25">
      <c r="A605" s="129" t="s">
        <v>9342</v>
      </c>
      <c r="B605" s="18" t="s">
        <v>146</v>
      </c>
      <c r="C605" s="18" t="s">
        <v>8699</v>
      </c>
      <c r="D605" s="18" t="s">
        <v>11684</v>
      </c>
      <c r="E605" s="18" t="s">
        <v>3940</v>
      </c>
      <c r="F605" s="18" t="s">
        <v>8758</v>
      </c>
      <c r="G605" s="10">
        <v>45474</v>
      </c>
      <c r="H605" s="18" t="s">
        <v>7852</v>
      </c>
      <c r="I605" s="18">
        <v>1645</v>
      </c>
      <c r="J605" s="145">
        <v>141470</v>
      </c>
      <c r="K605" s="145"/>
      <c r="L605" s="18" t="s">
        <v>8759</v>
      </c>
      <c r="M605" s="18" t="s">
        <v>3940</v>
      </c>
      <c r="N605" s="18"/>
    </row>
    <row r="606" spans="1:14" ht="105" x14ac:dyDescent="0.25">
      <c r="A606" s="129" t="s">
        <v>9343</v>
      </c>
      <c r="B606" s="18" t="s">
        <v>146</v>
      </c>
      <c r="C606" s="18" t="s">
        <v>8700</v>
      </c>
      <c r="D606" s="18" t="s">
        <v>11711</v>
      </c>
      <c r="E606" s="18" t="s">
        <v>3940</v>
      </c>
      <c r="F606" s="18" t="s">
        <v>8758</v>
      </c>
      <c r="G606" s="10">
        <v>45474</v>
      </c>
      <c r="H606" s="18" t="s">
        <v>7852</v>
      </c>
      <c r="I606" s="18">
        <v>1723</v>
      </c>
      <c r="J606" s="145">
        <v>148178</v>
      </c>
      <c r="K606" s="145"/>
      <c r="L606" s="18" t="s">
        <v>8759</v>
      </c>
      <c r="M606" s="18" t="s">
        <v>3940</v>
      </c>
      <c r="N606" s="18"/>
    </row>
    <row r="607" spans="1:14" ht="105" x14ac:dyDescent="0.25">
      <c r="A607" s="129" t="s">
        <v>9344</v>
      </c>
      <c r="B607" s="18" t="s">
        <v>146</v>
      </c>
      <c r="C607" s="18" t="s">
        <v>8694</v>
      </c>
      <c r="D607" s="18" t="s">
        <v>11675</v>
      </c>
      <c r="E607" s="18" t="s">
        <v>3940</v>
      </c>
      <c r="F607" s="18" t="s">
        <v>8758</v>
      </c>
      <c r="G607" s="10">
        <v>45474</v>
      </c>
      <c r="H607" s="18" t="s">
        <v>7852</v>
      </c>
      <c r="I607" s="18">
        <v>1670</v>
      </c>
      <c r="J607" s="145">
        <v>143620</v>
      </c>
      <c r="K607" s="145"/>
      <c r="L607" s="18" t="s">
        <v>8759</v>
      </c>
      <c r="M607" s="18" t="s">
        <v>3940</v>
      </c>
      <c r="N607" s="18"/>
    </row>
    <row r="608" spans="1:14" ht="105" x14ac:dyDescent="0.25">
      <c r="A608" s="129" t="s">
        <v>9345</v>
      </c>
      <c r="B608" s="18" t="s">
        <v>146</v>
      </c>
      <c r="C608" s="18" t="s">
        <v>8701</v>
      </c>
      <c r="D608" s="18" t="s">
        <v>11732</v>
      </c>
      <c r="E608" s="18" t="s">
        <v>3940</v>
      </c>
      <c r="F608" s="18" t="s">
        <v>8758</v>
      </c>
      <c r="G608" s="10">
        <v>45474</v>
      </c>
      <c r="H608" s="18" t="s">
        <v>7852</v>
      </c>
      <c r="I608" s="18">
        <v>1512</v>
      </c>
      <c r="J608" s="145">
        <v>130032</v>
      </c>
      <c r="K608" s="145"/>
      <c r="L608" s="18" t="s">
        <v>8759</v>
      </c>
      <c r="M608" s="18" t="s">
        <v>3940</v>
      </c>
      <c r="N608" s="18"/>
    </row>
    <row r="609" spans="1:14" ht="105" x14ac:dyDescent="0.25">
      <c r="A609" s="129" t="s">
        <v>9346</v>
      </c>
      <c r="B609" s="18" t="s">
        <v>146</v>
      </c>
      <c r="C609" s="18" t="s">
        <v>8703</v>
      </c>
      <c r="D609" s="18" t="s">
        <v>11710</v>
      </c>
      <c r="E609" s="18" t="s">
        <v>3940</v>
      </c>
      <c r="F609" s="18" t="s">
        <v>8758</v>
      </c>
      <c r="G609" s="10">
        <v>45474</v>
      </c>
      <c r="H609" s="18" t="s">
        <v>7852</v>
      </c>
      <c r="I609" s="18">
        <v>1724</v>
      </c>
      <c r="J609" s="145">
        <v>148264</v>
      </c>
      <c r="K609" s="145"/>
      <c r="L609" s="18" t="s">
        <v>8759</v>
      </c>
      <c r="M609" s="18" t="s">
        <v>3940</v>
      </c>
      <c r="N609" s="18"/>
    </row>
    <row r="610" spans="1:14" ht="105" x14ac:dyDescent="0.25">
      <c r="A610" s="129" t="s">
        <v>9347</v>
      </c>
      <c r="B610" s="18" t="s">
        <v>146</v>
      </c>
      <c r="C610" s="18" t="s">
        <v>8704</v>
      </c>
      <c r="D610" s="18" t="s">
        <v>11734</v>
      </c>
      <c r="E610" s="18" t="s">
        <v>3940</v>
      </c>
      <c r="F610" s="18" t="s">
        <v>8758</v>
      </c>
      <c r="G610" s="10">
        <v>45474</v>
      </c>
      <c r="H610" s="18" t="s">
        <v>7852</v>
      </c>
      <c r="I610" s="18">
        <v>1740</v>
      </c>
      <c r="J610" s="145">
        <v>149640</v>
      </c>
      <c r="K610" s="145"/>
      <c r="L610" s="18" t="s">
        <v>8759</v>
      </c>
      <c r="M610" s="18" t="s">
        <v>3940</v>
      </c>
      <c r="N610" s="18"/>
    </row>
    <row r="611" spans="1:14" ht="105" x14ac:dyDescent="0.25">
      <c r="A611" s="129" t="s">
        <v>9348</v>
      </c>
      <c r="B611" s="18" t="s">
        <v>146</v>
      </c>
      <c r="C611" s="18" t="s">
        <v>8706</v>
      </c>
      <c r="D611" s="18" t="s">
        <v>11723</v>
      </c>
      <c r="E611" s="18" t="s">
        <v>3940</v>
      </c>
      <c r="F611" s="18" t="s">
        <v>8758</v>
      </c>
      <c r="G611" s="10">
        <v>45474</v>
      </c>
      <c r="H611" s="18" t="s">
        <v>7852</v>
      </c>
      <c r="I611" s="18">
        <v>1765</v>
      </c>
      <c r="J611" s="145">
        <v>151790</v>
      </c>
      <c r="K611" s="145"/>
      <c r="L611" s="18" t="s">
        <v>8759</v>
      </c>
      <c r="M611" s="18" t="s">
        <v>3940</v>
      </c>
      <c r="N611" s="18"/>
    </row>
    <row r="612" spans="1:14" ht="105" x14ac:dyDescent="0.25">
      <c r="A612" s="129" t="s">
        <v>9349</v>
      </c>
      <c r="B612" s="18" t="s">
        <v>146</v>
      </c>
      <c r="C612" s="18" t="s">
        <v>8708</v>
      </c>
      <c r="D612" s="18" t="s">
        <v>11687</v>
      </c>
      <c r="E612" s="18" t="s">
        <v>3940</v>
      </c>
      <c r="F612" s="18" t="s">
        <v>8758</v>
      </c>
      <c r="G612" s="10">
        <v>45469</v>
      </c>
      <c r="H612" s="18" t="s">
        <v>7852</v>
      </c>
      <c r="I612" s="18">
        <v>1733</v>
      </c>
      <c r="J612" s="145">
        <v>149038</v>
      </c>
      <c r="K612" s="145"/>
      <c r="L612" s="18" t="s">
        <v>8759</v>
      </c>
      <c r="M612" s="18" t="s">
        <v>3940</v>
      </c>
      <c r="N612" s="18"/>
    </row>
    <row r="613" spans="1:14" ht="105" x14ac:dyDescent="0.25">
      <c r="A613" s="129" t="s">
        <v>9350</v>
      </c>
      <c r="B613" s="18" t="s">
        <v>146</v>
      </c>
      <c r="C613" s="18" t="s">
        <v>8709</v>
      </c>
      <c r="D613" s="18" t="s">
        <v>11719</v>
      </c>
      <c r="E613" s="18" t="s">
        <v>3940</v>
      </c>
      <c r="F613" s="18" t="s">
        <v>8758</v>
      </c>
      <c r="G613" s="10">
        <v>45469</v>
      </c>
      <c r="H613" s="18" t="s">
        <v>7852</v>
      </c>
      <c r="I613" s="18">
        <v>1727</v>
      </c>
      <c r="J613" s="145">
        <v>148522</v>
      </c>
      <c r="K613" s="145"/>
      <c r="L613" s="18" t="s">
        <v>8759</v>
      </c>
      <c r="M613" s="18" t="s">
        <v>3940</v>
      </c>
      <c r="N613" s="18"/>
    </row>
    <row r="614" spans="1:14" ht="105" x14ac:dyDescent="0.25">
      <c r="A614" s="129" t="s">
        <v>9351</v>
      </c>
      <c r="B614" s="18" t="s">
        <v>146</v>
      </c>
      <c r="C614" s="18" t="s">
        <v>8710</v>
      </c>
      <c r="D614" s="18" t="s">
        <v>11678</v>
      </c>
      <c r="E614" s="18" t="s">
        <v>3940</v>
      </c>
      <c r="F614" s="18" t="s">
        <v>8758</v>
      </c>
      <c r="G614" s="10">
        <v>45469</v>
      </c>
      <c r="H614" s="18" t="s">
        <v>7852</v>
      </c>
      <c r="I614" s="18">
        <v>1754</v>
      </c>
      <c r="J614" s="145">
        <v>150844</v>
      </c>
      <c r="K614" s="145"/>
      <c r="L614" s="18" t="s">
        <v>8759</v>
      </c>
      <c r="M614" s="18" t="s">
        <v>3940</v>
      </c>
      <c r="N614" s="18"/>
    </row>
    <row r="615" spans="1:14" ht="105" x14ac:dyDescent="0.25">
      <c r="A615" s="129" t="s">
        <v>9352</v>
      </c>
      <c r="B615" s="18" t="s">
        <v>146</v>
      </c>
      <c r="C615" s="18" t="s">
        <v>8712</v>
      </c>
      <c r="D615" s="18" t="s">
        <v>11729</v>
      </c>
      <c r="E615" s="18" t="s">
        <v>3940</v>
      </c>
      <c r="F615" s="18" t="s">
        <v>8758</v>
      </c>
      <c r="G615" s="10">
        <v>45469</v>
      </c>
      <c r="H615" s="18" t="s">
        <v>7852</v>
      </c>
      <c r="I615" s="18">
        <v>1674</v>
      </c>
      <c r="J615" s="145">
        <v>143964</v>
      </c>
      <c r="K615" s="145"/>
      <c r="L615" s="18" t="s">
        <v>8759</v>
      </c>
      <c r="M615" s="18" t="s">
        <v>3940</v>
      </c>
      <c r="N615" s="18"/>
    </row>
    <row r="616" spans="1:14" ht="105" x14ac:dyDescent="0.25">
      <c r="A616" s="129" t="s">
        <v>9353</v>
      </c>
      <c r="B616" s="18" t="s">
        <v>146</v>
      </c>
      <c r="C616" s="18" t="s">
        <v>8715</v>
      </c>
      <c r="D616" s="18" t="s">
        <v>11672</v>
      </c>
      <c r="E616" s="18" t="s">
        <v>3940</v>
      </c>
      <c r="F616" s="18" t="s">
        <v>8758</v>
      </c>
      <c r="G616" s="10">
        <v>45469</v>
      </c>
      <c r="H616" s="18" t="s">
        <v>7852</v>
      </c>
      <c r="I616" s="18">
        <v>1676</v>
      </c>
      <c r="J616" s="145">
        <v>144136</v>
      </c>
      <c r="K616" s="145"/>
      <c r="L616" s="18" t="s">
        <v>8759</v>
      </c>
      <c r="M616" s="18" t="s">
        <v>3940</v>
      </c>
      <c r="N616" s="18"/>
    </row>
    <row r="617" spans="1:14" ht="105" x14ac:dyDescent="0.25">
      <c r="A617" s="129" t="s">
        <v>9354</v>
      </c>
      <c r="B617" s="18" t="s">
        <v>146</v>
      </c>
      <c r="C617" s="18" t="s">
        <v>8716</v>
      </c>
      <c r="D617" s="18" t="s">
        <v>11727</v>
      </c>
      <c r="E617" s="18" t="s">
        <v>3940</v>
      </c>
      <c r="F617" s="18" t="s">
        <v>8758</v>
      </c>
      <c r="G617" s="10">
        <v>45469</v>
      </c>
      <c r="H617" s="18" t="s">
        <v>7852</v>
      </c>
      <c r="I617" s="18">
        <v>1632</v>
      </c>
      <c r="J617" s="145">
        <v>140352</v>
      </c>
      <c r="K617" s="145"/>
      <c r="L617" s="18" t="s">
        <v>8759</v>
      </c>
      <c r="M617" s="18" t="s">
        <v>3940</v>
      </c>
      <c r="N617" s="18"/>
    </row>
    <row r="618" spans="1:14" ht="105" x14ac:dyDescent="0.25">
      <c r="A618" s="129" t="s">
        <v>9355</v>
      </c>
      <c r="B618" s="18" t="s">
        <v>146</v>
      </c>
      <c r="C618" s="18" t="s">
        <v>8717</v>
      </c>
      <c r="D618" s="18" t="s">
        <v>11689</v>
      </c>
      <c r="E618" s="18" t="s">
        <v>3940</v>
      </c>
      <c r="F618" s="18" t="s">
        <v>8758</v>
      </c>
      <c r="G618" s="10">
        <v>45469</v>
      </c>
      <c r="H618" s="18" t="s">
        <v>7852</v>
      </c>
      <c r="I618" s="18">
        <v>1721</v>
      </c>
      <c r="J618" s="145">
        <v>148006</v>
      </c>
      <c r="K618" s="145"/>
      <c r="L618" s="18" t="s">
        <v>8759</v>
      </c>
      <c r="M618" s="18" t="s">
        <v>3940</v>
      </c>
      <c r="N618" s="18"/>
    </row>
    <row r="619" spans="1:14" ht="105" x14ac:dyDescent="0.25">
      <c r="A619" s="129" t="s">
        <v>9356</v>
      </c>
      <c r="B619" s="18" t="s">
        <v>146</v>
      </c>
      <c r="C619" s="18" t="s">
        <v>8718</v>
      </c>
      <c r="D619" s="18" t="s">
        <v>11733</v>
      </c>
      <c r="E619" s="18" t="s">
        <v>3940</v>
      </c>
      <c r="F619" s="18" t="s">
        <v>8758</v>
      </c>
      <c r="G619" s="10">
        <v>45469</v>
      </c>
      <c r="H619" s="18" t="s">
        <v>7852</v>
      </c>
      <c r="I619" s="18">
        <v>1674</v>
      </c>
      <c r="J619" s="145">
        <v>143964</v>
      </c>
      <c r="K619" s="145"/>
      <c r="L619" s="18" t="s">
        <v>8759</v>
      </c>
      <c r="M619" s="18" t="s">
        <v>3940</v>
      </c>
      <c r="N619" s="18"/>
    </row>
    <row r="620" spans="1:14" ht="105" x14ac:dyDescent="0.25">
      <c r="A620" s="129" t="s">
        <v>9357</v>
      </c>
      <c r="B620" s="18" t="s">
        <v>146</v>
      </c>
      <c r="C620" s="18" t="s">
        <v>8719</v>
      </c>
      <c r="D620" s="18" t="s">
        <v>11713</v>
      </c>
      <c r="E620" s="18" t="s">
        <v>3940</v>
      </c>
      <c r="F620" s="18" t="s">
        <v>8758</v>
      </c>
      <c r="G620" s="10">
        <v>45469</v>
      </c>
      <c r="H620" s="18" t="s">
        <v>7852</v>
      </c>
      <c r="I620" s="18">
        <v>1800</v>
      </c>
      <c r="J620" s="145">
        <v>154800</v>
      </c>
      <c r="K620" s="145"/>
      <c r="L620" s="18" t="s">
        <v>8759</v>
      </c>
      <c r="M620" s="18" t="s">
        <v>3940</v>
      </c>
      <c r="N620" s="18"/>
    </row>
    <row r="621" spans="1:14" ht="105" x14ac:dyDescent="0.25">
      <c r="A621" s="129" t="s">
        <v>9358</v>
      </c>
      <c r="B621" s="18" t="s">
        <v>146</v>
      </c>
      <c r="C621" s="18" t="s">
        <v>8720</v>
      </c>
      <c r="D621" s="18" t="s">
        <v>11681</v>
      </c>
      <c r="E621" s="18" t="s">
        <v>3940</v>
      </c>
      <c r="F621" s="18" t="s">
        <v>8758</v>
      </c>
      <c r="G621" s="10">
        <v>45475</v>
      </c>
      <c r="H621" s="18" t="s">
        <v>7852</v>
      </c>
      <c r="I621" s="18">
        <v>1798</v>
      </c>
      <c r="J621" s="145">
        <v>154628</v>
      </c>
      <c r="K621" s="145"/>
      <c r="L621" s="18" t="s">
        <v>8759</v>
      </c>
      <c r="M621" s="18" t="s">
        <v>3940</v>
      </c>
      <c r="N621" s="18"/>
    </row>
    <row r="622" spans="1:14" ht="105" x14ac:dyDescent="0.25">
      <c r="A622" s="129" t="s">
        <v>9359</v>
      </c>
      <c r="B622" s="18" t="s">
        <v>146</v>
      </c>
      <c r="C622" s="18" t="s">
        <v>11664</v>
      </c>
      <c r="D622" s="18" t="s">
        <v>11663</v>
      </c>
      <c r="E622" s="18" t="s">
        <v>3940</v>
      </c>
      <c r="F622" s="18" t="s">
        <v>8758</v>
      </c>
      <c r="G622" s="10">
        <v>45475</v>
      </c>
      <c r="H622" s="18" t="s">
        <v>7852</v>
      </c>
      <c r="I622" s="18">
        <v>1799</v>
      </c>
      <c r="J622" s="145">
        <v>154714</v>
      </c>
      <c r="K622" s="145"/>
      <c r="L622" s="18" t="s">
        <v>8759</v>
      </c>
      <c r="M622" s="18" t="s">
        <v>3940</v>
      </c>
      <c r="N622" s="18"/>
    </row>
    <row r="623" spans="1:14" ht="105" x14ac:dyDescent="0.25">
      <c r="A623" s="129" t="s">
        <v>9360</v>
      </c>
      <c r="B623" s="18" t="s">
        <v>146</v>
      </c>
      <c r="C623" s="18" t="s">
        <v>8721</v>
      </c>
      <c r="D623" s="18" t="s">
        <v>11728</v>
      </c>
      <c r="E623" s="18" t="s">
        <v>3940</v>
      </c>
      <c r="F623" s="18" t="s">
        <v>8758</v>
      </c>
      <c r="G623" s="10">
        <v>45475</v>
      </c>
      <c r="H623" s="18" t="s">
        <v>7852</v>
      </c>
      <c r="I623" s="18">
        <v>1776</v>
      </c>
      <c r="J623" s="145">
        <v>152736</v>
      </c>
      <c r="K623" s="145"/>
      <c r="L623" s="18" t="s">
        <v>8759</v>
      </c>
      <c r="M623" s="18" t="s">
        <v>3940</v>
      </c>
      <c r="N623" s="18"/>
    </row>
    <row r="624" spans="1:14" ht="105" x14ac:dyDescent="0.25">
      <c r="A624" s="129" t="s">
        <v>9361</v>
      </c>
      <c r="B624" s="18" t="s">
        <v>146</v>
      </c>
      <c r="C624" s="18" t="s">
        <v>8702</v>
      </c>
      <c r="D624" s="18" t="s">
        <v>11705</v>
      </c>
      <c r="E624" s="18" t="s">
        <v>3940</v>
      </c>
      <c r="F624" s="18" t="s">
        <v>8758</v>
      </c>
      <c r="G624" s="10">
        <v>45475</v>
      </c>
      <c r="H624" s="18" t="s">
        <v>7852</v>
      </c>
      <c r="I624" s="18">
        <v>1772</v>
      </c>
      <c r="J624" s="145">
        <v>152392</v>
      </c>
      <c r="K624" s="145"/>
      <c r="L624" s="18" t="s">
        <v>8759</v>
      </c>
      <c r="M624" s="18" t="s">
        <v>3940</v>
      </c>
      <c r="N624" s="18"/>
    </row>
    <row r="625" spans="1:14" ht="105" x14ac:dyDescent="0.25">
      <c r="A625" s="129" t="s">
        <v>9362</v>
      </c>
      <c r="B625" s="18" t="s">
        <v>146</v>
      </c>
      <c r="C625" s="18" t="s">
        <v>8722</v>
      </c>
      <c r="D625" s="18" t="s">
        <v>11680</v>
      </c>
      <c r="E625" s="18" t="s">
        <v>3940</v>
      </c>
      <c r="F625" s="18" t="s">
        <v>8758</v>
      </c>
      <c r="G625" s="10">
        <v>45475</v>
      </c>
      <c r="H625" s="18" t="s">
        <v>7852</v>
      </c>
      <c r="I625" s="18">
        <v>1786</v>
      </c>
      <c r="J625" s="145">
        <v>153596</v>
      </c>
      <c r="K625" s="145"/>
      <c r="L625" s="18" t="s">
        <v>8759</v>
      </c>
      <c r="M625" s="18" t="s">
        <v>3940</v>
      </c>
      <c r="N625" s="18"/>
    </row>
    <row r="626" spans="1:14" ht="105" x14ac:dyDescent="0.25">
      <c r="A626" s="129" t="s">
        <v>9363</v>
      </c>
      <c r="B626" s="18" t="s">
        <v>146</v>
      </c>
      <c r="C626" s="18" t="s">
        <v>8705</v>
      </c>
      <c r="D626" s="18" t="s">
        <v>11718</v>
      </c>
      <c r="E626" s="18" t="s">
        <v>3940</v>
      </c>
      <c r="F626" s="18" t="s">
        <v>8758</v>
      </c>
      <c r="G626" s="10">
        <v>45475</v>
      </c>
      <c r="H626" s="18" t="s">
        <v>7852</v>
      </c>
      <c r="I626" s="18">
        <v>1764</v>
      </c>
      <c r="J626" s="145">
        <v>151704</v>
      </c>
      <c r="K626" s="145"/>
      <c r="L626" s="18" t="s">
        <v>8759</v>
      </c>
      <c r="M626" s="18" t="s">
        <v>3940</v>
      </c>
      <c r="N626" s="18"/>
    </row>
    <row r="627" spans="1:14" ht="105" x14ac:dyDescent="0.25">
      <c r="A627" s="129" t="s">
        <v>9364</v>
      </c>
      <c r="B627" s="18" t="s">
        <v>146</v>
      </c>
      <c r="C627" s="18" t="s">
        <v>8707</v>
      </c>
      <c r="D627" s="18" t="s">
        <v>11695</v>
      </c>
      <c r="E627" s="18" t="s">
        <v>3940</v>
      </c>
      <c r="F627" s="18" t="s">
        <v>8758</v>
      </c>
      <c r="G627" s="10">
        <v>45475</v>
      </c>
      <c r="H627" s="18" t="s">
        <v>7852</v>
      </c>
      <c r="I627" s="18">
        <v>1711</v>
      </c>
      <c r="J627" s="145">
        <v>147146</v>
      </c>
      <c r="K627" s="145"/>
      <c r="L627" s="18" t="s">
        <v>8759</v>
      </c>
      <c r="M627" s="18" t="s">
        <v>3940</v>
      </c>
      <c r="N627" s="18"/>
    </row>
    <row r="628" spans="1:14" ht="105" x14ac:dyDescent="0.25">
      <c r="A628" s="129" t="s">
        <v>9365</v>
      </c>
      <c r="B628" s="18" t="s">
        <v>146</v>
      </c>
      <c r="C628" s="18" t="s">
        <v>8723</v>
      </c>
      <c r="D628" s="18" t="s">
        <v>11717</v>
      </c>
      <c r="E628" s="18" t="s">
        <v>3940</v>
      </c>
      <c r="F628" s="18" t="s">
        <v>8758</v>
      </c>
      <c r="G628" s="10">
        <v>45475</v>
      </c>
      <c r="H628" s="18" t="s">
        <v>7852</v>
      </c>
      <c r="I628" s="18">
        <v>1706</v>
      </c>
      <c r="J628" s="145">
        <v>146716</v>
      </c>
      <c r="K628" s="145"/>
      <c r="L628" s="18" t="s">
        <v>8759</v>
      </c>
      <c r="M628" s="18" t="s">
        <v>3940</v>
      </c>
      <c r="N628" s="18"/>
    </row>
    <row r="629" spans="1:14" ht="105" x14ac:dyDescent="0.25">
      <c r="A629" s="129" t="s">
        <v>9366</v>
      </c>
      <c r="B629" s="18" t="s">
        <v>146</v>
      </c>
      <c r="C629" s="18" t="s">
        <v>8724</v>
      </c>
      <c r="D629" s="18" t="s">
        <v>11690</v>
      </c>
      <c r="E629" s="18" t="s">
        <v>3940</v>
      </c>
      <c r="F629" s="18" t="s">
        <v>8758</v>
      </c>
      <c r="G629" s="10">
        <v>45475</v>
      </c>
      <c r="H629" s="18" t="s">
        <v>7852</v>
      </c>
      <c r="I629" s="18">
        <v>1708</v>
      </c>
      <c r="J629" s="145">
        <v>146888</v>
      </c>
      <c r="K629" s="145"/>
      <c r="L629" s="18" t="s">
        <v>8759</v>
      </c>
      <c r="M629" s="18" t="s">
        <v>3940</v>
      </c>
      <c r="N629" s="18"/>
    </row>
    <row r="630" spans="1:14" ht="105" x14ac:dyDescent="0.25">
      <c r="A630" s="129" t="s">
        <v>9367</v>
      </c>
      <c r="B630" s="18" t="s">
        <v>146</v>
      </c>
      <c r="C630" s="18" t="s">
        <v>8711</v>
      </c>
      <c r="D630" s="18" t="s">
        <v>11714</v>
      </c>
      <c r="E630" s="18" t="s">
        <v>3940</v>
      </c>
      <c r="F630" s="18" t="s">
        <v>8758</v>
      </c>
      <c r="G630" s="10">
        <v>45475</v>
      </c>
      <c r="H630" s="18" t="s">
        <v>7852</v>
      </c>
      <c r="I630" s="18">
        <v>1654</v>
      </c>
      <c r="J630" s="145">
        <v>142244</v>
      </c>
      <c r="K630" s="145"/>
      <c r="L630" s="18" t="s">
        <v>8759</v>
      </c>
      <c r="M630" s="18" t="s">
        <v>3940</v>
      </c>
      <c r="N630" s="18"/>
    </row>
    <row r="631" spans="1:14" ht="105" x14ac:dyDescent="0.25">
      <c r="A631" s="129" t="s">
        <v>9368</v>
      </c>
      <c r="B631" s="18" t="s">
        <v>146</v>
      </c>
      <c r="C631" s="18" t="s">
        <v>8713</v>
      </c>
      <c r="D631" s="18" t="s">
        <v>11682</v>
      </c>
      <c r="E631" s="18" t="s">
        <v>3940</v>
      </c>
      <c r="F631" s="18" t="s">
        <v>8758</v>
      </c>
      <c r="G631" s="10">
        <v>45475</v>
      </c>
      <c r="H631" s="18" t="s">
        <v>7852</v>
      </c>
      <c r="I631" s="18">
        <v>1753</v>
      </c>
      <c r="J631" s="145">
        <v>150758</v>
      </c>
      <c r="K631" s="145"/>
      <c r="L631" s="18" t="s">
        <v>8759</v>
      </c>
      <c r="M631" s="18" t="s">
        <v>3940</v>
      </c>
      <c r="N631" s="18"/>
    </row>
    <row r="632" spans="1:14" ht="105" x14ac:dyDescent="0.25">
      <c r="A632" s="129" t="s">
        <v>9369</v>
      </c>
      <c r="B632" s="18" t="s">
        <v>146</v>
      </c>
      <c r="C632" s="18" t="s">
        <v>8714</v>
      </c>
      <c r="D632" s="18" t="s">
        <v>11685</v>
      </c>
      <c r="E632" s="18" t="s">
        <v>3940</v>
      </c>
      <c r="F632" s="18" t="s">
        <v>8758</v>
      </c>
      <c r="G632" s="10">
        <v>45475</v>
      </c>
      <c r="H632" s="18" t="s">
        <v>7852</v>
      </c>
      <c r="I632" s="18">
        <v>1709</v>
      </c>
      <c r="J632" s="145">
        <v>146974</v>
      </c>
      <c r="K632" s="145"/>
      <c r="L632" s="18" t="s">
        <v>8759</v>
      </c>
      <c r="M632" s="18" t="s">
        <v>3940</v>
      </c>
      <c r="N632" s="18"/>
    </row>
    <row r="633" spans="1:14" ht="105" x14ac:dyDescent="0.25">
      <c r="A633" s="129" t="s">
        <v>9370</v>
      </c>
      <c r="B633" s="18" t="s">
        <v>146</v>
      </c>
      <c r="C633" s="18" t="s">
        <v>8725</v>
      </c>
      <c r="D633" s="18" t="s">
        <v>11668</v>
      </c>
      <c r="E633" s="18" t="s">
        <v>3940</v>
      </c>
      <c r="F633" s="18" t="s">
        <v>8758</v>
      </c>
      <c r="G633" s="10">
        <v>45475</v>
      </c>
      <c r="H633" s="18" t="s">
        <v>7852</v>
      </c>
      <c r="I633" s="18">
        <v>1436</v>
      </c>
      <c r="J633" s="145">
        <v>123496</v>
      </c>
      <c r="K633" s="145"/>
      <c r="L633" s="18" t="s">
        <v>8759</v>
      </c>
      <c r="M633" s="18" t="s">
        <v>3940</v>
      </c>
      <c r="N633" s="18"/>
    </row>
    <row r="634" spans="1:14" ht="105" x14ac:dyDescent="0.25">
      <c r="A634" s="129" t="s">
        <v>9371</v>
      </c>
      <c r="B634" s="18" t="s">
        <v>146</v>
      </c>
      <c r="C634" s="18" t="s">
        <v>8726</v>
      </c>
      <c r="D634" s="18" t="s">
        <v>11674</v>
      </c>
      <c r="E634" s="18" t="s">
        <v>3940</v>
      </c>
      <c r="F634" s="18" t="s">
        <v>8758</v>
      </c>
      <c r="G634" s="10">
        <v>45475</v>
      </c>
      <c r="H634" s="18" t="s">
        <v>7852</v>
      </c>
      <c r="I634" s="18">
        <v>1777</v>
      </c>
      <c r="J634" s="145">
        <v>152822</v>
      </c>
      <c r="K634" s="145"/>
      <c r="L634" s="18" t="s">
        <v>8759</v>
      </c>
      <c r="M634" s="18" t="s">
        <v>3940</v>
      </c>
      <c r="N634" s="18"/>
    </row>
    <row r="635" spans="1:14" ht="105" x14ac:dyDescent="0.25">
      <c r="A635" s="129" t="s">
        <v>9372</v>
      </c>
      <c r="B635" s="18" t="s">
        <v>146</v>
      </c>
      <c r="C635" s="18" t="s">
        <v>8727</v>
      </c>
      <c r="D635" s="18" t="s">
        <v>11708</v>
      </c>
      <c r="E635" s="18" t="s">
        <v>3940</v>
      </c>
      <c r="F635" s="18" t="s">
        <v>8758</v>
      </c>
      <c r="G635" s="10">
        <v>45475</v>
      </c>
      <c r="H635" s="18" t="s">
        <v>7852</v>
      </c>
      <c r="I635" s="18">
        <v>1800</v>
      </c>
      <c r="J635" s="145">
        <v>154800</v>
      </c>
      <c r="K635" s="145"/>
      <c r="L635" s="18" t="s">
        <v>8759</v>
      </c>
      <c r="M635" s="18" t="s">
        <v>3940</v>
      </c>
      <c r="N635" s="18"/>
    </row>
    <row r="636" spans="1:14" ht="105" x14ac:dyDescent="0.25">
      <c r="A636" s="129" t="s">
        <v>9373</v>
      </c>
      <c r="B636" s="18" t="s">
        <v>146</v>
      </c>
      <c r="C636" s="18" t="s">
        <v>8728</v>
      </c>
      <c r="D636" s="18" t="s">
        <v>11704</v>
      </c>
      <c r="E636" s="18" t="s">
        <v>3940</v>
      </c>
      <c r="F636" s="18" t="s">
        <v>8758</v>
      </c>
      <c r="G636" s="10">
        <v>45475</v>
      </c>
      <c r="H636" s="18" t="s">
        <v>7852</v>
      </c>
      <c r="I636" s="18">
        <v>1798</v>
      </c>
      <c r="J636" s="145">
        <v>154628</v>
      </c>
      <c r="K636" s="145"/>
      <c r="L636" s="18" t="s">
        <v>8759</v>
      </c>
      <c r="M636" s="18" t="s">
        <v>3940</v>
      </c>
      <c r="N636" s="18"/>
    </row>
    <row r="637" spans="1:14" ht="105" x14ac:dyDescent="0.25">
      <c r="A637" s="129" t="s">
        <v>9374</v>
      </c>
      <c r="B637" s="18" t="s">
        <v>146</v>
      </c>
      <c r="C637" s="18" t="s">
        <v>8730</v>
      </c>
      <c r="D637" s="18" t="s">
        <v>11735</v>
      </c>
      <c r="E637" s="18" t="s">
        <v>3940</v>
      </c>
      <c r="F637" s="18" t="s">
        <v>8758</v>
      </c>
      <c r="G637" s="10">
        <v>45475</v>
      </c>
      <c r="H637" s="18" t="s">
        <v>7852</v>
      </c>
      <c r="I637" s="18">
        <v>1781</v>
      </c>
      <c r="J637" s="145">
        <v>153166</v>
      </c>
      <c r="K637" s="145"/>
      <c r="L637" s="18" t="s">
        <v>8759</v>
      </c>
      <c r="M637" s="18" t="s">
        <v>3940</v>
      </c>
      <c r="N637" s="18"/>
    </row>
    <row r="638" spans="1:14" ht="105" x14ac:dyDescent="0.25">
      <c r="A638" s="129" t="s">
        <v>9375</v>
      </c>
      <c r="B638" s="18" t="s">
        <v>146</v>
      </c>
      <c r="C638" s="18" t="s">
        <v>8731</v>
      </c>
      <c r="D638" s="18" t="s">
        <v>11691</v>
      </c>
      <c r="E638" s="18" t="s">
        <v>3940</v>
      </c>
      <c r="F638" s="18" t="s">
        <v>8758</v>
      </c>
      <c r="G638" s="10">
        <v>45475</v>
      </c>
      <c r="H638" s="18" t="s">
        <v>7852</v>
      </c>
      <c r="I638" s="18">
        <v>1675</v>
      </c>
      <c r="J638" s="145">
        <v>144050</v>
      </c>
      <c r="K638" s="145"/>
      <c r="L638" s="18" t="s">
        <v>8759</v>
      </c>
      <c r="M638" s="18" t="s">
        <v>3940</v>
      </c>
      <c r="N638" s="18"/>
    </row>
    <row r="639" spans="1:14" ht="105" x14ac:dyDescent="0.25">
      <c r="A639" s="129" t="s">
        <v>9376</v>
      </c>
      <c r="B639" s="18" t="s">
        <v>146</v>
      </c>
      <c r="C639" s="18" t="s">
        <v>8732</v>
      </c>
      <c r="D639" s="18" t="s">
        <v>11703</v>
      </c>
      <c r="E639" s="18" t="s">
        <v>3940</v>
      </c>
      <c r="F639" s="18" t="s">
        <v>8758</v>
      </c>
      <c r="G639" s="10">
        <v>45474</v>
      </c>
      <c r="H639" s="18" t="s">
        <v>7852</v>
      </c>
      <c r="I639" s="18">
        <v>1664</v>
      </c>
      <c r="J639" s="145">
        <v>143104</v>
      </c>
      <c r="K639" s="145"/>
      <c r="L639" s="18" t="s">
        <v>8759</v>
      </c>
      <c r="M639" s="18" t="s">
        <v>3940</v>
      </c>
      <c r="N639" s="18"/>
    </row>
    <row r="640" spans="1:14" ht="105" x14ac:dyDescent="0.25">
      <c r="A640" s="129" t="s">
        <v>9377</v>
      </c>
      <c r="B640" s="18" t="s">
        <v>146</v>
      </c>
      <c r="C640" s="18" t="s">
        <v>8733</v>
      </c>
      <c r="D640" s="18" t="s">
        <v>11731</v>
      </c>
      <c r="E640" s="18" t="s">
        <v>3940</v>
      </c>
      <c r="F640" s="18" t="s">
        <v>8758</v>
      </c>
      <c r="G640" s="10">
        <v>45474</v>
      </c>
      <c r="H640" s="18" t="s">
        <v>7852</v>
      </c>
      <c r="I640" s="18">
        <v>1665</v>
      </c>
      <c r="J640" s="145">
        <v>143190</v>
      </c>
      <c r="K640" s="145"/>
      <c r="L640" s="18" t="s">
        <v>8759</v>
      </c>
      <c r="M640" s="18" t="s">
        <v>3940</v>
      </c>
      <c r="N640" s="18"/>
    </row>
    <row r="641" spans="1:14" ht="105" x14ac:dyDescent="0.25">
      <c r="A641" s="129" t="s">
        <v>9378</v>
      </c>
      <c r="B641" s="18" t="s">
        <v>146</v>
      </c>
      <c r="C641" s="18" t="s">
        <v>8734</v>
      </c>
      <c r="D641" s="18" t="s">
        <v>11679</v>
      </c>
      <c r="E641" s="18" t="s">
        <v>3940</v>
      </c>
      <c r="F641" s="18" t="s">
        <v>8758</v>
      </c>
      <c r="G641" s="10">
        <v>45474</v>
      </c>
      <c r="H641" s="18" t="s">
        <v>7852</v>
      </c>
      <c r="I641" s="18">
        <v>1602</v>
      </c>
      <c r="J641" s="145">
        <v>137772</v>
      </c>
      <c r="K641" s="145"/>
      <c r="L641" s="18" t="s">
        <v>8759</v>
      </c>
      <c r="M641" s="18" t="s">
        <v>3940</v>
      </c>
      <c r="N641" s="18"/>
    </row>
    <row r="642" spans="1:14" ht="105" x14ac:dyDescent="0.25">
      <c r="A642" s="129" t="s">
        <v>9379</v>
      </c>
      <c r="B642" s="18" t="s">
        <v>146</v>
      </c>
      <c r="C642" s="18" t="s">
        <v>8735</v>
      </c>
      <c r="D642" s="18" t="s">
        <v>11706</v>
      </c>
      <c r="E642" s="18" t="s">
        <v>3940</v>
      </c>
      <c r="F642" s="18" t="s">
        <v>8758</v>
      </c>
      <c r="G642" s="10">
        <v>45474</v>
      </c>
      <c r="H642" s="18" t="s">
        <v>7852</v>
      </c>
      <c r="I642" s="18">
        <v>1706</v>
      </c>
      <c r="J642" s="145">
        <v>146716</v>
      </c>
      <c r="K642" s="145"/>
      <c r="L642" s="18" t="s">
        <v>8759</v>
      </c>
      <c r="M642" s="18" t="s">
        <v>3940</v>
      </c>
      <c r="N642" s="18"/>
    </row>
    <row r="643" spans="1:14" ht="105" x14ac:dyDescent="0.25">
      <c r="A643" s="129" t="s">
        <v>9380</v>
      </c>
      <c r="B643" s="18" t="s">
        <v>146</v>
      </c>
      <c r="C643" s="18" t="s">
        <v>8736</v>
      </c>
      <c r="D643" s="18" t="s">
        <v>11701</v>
      </c>
      <c r="E643" s="18" t="s">
        <v>3940</v>
      </c>
      <c r="F643" s="18" t="s">
        <v>8758</v>
      </c>
      <c r="G643" s="10">
        <v>45474</v>
      </c>
      <c r="H643" s="18" t="s">
        <v>7852</v>
      </c>
      <c r="I643" s="18">
        <v>1664</v>
      </c>
      <c r="J643" s="145">
        <v>143104</v>
      </c>
      <c r="K643" s="145"/>
      <c r="L643" s="18" t="s">
        <v>8759</v>
      </c>
      <c r="M643" s="18" t="s">
        <v>3940</v>
      </c>
      <c r="N643" s="18"/>
    </row>
    <row r="644" spans="1:14" ht="105" x14ac:dyDescent="0.25">
      <c r="A644" s="129" t="s">
        <v>9381</v>
      </c>
      <c r="B644" s="18" t="s">
        <v>146</v>
      </c>
      <c r="C644" s="18" t="s">
        <v>8737</v>
      </c>
      <c r="D644" s="18" t="s">
        <v>11700</v>
      </c>
      <c r="E644" s="18" t="s">
        <v>3940</v>
      </c>
      <c r="F644" s="18" t="s">
        <v>8758</v>
      </c>
      <c r="G644" s="10">
        <v>45474</v>
      </c>
      <c r="H644" s="18" t="s">
        <v>7852</v>
      </c>
      <c r="I644" s="18">
        <v>1362</v>
      </c>
      <c r="J644" s="145">
        <v>117132</v>
      </c>
      <c r="K644" s="145"/>
      <c r="L644" s="18" t="s">
        <v>8759</v>
      </c>
      <c r="M644" s="18" t="s">
        <v>3940</v>
      </c>
      <c r="N644" s="18"/>
    </row>
    <row r="645" spans="1:14" ht="105" x14ac:dyDescent="0.25">
      <c r="A645" s="129" t="s">
        <v>9382</v>
      </c>
      <c r="B645" s="18" t="s">
        <v>146</v>
      </c>
      <c r="C645" s="18" t="s">
        <v>8738</v>
      </c>
      <c r="D645" s="18" t="s">
        <v>11720</v>
      </c>
      <c r="E645" s="18" t="s">
        <v>3940</v>
      </c>
      <c r="F645" s="18" t="s">
        <v>8758</v>
      </c>
      <c r="G645" s="10">
        <v>45474</v>
      </c>
      <c r="H645" s="18" t="s">
        <v>7852</v>
      </c>
      <c r="I645" s="18">
        <v>1781</v>
      </c>
      <c r="J645" s="145">
        <v>153166</v>
      </c>
      <c r="K645" s="145"/>
      <c r="L645" s="18" t="s">
        <v>8759</v>
      </c>
      <c r="M645" s="18" t="s">
        <v>3940</v>
      </c>
      <c r="N645" s="18"/>
    </row>
    <row r="646" spans="1:14" ht="105" x14ac:dyDescent="0.25">
      <c r="A646" s="129" t="s">
        <v>9383</v>
      </c>
      <c r="B646" s="18" t="s">
        <v>146</v>
      </c>
      <c r="C646" s="18" t="s">
        <v>8739</v>
      </c>
      <c r="D646" s="18" t="s">
        <v>11715</v>
      </c>
      <c r="E646" s="18" t="s">
        <v>3940</v>
      </c>
      <c r="F646" s="18" t="s">
        <v>8758</v>
      </c>
      <c r="G646" s="10">
        <v>45474</v>
      </c>
      <c r="H646" s="18" t="s">
        <v>7852</v>
      </c>
      <c r="I646" s="18">
        <v>1657</v>
      </c>
      <c r="J646" s="145">
        <v>142502</v>
      </c>
      <c r="K646" s="145"/>
      <c r="L646" s="18" t="s">
        <v>8759</v>
      </c>
      <c r="M646" s="18" t="s">
        <v>3940</v>
      </c>
      <c r="N646" s="18"/>
    </row>
    <row r="647" spans="1:14" ht="105" x14ac:dyDescent="0.25">
      <c r="A647" s="129" t="s">
        <v>9384</v>
      </c>
      <c r="B647" s="18" t="s">
        <v>146</v>
      </c>
      <c r="C647" s="18" t="s">
        <v>8740</v>
      </c>
      <c r="D647" s="18" t="s">
        <v>11716</v>
      </c>
      <c r="E647" s="18" t="s">
        <v>3940</v>
      </c>
      <c r="F647" s="18" t="s">
        <v>8758</v>
      </c>
      <c r="G647" s="10">
        <v>45474</v>
      </c>
      <c r="H647" s="18" t="s">
        <v>7852</v>
      </c>
      <c r="I647" s="18">
        <v>1650</v>
      </c>
      <c r="J647" s="145">
        <v>141900</v>
      </c>
      <c r="K647" s="145"/>
      <c r="L647" s="18" t="s">
        <v>8759</v>
      </c>
      <c r="M647" s="18" t="s">
        <v>3940</v>
      </c>
      <c r="N647" s="18"/>
    </row>
    <row r="648" spans="1:14" ht="105" x14ac:dyDescent="0.25">
      <c r="A648" s="129" t="s">
        <v>9385</v>
      </c>
      <c r="B648" s="18" t="s">
        <v>146</v>
      </c>
      <c r="C648" s="18" t="s">
        <v>8729</v>
      </c>
      <c r="D648" s="18" t="s">
        <v>11673</v>
      </c>
      <c r="E648" s="18" t="s">
        <v>3940</v>
      </c>
      <c r="F648" s="18" t="s">
        <v>8758</v>
      </c>
      <c r="G648" s="10">
        <v>45474</v>
      </c>
      <c r="H648" s="18" t="s">
        <v>7852</v>
      </c>
      <c r="I648" s="18">
        <v>1661</v>
      </c>
      <c r="J648" s="145">
        <v>142846</v>
      </c>
      <c r="K648" s="145"/>
      <c r="L648" s="18" t="s">
        <v>8759</v>
      </c>
      <c r="M648" s="18" t="s">
        <v>3940</v>
      </c>
      <c r="N648" s="18"/>
    </row>
    <row r="649" spans="1:14" ht="105" x14ac:dyDescent="0.25">
      <c r="A649" s="129" t="s">
        <v>9386</v>
      </c>
      <c r="B649" s="18" t="s">
        <v>146</v>
      </c>
      <c r="C649" s="18" t="s">
        <v>8741</v>
      </c>
      <c r="D649" s="18" t="s">
        <v>11699</v>
      </c>
      <c r="E649" s="18" t="s">
        <v>3940</v>
      </c>
      <c r="F649" s="18" t="s">
        <v>8758</v>
      </c>
      <c r="G649" s="10">
        <v>45474</v>
      </c>
      <c r="H649" s="18" t="s">
        <v>7852</v>
      </c>
      <c r="I649" s="18">
        <v>1594</v>
      </c>
      <c r="J649" s="145">
        <v>137084</v>
      </c>
      <c r="K649" s="145"/>
      <c r="L649" s="18" t="s">
        <v>8759</v>
      </c>
      <c r="M649" s="18" t="s">
        <v>3940</v>
      </c>
      <c r="N649" s="18"/>
    </row>
    <row r="650" spans="1:14" ht="105" x14ac:dyDescent="0.25">
      <c r="A650" s="129" t="s">
        <v>9387</v>
      </c>
      <c r="B650" s="18" t="s">
        <v>146</v>
      </c>
      <c r="C650" s="18" t="s">
        <v>8742</v>
      </c>
      <c r="D650" s="18" t="s">
        <v>11693</v>
      </c>
      <c r="E650" s="18" t="s">
        <v>3940</v>
      </c>
      <c r="F650" s="18" t="s">
        <v>8758</v>
      </c>
      <c r="G650" s="10">
        <v>45474</v>
      </c>
      <c r="H650" s="18" t="s">
        <v>7852</v>
      </c>
      <c r="I650" s="18">
        <v>1716</v>
      </c>
      <c r="J650" s="145">
        <v>156190.32</v>
      </c>
      <c r="K650" s="145"/>
      <c r="L650" s="18" t="s">
        <v>8759</v>
      </c>
      <c r="M650" s="18" t="s">
        <v>3940</v>
      </c>
      <c r="N650" s="18"/>
    </row>
    <row r="651" spans="1:14" ht="105" x14ac:dyDescent="0.25">
      <c r="A651" s="129" t="s">
        <v>9388</v>
      </c>
      <c r="B651" s="18" t="s">
        <v>146</v>
      </c>
      <c r="C651" s="18" t="s">
        <v>8743</v>
      </c>
      <c r="D651" s="18" t="s">
        <v>11724</v>
      </c>
      <c r="E651" s="18" t="s">
        <v>3940</v>
      </c>
      <c r="F651" s="18" t="s">
        <v>8758</v>
      </c>
      <c r="G651" s="10">
        <v>45474</v>
      </c>
      <c r="H651" s="18" t="s">
        <v>7852</v>
      </c>
      <c r="I651" s="18">
        <v>1687</v>
      </c>
      <c r="J651" s="145">
        <v>145082</v>
      </c>
      <c r="K651" s="145"/>
      <c r="L651" s="18" t="s">
        <v>8759</v>
      </c>
      <c r="M651" s="18" t="s">
        <v>3940</v>
      </c>
      <c r="N651" s="18"/>
    </row>
    <row r="652" spans="1:14" ht="105" x14ac:dyDescent="0.25">
      <c r="A652" s="129" t="s">
        <v>9389</v>
      </c>
      <c r="B652" s="18" t="s">
        <v>146</v>
      </c>
      <c r="C652" s="18" t="s">
        <v>8744</v>
      </c>
      <c r="D652" s="18" t="s">
        <v>11686</v>
      </c>
      <c r="E652" s="18" t="s">
        <v>3940</v>
      </c>
      <c r="F652" s="18" t="s">
        <v>8758</v>
      </c>
      <c r="G652" s="10">
        <v>45474</v>
      </c>
      <c r="H652" s="18" t="s">
        <v>7852</v>
      </c>
      <c r="I652" s="18">
        <v>1445</v>
      </c>
      <c r="J652" s="145">
        <v>124270</v>
      </c>
      <c r="K652" s="145"/>
      <c r="L652" s="18" t="s">
        <v>8759</v>
      </c>
      <c r="M652" s="18" t="s">
        <v>3940</v>
      </c>
      <c r="N652" s="18"/>
    </row>
    <row r="653" spans="1:14" ht="105" x14ac:dyDescent="0.25">
      <c r="A653" s="129" t="s">
        <v>9390</v>
      </c>
      <c r="B653" s="18" t="s">
        <v>146</v>
      </c>
      <c r="C653" s="18" t="s">
        <v>8746</v>
      </c>
      <c r="D653" s="18" t="s">
        <v>11738</v>
      </c>
      <c r="E653" s="18" t="s">
        <v>3940</v>
      </c>
      <c r="F653" s="18" t="s">
        <v>8758</v>
      </c>
      <c r="G653" s="10">
        <v>45474</v>
      </c>
      <c r="H653" s="18" t="s">
        <v>7852</v>
      </c>
      <c r="I653" s="18">
        <v>1644</v>
      </c>
      <c r="J653" s="145">
        <v>141384</v>
      </c>
      <c r="K653" s="145"/>
      <c r="L653" s="18" t="s">
        <v>8759</v>
      </c>
      <c r="M653" s="18" t="s">
        <v>3940</v>
      </c>
      <c r="N653" s="18"/>
    </row>
    <row r="654" spans="1:14" ht="105" x14ac:dyDescent="0.25">
      <c r="A654" s="129" t="s">
        <v>9391</v>
      </c>
      <c r="B654" s="18" t="s">
        <v>146</v>
      </c>
      <c r="C654" s="18" t="s">
        <v>8748</v>
      </c>
      <c r="D654" s="18" t="s">
        <v>11721</v>
      </c>
      <c r="E654" s="18" t="s">
        <v>3940</v>
      </c>
      <c r="F654" s="18" t="s">
        <v>8758</v>
      </c>
      <c r="G654" s="10">
        <v>45474</v>
      </c>
      <c r="H654" s="18" t="s">
        <v>7852</v>
      </c>
      <c r="I654" s="18">
        <v>1628</v>
      </c>
      <c r="J654" s="145">
        <v>140008</v>
      </c>
      <c r="K654" s="145"/>
      <c r="L654" s="18" t="s">
        <v>8759</v>
      </c>
      <c r="M654" s="18" t="s">
        <v>3940</v>
      </c>
      <c r="N654" s="18"/>
    </row>
    <row r="655" spans="1:14" ht="105" x14ac:dyDescent="0.25">
      <c r="A655" s="129" t="s">
        <v>9392</v>
      </c>
      <c r="B655" s="18" t="s">
        <v>146</v>
      </c>
      <c r="C655" s="18" t="s">
        <v>8749</v>
      </c>
      <c r="D655" s="18" t="s">
        <v>11665</v>
      </c>
      <c r="E655" s="18" t="s">
        <v>3940</v>
      </c>
      <c r="F655" s="18" t="s">
        <v>8758</v>
      </c>
      <c r="G655" s="10">
        <v>45474</v>
      </c>
      <c r="H655" s="18" t="s">
        <v>7852</v>
      </c>
      <c r="I655" s="18">
        <v>1641</v>
      </c>
      <c r="J655" s="145">
        <v>141126</v>
      </c>
      <c r="K655" s="145"/>
      <c r="L655" s="18" t="s">
        <v>8759</v>
      </c>
      <c r="M655" s="18" t="s">
        <v>3940</v>
      </c>
      <c r="N655" s="18"/>
    </row>
    <row r="656" spans="1:14" ht="105" x14ac:dyDescent="0.25">
      <c r="A656" s="129" t="s">
        <v>9393</v>
      </c>
      <c r="B656" s="18" t="s">
        <v>146</v>
      </c>
      <c r="C656" s="18" t="s">
        <v>8750</v>
      </c>
      <c r="D656" s="18" t="s">
        <v>11694</v>
      </c>
      <c r="E656" s="18" t="s">
        <v>3940</v>
      </c>
      <c r="F656" s="18" t="s">
        <v>8758</v>
      </c>
      <c r="G656" s="10">
        <v>45474</v>
      </c>
      <c r="H656" s="18" t="s">
        <v>7852</v>
      </c>
      <c r="I656" s="18">
        <v>1565</v>
      </c>
      <c r="J656" s="145">
        <v>134590</v>
      </c>
      <c r="K656" s="145"/>
      <c r="L656" s="18" t="s">
        <v>8759</v>
      </c>
      <c r="M656" s="18" t="s">
        <v>3940</v>
      </c>
      <c r="N656" s="18"/>
    </row>
    <row r="657" spans="1:14" ht="105" x14ac:dyDescent="0.25">
      <c r="A657" s="129" t="s">
        <v>9394</v>
      </c>
      <c r="B657" s="18" t="s">
        <v>146</v>
      </c>
      <c r="C657" s="18" t="s">
        <v>8751</v>
      </c>
      <c r="D657" s="18" t="s">
        <v>11739</v>
      </c>
      <c r="E657" s="18" t="s">
        <v>3940</v>
      </c>
      <c r="F657" s="18" t="s">
        <v>8758</v>
      </c>
      <c r="G657" s="10">
        <v>45474</v>
      </c>
      <c r="H657" s="18" t="s">
        <v>7852</v>
      </c>
      <c r="I657" s="18">
        <v>1692</v>
      </c>
      <c r="J657" s="145">
        <v>145512</v>
      </c>
      <c r="K657" s="145"/>
      <c r="L657" s="18" t="s">
        <v>8759</v>
      </c>
      <c r="M657" s="18" t="s">
        <v>3940</v>
      </c>
      <c r="N657" s="18"/>
    </row>
    <row r="658" spans="1:14" ht="105" x14ac:dyDescent="0.25">
      <c r="A658" s="129" t="s">
        <v>9395</v>
      </c>
      <c r="B658" s="18" t="s">
        <v>146</v>
      </c>
      <c r="C658" s="18" t="s">
        <v>8752</v>
      </c>
      <c r="D658" s="18" t="s">
        <v>11702</v>
      </c>
      <c r="E658" s="18" t="s">
        <v>3940</v>
      </c>
      <c r="F658" s="18" t="s">
        <v>8758</v>
      </c>
      <c r="G658" s="10">
        <v>45474</v>
      </c>
      <c r="H658" s="18" t="s">
        <v>7852</v>
      </c>
      <c r="I658" s="18">
        <v>1667</v>
      </c>
      <c r="J658" s="145">
        <v>143362</v>
      </c>
      <c r="K658" s="145"/>
      <c r="L658" s="18" t="s">
        <v>8759</v>
      </c>
      <c r="M658" s="18" t="s">
        <v>3940</v>
      </c>
      <c r="N658" s="18"/>
    </row>
    <row r="659" spans="1:14" ht="105" x14ac:dyDescent="0.25">
      <c r="A659" s="129" t="s">
        <v>9396</v>
      </c>
      <c r="B659" s="18" t="s">
        <v>146</v>
      </c>
      <c r="C659" s="18" t="s">
        <v>8753</v>
      </c>
      <c r="D659" s="18" t="s">
        <v>11669</v>
      </c>
      <c r="E659" s="18" t="s">
        <v>3940</v>
      </c>
      <c r="F659" s="18" t="s">
        <v>8758</v>
      </c>
      <c r="G659" s="10">
        <v>45474</v>
      </c>
      <c r="H659" s="18" t="s">
        <v>7852</v>
      </c>
      <c r="I659" s="18">
        <v>1326</v>
      </c>
      <c r="J659" s="145">
        <v>114036</v>
      </c>
      <c r="K659" s="145"/>
      <c r="L659" s="18" t="s">
        <v>8759</v>
      </c>
      <c r="M659" s="18" t="s">
        <v>3940</v>
      </c>
      <c r="N659" s="18"/>
    </row>
    <row r="660" spans="1:14" ht="105" x14ac:dyDescent="0.25">
      <c r="A660" s="129" t="s">
        <v>9397</v>
      </c>
      <c r="B660" s="18" t="s">
        <v>146</v>
      </c>
      <c r="C660" s="18" t="s">
        <v>8745</v>
      </c>
      <c r="D660" s="18" t="s">
        <v>11726</v>
      </c>
      <c r="E660" s="18" t="s">
        <v>3940</v>
      </c>
      <c r="F660" s="18" t="s">
        <v>8758</v>
      </c>
      <c r="G660" s="10">
        <v>45474</v>
      </c>
      <c r="H660" s="18" t="s">
        <v>7852</v>
      </c>
      <c r="I660" s="18">
        <v>1725</v>
      </c>
      <c r="J660" s="145">
        <v>148350</v>
      </c>
      <c r="K660" s="145"/>
      <c r="L660" s="18" t="s">
        <v>8759</v>
      </c>
      <c r="M660" s="18" t="s">
        <v>3940</v>
      </c>
      <c r="N660" s="18"/>
    </row>
    <row r="661" spans="1:14" ht="105" x14ac:dyDescent="0.25">
      <c r="A661" s="129" t="s">
        <v>9398</v>
      </c>
      <c r="B661" s="18" t="s">
        <v>146</v>
      </c>
      <c r="C661" s="18" t="s">
        <v>8747</v>
      </c>
      <c r="D661" s="18" t="s">
        <v>11712</v>
      </c>
      <c r="E661" s="18" t="s">
        <v>3940</v>
      </c>
      <c r="F661" s="18" t="s">
        <v>8758</v>
      </c>
      <c r="G661" s="10">
        <v>45474</v>
      </c>
      <c r="H661" s="18" t="s">
        <v>7852</v>
      </c>
      <c r="I661" s="18">
        <v>1800</v>
      </c>
      <c r="J661" s="145">
        <v>154800</v>
      </c>
      <c r="K661" s="145"/>
      <c r="L661" s="18" t="s">
        <v>8759</v>
      </c>
      <c r="M661" s="18" t="s">
        <v>3940</v>
      </c>
      <c r="N661" s="18"/>
    </row>
    <row r="662" spans="1:14" ht="105" x14ac:dyDescent="0.25">
      <c r="A662" s="129" t="s">
        <v>9399</v>
      </c>
      <c r="B662" s="18" t="s">
        <v>146</v>
      </c>
      <c r="C662" s="18" t="s">
        <v>8754</v>
      </c>
      <c r="D662" s="18" t="s">
        <v>11666</v>
      </c>
      <c r="E662" s="18" t="s">
        <v>3940</v>
      </c>
      <c r="F662" s="18" t="s">
        <v>8758</v>
      </c>
      <c r="G662" s="10">
        <v>45474</v>
      </c>
      <c r="H662" s="18" t="s">
        <v>7852</v>
      </c>
      <c r="I662" s="18">
        <v>1720</v>
      </c>
      <c r="J662" s="145">
        <v>147920</v>
      </c>
      <c r="K662" s="145"/>
      <c r="L662" s="18" t="s">
        <v>8759</v>
      </c>
      <c r="M662" s="18" t="s">
        <v>3940</v>
      </c>
      <c r="N662" s="18"/>
    </row>
    <row r="663" spans="1:14" ht="105" x14ac:dyDescent="0.25">
      <c r="A663" s="129" t="s">
        <v>9400</v>
      </c>
      <c r="B663" s="18" t="s">
        <v>146</v>
      </c>
      <c r="C663" s="18" t="s">
        <v>8755</v>
      </c>
      <c r="D663" s="18" t="s">
        <v>11667</v>
      </c>
      <c r="E663" s="18" t="s">
        <v>3940</v>
      </c>
      <c r="F663" s="18" t="s">
        <v>8758</v>
      </c>
      <c r="G663" s="10">
        <v>45474</v>
      </c>
      <c r="H663" s="18" t="s">
        <v>7852</v>
      </c>
      <c r="I663" s="18">
        <v>1784</v>
      </c>
      <c r="J663" s="145">
        <v>153424</v>
      </c>
      <c r="K663" s="145"/>
      <c r="L663" s="18" t="s">
        <v>8759</v>
      </c>
      <c r="M663" s="18" t="s">
        <v>3940</v>
      </c>
      <c r="N663" s="18"/>
    </row>
    <row r="664" spans="1:14" ht="105" x14ac:dyDescent="0.25">
      <c r="A664" s="129" t="s">
        <v>9401</v>
      </c>
      <c r="B664" s="18" t="s">
        <v>146</v>
      </c>
      <c r="C664" s="18" t="s">
        <v>8756</v>
      </c>
      <c r="D664" s="18" t="s">
        <v>11688</v>
      </c>
      <c r="E664" s="18" t="s">
        <v>3940</v>
      </c>
      <c r="F664" s="18" t="s">
        <v>8758</v>
      </c>
      <c r="G664" s="10">
        <v>45474</v>
      </c>
      <c r="H664" s="18" t="s">
        <v>7852</v>
      </c>
      <c r="I664" s="18" t="s">
        <v>8495</v>
      </c>
      <c r="J664" s="145">
        <v>25280795</v>
      </c>
      <c r="K664" s="145"/>
      <c r="L664" s="18" t="s">
        <v>8759</v>
      </c>
      <c r="M664" s="18" t="s">
        <v>3940</v>
      </c>
      <c r="N664" s="18"/>
    </row>
    <row r="665" spans="1:14" ht="107.25" customHeight="1" x14ac:dyDescent="0.25">
      <c r="A665" s="129" t="s">
        <v>9402</v>
      </c>
      <c r="B665" s="18" t="s">
        <v>146</v>
      </c>
      <c r="C665" s="18" t="s">
        <v>12568</v>
      </c>
      <c r="D665" s="18" t="s">
        <v>12569</v>
      </c>
      <c r="E665" s="18" t="s">
        <v>3940</v>
      </c>
      <c r="F665" s="66"/>
      <c r="G665" s="66"/>
      <c r="H665" s="18" t="s">
        <v>12572</v>
      </c>
      <c r="I665" s="66"/>
      <c r="J665" s="66">
        <v>139032.98000000001</v>
      </c>
      <c r="K665" s="66"/>
      <c r="L665" s="18" t="s">
        <v>12570</v>
      </c>
      <c r="M665" s="18" t="s">
        <v>12571</v>
      </c>
      <c r="N665" s="66"/>
    </row>
    <row r="666" spans="1:14" ht="295.5" customHeight="1" x14ac:dyDescent="0.25">
      <c r="A666" s="129" t="s">
        <v>9403</v>
      </c>
      <c r="B666" s="18" t="s">
        <v>146</v>
      </c>
      <c r="C666" s="18" t="s">
        <v>12622</v>
      </c>
      <c r="D666" s="18" t="s">
        <v>12646</v>
      </c>
      <c r="E666" s="18" t="s">
        <v>3940</v>
      </c>
      <c r="F666" s="18" t="s">
        <v>12635</v>
      </c>
      <c r="G666" s="10">
        <v>45625</v>
      </c>
      <c r="H666" s="18" t="s">
        <v>12636</v>
      </c>
      <c r="I666" s="18" t="s">
        <v>12637</v>
      </c>
      <c r="J666" s="145">
        <v>406432</v>
      </c>
      <c r="K666" s="18"/>
      <c r="L666" s="18" t="s">
        <v>12638</v>
      </c>
      <c r="M666" s="18" t="s">
        <v>3940</v>
      </c>
      <c r="N666" s="18"/>
    </row>
    <row r="667" spans="1:14" ht="95.25" customHeight="1" x14ac:dyDescent="0.25">
      <c r="A667" s="129" t="s">
        <v>12745</v>
      </c>
      <c r="B667" s="18" t="s">
        <v>146</v>
      </c>
      <c r="C667" s="18" t="s">
        <v>12746</v>
      </c>
      <c r="D667" s="18" t="s">
        <v>12747</v>
      </c>
      <c r="E667" s="18" t="s">
        <v>3940</v>
      </c>
      <c r="F667" s="18" t="s">
        <v>12748</v>
      </c>
      <c r="G667" s="10">
        <v>45628</v>
      </c>
      <c r="H667" s="18" t="s">
        <v>12749</v>
      </c>
      <c r="I667" s="18" t="s">
        <v>12750</v>
      </c>
      <c r="J667" s="146">
        <v>258000</v>
      </c>
      <c r="K667" s="18"/>
      <c r="L667" s="18" t="s">
        <v>12756</v>
      </c>
      <c r="M667" s="18" t="s">
        <v>4705</v>
      </c>
      <c r="N667" s="66"/>
    </row>
  </sheetData>
  <autoFilter ref="A10:O561" xr:uid="{00000000-0009-0000-0000-000000000000}"/>
  <mergeCells count="12">
    <mergeCell ref="L8:L9"/>
    <mergeCell ref="M8:M9"/>
    <mergeCell ref="N8:N9"/>
    <mergeCell ref="J8:J9"/>
    <mergeCell ref="K8:K9"/>
    <mergeCell ref="H8:I8"/>
    <mergeCell ref="A8:A9"/>
    <mergeCell ref="B8:B9"/>
    <mergeCell ref="C8:C9"/>
    <mergeCell ref="D8:D9"/>
    <mergeCell ref="E8:E9"/>
    <mergeCell ref="F8:G8"/>
  </mergeCells>
  <phoneticPr fontId="44" type="noConversion"/>
  <conditionalFormatting sqref="D484">
    <cfRule type="duplicateValues" dxfId="90" priority="86"/>
  </conditionalFormatting>
  <conditionalFormatting sqref="D485">
    <cfRule type="duplicateValues" dxfId="89" priority="85"/>
  </conditionalFormatting>
  <conditionalFormatting sqref="D486">
    <cfRule type="duplicateValues" dxfId="88" priority="84"/>
  </conditionalFormatting>
  <conditionalFormatting sqref="D487">
    <cfRule type="duplicateValues" dxfId="87" priority="83"/>
  </conditionalFormatting>
  <conditionalFormatting sqref="D488">
    <cfRule type="duplicateValues" dxfId="86" priority="82"/>
  </conditionalFormatting>
  <conditionalFormatting sqref="D504">
    <cfRule type="duplicateValues" dxfId="85" priority="80"/>
  </conditionalFormatting>
  <conditionalFormatting sqref="D501">
    <cfRule type="duplicateValues" dxfId="84" priority="79"/>
  </conditionalFormatting>
  <conditionalFormatting sqref="D496">
    <cfRule type="duplicateValues" dxfId="83" priority="78"/>
  </conditionalFormatting>
  <conditionalFormatting sqref="D495">
    <cfRule type="duplicateValues" dxfId="82" priority="77"/>
  </conditionalFormatting>
  <conditionalFormatting sqref="D494">
    <cfRule type="duplicateValues" dxfId="81" priority="76"/>
  </conditionalFormatting>
  <conditionalFormatting sqref="D493">
    <cfRule type="duplicateValues" dxfId="80" priority="75"/>
  </conditionalFormatting>
  <conditionalFormatting sqref="D492">
    <cfRule type="duplicateValues" dxfId="79" priority="74"/>
  </conditionalFormatting>
  <conditionalFormatting sqref="D491">
    <cfRule type="duplicateValues" dxfId="78" priority="73"/>
  </conditionalFormatting>
  <conditionalFormatting sqref="D490">
    <cfRule type="duplicateValues" dxfId="77" priority="72"/>
  </conditionalFormatting>
  <conditionalFormatting sqref="D489">
    <cfRule type="duplicateValues" dxfId="76" priority="71"/>
  </conditionalFormatting>
  <conditionalFormatting sqref="D500">
    <cfRule type="duplicateValues" dxfId="75" priority="70"/>
  </conditionalFormatting>
  <conditionalFormatting sqref="D499">
    <cfRule type="duplicateValues" dxfId="74" priority="69"/>
  </conditionalFormatting>
  <conditionalFormatting sqref="D498">
    <cfRule type="duplicateValues" dxfId="73" priority="68"/>
  </conditionalFormatting>
  <conditionalFormatting sqref="D497">
    <cfRule type="duplicateValues" dxfId="72" priority="67"/>
  </conditionalFormatting>
  <conditionalFormatting sqref="D1:D2 D10:D483 E8 D562:D1048576">
    <cfRule type="duplicateValues" dxfId="71" priority="88"/>
  </conditionalFormatting>
  <conditionalFormatting sqref="D502">
    <cfRule type="duplicateValues" dxfId="70" priority="66"/>
  </conditionalFormatting>
  <conditionalFormatting sqref="D503">
    <cfRule type="duplicateValues" dxfId="69" priority="65"/>
  </conditionalFormatting>
  <conditionalFormatting sqref="D509">
    <cfRule type="duplicateValues" dxfId="68" priority="64"/>
  </conditionalFormatting>
  <conditionalFormatting sqref="D505">
    <cfRule type="duplicateValues" dxfId="67" priority="63"/>
  </conditionalFormatting>
  <conditionalFormatting sqref="D508">
    <cfRule type="duplicateValues" dxfId="66" priority="62"/>
  </conditionalFormatting>
  <conditionalFormatting sqref="D507">
    <cfRule type="duplicateValues" dxfId="65" priority="61"/>
  </conditionalFormatting>
  <conditionalFormatting sqref="D506">
    <cfRule type="duplicateValues" dxfId="64" priority="60"/>
  </conditionalFormatting>
  <conditionalFormatting sqref="D511">
    <cfRule type="duplicateValues" dxfId="63" priority="59"/>
  </conditionalFormatting>
  <conditionalFormatting sqref="D510">
    <cfRule type="duplicateValues" dxfId="62" priority="58"/>
  </conditionalFormatting>
  <conditionalFormatting sqref="D512">
    <cfRule type="duplicateValues" dxfId="61" priority="57"/>
  </conditionalFormatting>
  <conditionalFormatting sqref="D513">
    <cfRule type="duplicateValues" dxfId="60" priority="56"/>
  </conditionalFormatting>
  <conditionalFormatting sqref="D517">
    <cfRule type="duplicateValues" dxfId="59" priority="55"/>
  </conditionalFormatting>
  <conditionalFormatting sqref="D514">
    <cfRule type="duplicateValues" dxfId="58" priority="54"/>
  </conditionalFormatting>
  <conditionalFormatting sqref="D515">
    <cfRule type="duplicateValues" dxfId="57" priority="53"/>
  </conditionalFormatting>
  <conditionalFormatting sqref="D516">
    <cfRule type="duplicateValues" dxfId="56" priority="52"/>
  </conditionalFormatting>
  <conditionalFormatting sqref="D531">
    <cfRule type="duplicateValues" dxfId="55" priority="51"/>
  </conditionalFormatting>
  <conditionalFormatting sqref="D518">
    <cfRule type="duplicateValues" dxfId="54" priority="50"/>
  </conditionalFormatting>
  <conditionalFormatting sqref="D519">
    <cfRule type="duplicateValues" dxfId="53" priority="49"/>
  </conditionalFormatting>
  <conditionalFormatting sqref="D520">
    <cfRule type="duplicateValues" dxfId="52" priority="47"/>
  </conditionalFormatting>
  <conditionalFormatting sqref="D521">
    <cfRule type="duplicateValues" dxfId="51" priority="46"/>
  </conditionalFormatting>
  <conditionalFormatting sqref="D522">
    <cfRule type="duplicateValues" dxfId="50" priority="45"/>
  </conditionalFormatting>
  <conditionalFormatting sqref="D523">
    <cfRule type="duplicateValues" dxfId="49" priority="44"/>
  </conditionalFormatting>
  <conditionalFormatting sqref="D524">
    <cfRule type="duplicateValues" dxfId="48" priority="43"/>
  </conditionalFormatting>
  <conditionalFormatting sqref="D525">
    <cfRule type="duplicateValues" dxfId="47" priority="42"/>
  </conditionalFormatting>
  <conditionalFormatting sqref="D526">
    <cfRule type="duplicateValues" dxfId="46" priority="41"/>
  </conditionalFormatting>
  <conditionalFormatting sqref="D527">
    <cfRule type="duplicateValues" dxfId="45" priority="40"/>
  </conditionalFormatting>
  <conditionalFormatting sqref="D528">
    <cfRule type="duplicateValues" dxfId="44" priority="39"/>
  </conditionalFormatting>
  <conditionalFormatting sqref="D529">
    <cfRule type="duplicateValues" dxfId="43" priority="38"/>
  </conditionalFormatting>
  <conditionalFormatting sqref="D530">
    <cfRule type="duplicateValues" dxfId="42" priority="37"/>
  </conditionalFormatting>
  <conditionalFormatting sqref="D532">
    <cfRule type="duplicateValues" dxfId="41" priority="36"/>
  </conditionalFormatting>
  <conditionalFormatting sqref="D533">
    <cfRule type="duplicateValues" dxfId="40" priority="35"/>
  </conditionalFormatting>
  <conditionalFormatting sqref="D541">
    <cfRule type="duplicateValues" dxfId="39" priority="34"/>
  </conditionalFormatting>
  <conditionalFormatting sqref="D534">
    <cfRule type="duplicateValues" dxfId="38" priority="31"/>
  </conditionalFormatting>
  <conditionalFormatting sqref="D535">
    <cfRule type="duplicateValues" dxfId="37" priority="30"/>
  </conditionalFormatting>
  <conditionalFormatting sqref="D536">
    <cfRule type="duplicateValues" dxfId="36" priority="29"/>
  </conditionalFormatting>
  <conditionalFormatting sqref="D537">
    <cfRule type="duplicateValues" dxfId="35" priority="28"/>
  </conditionalFormatting>
  <conditionalFormatting sqref="D538">
    <cfRule type="duplicateValues" dxfId="34" priority="27"/>
  </conditionalFormatting>
  <conditionalFormatting sqref="D539">
    <cfRule type="duplicateValues" dxfId="33" priority="26"/>
  </conditionalFormatting>
  <conditionalFormatting sqref="D540">
    <cfRule type="duplicateValues" dxfId="32" priority="25"/>
  </conditionalFormatting>
  <conditionalFormatting sqref="D544">
    <cfRule type="duplicateValues" dxfId="31" priority="24"/>
  </conditionalFormatting>
  <conditionalFormatting sqref="D542">
    <cfRule type="duplicateValues" dxfId="30" priority="23"/>
  </conditionalFormatting>
  <conditionalFormatting sqref="D543">
    <cfRule type="duplicateValues" dxfId="29" priority="22"/>
  </conditionalFormatting>
  <conditionalFormatting sqref="D545">
    <cfRule type="duplicateValues" dxfId="28" priority="20"/>
  </conditionalFormatting>
  <conditionalFormatting sqref="D546">
    <cfRule type="duplicateValues" dxfId="27" priority="19"/>
  </conditionalFormatting>
  <conditionalFormatting sqref="D547">
    <cfRule type="duplicateValues" dxfId="26" priority="18"/>
  </conditionalFormatting>
  <conditionalFormatting sqref="D548">
    <cfRule type="duplicateValues" dxfId="25" priority="17"/>
  </conditionalFormatting>
  <conditionalFormatting sqref="D549">
    <cfRule type="duplicateValues" dxfId="24" priority="16"/>
  </conditionalFormatting>
  <conditionalFormatting sqref="D550">
    <cfRule type="duplicateValues" dxfId="23" priority="15"/>
  </conditionalFormatting>
  <conditionalFormatting sqref="D551">
    <cfRule type="duplicateValues" dxfId="22" priority="14"/>
  </conditionalFormatting>
  <conditionalFormatting sqref="D552">
    <cfRule type="duplicateValues" dxfId="21" priority="13"/>
  </conditionalFormatting>
  <conditionalFormatting sqref="D553">
    <cfRule type="duplicateValues" dxfId="20" priority="12"/>
  </conditionalFormatting>
  <conditionalFormatting sqref="D554">
    <cfRule type="duplicateValues" dxfId="19" priority="11"/>
  </conditionalFormatting>
  <conditionalFormatting sqref="D555">
    <cfRule type="duplicateValues" dxfId="18" priority="10"/>
  </conditionalFormatting>
  <conditionalFormatting sqref="D556">
    <cfRule type="duplicateValues" dxfId="17" priority="9"/>
  </conditionalFormatting>
  <conditionalFormatting sqref="D557">
    <cfRule type="duplicateValues" dxfId="16" priority="8"/>
  </conditionalFormatting>
  <conditionalFormatting sqref="D558">
    <cfRule type="duplicateValues" dxfId="15" priority="7"/>
  </conditionalFormatting>
  <conditionalFormatting sqref="D559">
    <cfRule type="duplicateValues" dxfId="14" priority="6"/>
  </conditionalFormatting>
  <conditionalFormatting sqref="D560">
    <cfRule type="duplicateValues" dxfId="13" priority="5"/>
  </conditionalFormatting>
  <conditionalFormatting sqref="D561">
    <cfRule type="duplicateValues" dxfId="12" priority="4"/>
  </conditionalFormatting>
  <conditionalFormatting sqref="D6:D7">
    <cfRule type="duplicateValues" dxfId="11" priority="3"/>
  </conditionalFormatting>
  <conditionalFormatting sqref="D5">
    <cfRule type="duplicateValues" dxfId="10" priority="2"/>
  </conditionalFormatting>
  <conditionalFormatting sqref="D3:D4">
    <cfRule type="duplicateValues" dxfId="9" priority="1"/>
  </conditionalFormatting>
  <pageMargins left="0.7" right="0.7" top="0.75" bottom="0.75" header="0.3" footer="0.3"/>
  <pageSetup paperSize="9" scale="2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839"/>
  <sheetViews>
    <sheetView view="pageBreakPreview" zoomScale="70" zoomScaleNormal="70" zoomScaleSheetLayoutView="70" workbookViewId="0">
      <pane ySplit="20" topLeftCell="A838" activePane="bottomLeft" state="frozen"/>
      <selection pane="bottomLeft" activeCell="J5" sqref="J5"/>
    </sheetView>
  </sheetViews>
  <sheetFormatPr defaultRowHeight="15" x14ac:dyDescent="0.25"/>
  <cols>
    <col min="1" max="1" width="10.140625" style="6" customWidth="1"/>
    <col min="2" max="2" width="9.140625" style="110"/>
    <col min="3" max="3" width="17.7109375" style="6" customWidth="1"/>
    <col min="4" max="4" width="15.85546875" style="6" customWidth="1"/>
    <col min="5" max="5" width="26" style="6" customWidth="1"/>
    <col min="6" max="6" width="23.42578125" style="6" customWidth="1"/>
    <col min="7" max="7" width="20.28515625" style="91" customWidth="1"/>
    <col min="8" max="8" width="19.7109375" style="6" customWidth="1"/>
    <col min="9" max="9" width="14.85546875" style="6" customWidth="1"/>
    <col min="10" max="10" width="31.140625" style="6" customWidth="1"/>
    <col min="11" max="11" width="11.85546875" style="6" customWidth="1"/>
    <col min="12" max="12" width="17.140625" style="6" customWidth="1"/>
    <col min="13" max="13" width="15.28515625" style="106" customWidth="1"/>
    <col min="14" max="14" width="16" style="106" customWidth="1"/>
    <col min="15" max="15" width="18.140625" style="106" customWidth="1"/>
    <col min="16" max="16" width="12.5703125" style="6" customWidth="1"/>
    <col min="17" max="17" width="17.28515625" style="6" customWidth="1"/>
    <col min="18" max="18" width="20.85546875" style="110" customWidth="1"/>
    <col min="19" max="19" width="9.140625" style="110"/>
    <col min="20" max="16384" width="9.140625" style="6"/>
  </cols>
  <sheetData>
    <row r="1" spans="1:17" ht="20.25" x14ac:dyDescent="0.3">
      <c r="A1" s="362" t="s">
        <v>8761</v>
      </c>
      <c r="B1" s="362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</row>
    <row r="2" spans="1:17" ht="15.75" x14ac:dyDescent="0.25">
      <c r="A2" s="363" t="s">
        <v>8762</v>
      </c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  <c r="Q2" s="363"/>
    </row>
    <row r="3" spans="1:17" ht="9.75" customHeight="1" x14ac:dyDescent="0.25">
      <c r="A3" s="7"/>
      <c r="C3" s="7"/>
      <c r="D3" s="7"/>
      <c r="F3" s="7"/>
      <c r="H3" s="7"/>
      <c r="I3" s="7"/>
      <c r="L3" s="7"/>
      <c r="P3" s="7"/>
      <c r="Q3" s="7"/>
    </row>
    <row r="4" spans="1:17" ht="15" customHeight="1" x14ac:dyDescent="0.25">
      <c r="A4" s="7"/>
      <c r="C4" s="7"/>
      <c r="D4" s="7"/>
      <c r="F4" s="7"/>
      <c r="H4" s="7"/>
      <c r="I4" s="7"/>
      <c r="L4" s="7"/>
      <c r="P4" s="7"/>
      <c r="Q4" s="7"/>
    </row>
    <row r="5" spans="1:17" ht="9.75" customHeight="1" x14ac:dyDescent="0.25">
      <c r="A5" s="7"/>
      <c r="C5" s="7"/>
      <c r="D5" s="7"/>
      <c r="F5" s="7"/>
      <c r="H5" s="7"/>
      <c r="I5" s="7"/>
      <c r="L5" s="7"/>
      <c r="P5" s="7"/>
      <c r="Q5" s="7"/>
    </row>
    <row r="6" spans="1:17" hidden="1" x14ac:dyDescent="0.25">
      <c r="A6" s="7"/>
      <c r="C6" s="7"/>
      <c r="D6" s="7"/>
      <c r="F6" s="7"/>
      <c r="H6" s="7"/>
      <c r="I6" s="7"/>
      <c r="L6" s="7"/>
      <c r="P6" s="7"/>
      <c r="Q6" s="7"/>
    </row>
    <row r="7" spans="1:17" hidden="1" x14ac:dyDescent="0.25">
      <c r="A7" s="7"/>
      <c r="C7" s="7"/>
      <c r="D7" s="7"/>
      <c r="F7" s="7"/>
      <c r="H7" s="7"/>
      <c r="I7" s="7"/>
      <c r="L7" s="7"/>
      <c r="P7" s="7"/>
      <c r="Q7" s="7"/>
    </row>
    <row r="8" spans="1:17" hidden="1" x14ac:dyDescent="0.25">
      <c r="A8" s="7"/>
      <c r="C8" s="7"/>
      <c r="D8" s="7"/>
      <c r="F8" s="7"/>
      <c r="H8" s="7"/>
      <c r="I8" s="7"/>
      <c r="L8" s="7"/>
      <c r="P8" s="7"/>
      <c r="Q8" s="7"/>
    </row>
    <row r="9" spans="1:17" hidden="1" x14ac:dyDescent="0.25">
      <c r="A9" s="7"/>
      <c r="C9" s="7"/>
      <c r="D9" s="7"/>
      <c r="F9" s="7"/>
      <c r="H9" s="7"/>
      <c r="I9" s="7"/>
      <c r="L9" s="7"/>
      <c r="P9" s="7"/>
      <c r="Q9" s="7"/>
    </row>
    <row r="10" spans="1:17" hidden="1" x14ac:dyDescent="0.25">
      <c r="A10" s="7"/>
      <c r="C10" s="7"/>
      <c r="D10" s="7"/>
      <c r="F10" s="7"/>
      <c r="H10" s="7"/>
      <c r="I10" s="7"/>
      <c r="L10" s="7"/>
      <c r="P10" s="7"/>
      <c r="Q10" s="7"/>
    </row>
    <row r="11" spans="1:17" hidden="1" x14ac:dyDescent="0.25">
      <c r="A11" s="7"/>
      <c r="C11" s="7"/>
      <c r="D11" s="7"/>
      <c r="F11" s="7"/>
      <c r="H11" s="7"/>
      <c r="I11" s="7"/>
      <c r="L11" s="7"/>
      <c r="P11" s="7"/>
      <c r="Q11" s="7"/>
    </row>
    <row r="12" spans="1:17" hidden="1" x14ac:dyDescent="0.25">
      <c r="A12" s="7"/>
      <c r="C12" s="7"/>
      <c r="D12" s="7"/>
      <c r="F12" s="7"/>
      <c r="H12" s="7"/>
      <c r="I12" s="7"/>
      <c r="L12" s="7"/>
      <c r="P12" s="7"/>
      <c r="Q12" s="7"/>
    </row>
    <row r="13" spans="1:17" hidden="1" x14ac:dyDescent="0.25">
      <c r="A13" s="7"/>
      <c r="C13" s="7"/>
      <c r="D13" s="7"/>
      <c r="F13" s="7"/>
      <c r="H13" s="7"/>
      <c r="I13" s="7"/>
      <c r="L13" s="7"/>
      <c r="P13" s="7"/>
      <c r="Q13" s="7"/>
    </row>
    <row r="14" spans="1:17" hidden="1" x14ac:dyDescent="0.25">
      <c r="A14" s="7"/>
      <c r="C14" s="7"/>
      <c r="D14" s="7"/>
      <c r="F14" s="7"/>
      <c r="H14" s="7"/>
      <c r="I14" s="7"/>
      <c r="L14" s="7"/>
      <c r="P14" s="7"/>
      <c r="Q14" s="7"/>
    </row>
    <row r="15" spans="1:17" hidden="1" x14ac:dyDescent="0.25">
      <c r="A15" s="7"/>
      <c r="C15" s="7"/>
      <c r="D15" s="7"/>
      <c r="F15" s="7"/>
      <c r="H15" s="7"/>
      <c r="I15" s="7"/>
      <c r="L15" s="7"/>
      <c r="P15" s="7"/>
      <c r="Q15" s="7"/>
    </row>
    <row r="16" spans="1:17" hidden="1" x14ac:dyDescent="0.25">
      <c r="A16" s="7"/>
      <c r="C16" s="7"/>
      <c r="D16" s="7"/>
      <c r="F16" s="7"/>
      <c r="H16" s="7"/>
      <c r="I16" s="7"/>
      <c r="L16" s="7"/>
      <c r="P16" s="7"/>
      <c r="Q16" s="7"/>
    </row>
    <row r="17" spans="1:20" hidden="1" x14ac:dyDescent="0.25">
      <c r="A17" s="7"/>
      <c r="C17" s="7"/>
      <c r="D17" s="7"/>
      <c r="F17" s="7"/>
      <c r="H17" s="7"/>
      <c r="I17" s="7"/>
      <c r="L17" s="7"/>
      <c r="P17" s="7"/>
      <c r="Q17" s="7"/>
    </row>
    <row r="18" spans="1:20" ht="132.75" customHeight="1" x14ac:dyDescent="0.25">
      <c r="A18" s="364" t="s">
        <v>0</v>
      </c>
      <c r="B18" s="364" t="s">
        <v>9427</v>
      </c>
      <c r="C18" s="364" t="s">
        <v>9428</v>
      </c>
      <c r="D18" s="364" t="s">
        <v>9429</v>
      </c>
      <c r="E18" s="364" t="s">
        <v>9430</v>
      </c>
      <c r="F18" s="364" t="s">
        <v>9431</v>
      </c>
      <c r="G18" s="364" t="s">
        <v>9432</v>
      </c>
      <c r="H18" s="364" t="s">
        <v>9433</v>
      </c>
      <c r="I18" s="367" t="s">
        <v>9434</v>
      </c>
      <c r="J18" s="371"/>
      <c r="K18" s="364" t="s">
        <v>9435</v>
      </c>
      <c r="L18" s="364" t="s">
        <v>9436</v>
      </c>
      <c r="M18" s="367" t="s">
        <v>9437</v>
      </c>
      <c r="N18" s="368"/>
      <c r="O18" s="369"/>
      <c r="P18" s="364" t="s">
        <v>9438</v>
      </c>
      <c r="Q18" s="364" t="s">
        <v>9439</v>
      </c>
      <c r="R18" s="364" t="s">
        <v>9440</v>
      </c>
      <c r="S18" s="364" t="s">
        <v>9423</v>
      </c>
    </row>
    <row r="19" spans="1:20" ht="117.75" customHeight="1" x14ac:dyDescent="0.25">
      <c r="A19" s="365"/>
      <c r="B19" s="365"/>
      <c r="C19" s="365"/>
      <c r="D19" s="365"/>
      <c r="E19" s="366"/>
      <c r="F19" s="365"/>
      <c r="G19" s="370"/>
      <c r="H19" s="365"/>
      <c r="I19" s="18" t="s">
        <v>6</v>
      </c>
      <c r="J19" s="147" t="s">
        <v>7</v>
      </c>
      <c r="K19" s="365"/>
      <c r="L19" s="365"/>
      <c r="M19" s="148" t="s">
        <v>4718</v>
      </c>
      <c r="N19" s="148" t="s">
        <v>4130</v>
      </c>
      <c r="O19" s="148" t="s">
        <v>10239</v>
      </c>
      <c r="P19" s="365"/>
      <c r="Q19" s="365"/>
      <c r="R19" s="365"/>
      <c r="S19" s="365"/>
    </row>
    <row r="20" spans="1:20" x14ac:dyDescent="0.25">
      <c r="A20" s="18">
        <v>1</v>
      </c>
      <c r="B20" s="18">
        <v>2</v>
      </c>
      <c r="C20" s="18">
        <v>3</v>
      </c>
      <c r="D20" s="18">
        <v>4</v>
      </c>
      <c r="E20" s="108">
        <v>5</v>
      </c>
      <c r="F20" s="18">
        <v>6</v>
      </c>
      <c r="G20" s="108">
        <v>7</v>
      </c>
      <c r="H20" s="18">
        <v>8</v>
      </c>
      <c r="I20" s="122">
        <v>9</v>
      </c>
      <c r="J20" s="109">
        <v>10</v>
      </c>
      <c r="K20" s="18">
        <v>11</v>
      </c>
      <c r="L20" s="18">
        <v>12</v>
      </c>
      <c r="M20" s="18">
        <v>13</v>
      </c>
      <c r="N20" s="18">
        <v>14</v>
      </c>
      <c r="O20" s="18">
        <v>15</v>
      </c>
      <c r="P20" s="107">
        <v>16</v>
      </c>
      <c r="Q20" s="18">
        <v>17</v>
      </c>
      <c r="R20" s="18">
        <v>18</v>
      </c>
      <c r="S20" s="18">
        <v>19</v>
      </c>
    </row>
    <row r="21" spans="1:20" ht="155.25" customHeight="1" x14ac:dyDescent="0.25">
      <c r="A21" s="149" t="s">
        <v>10270</v>
      </c>
      <c r="B21" s="5" t="s">
        <v>17</v>
      </c>
      <c r="C21" s="150" t="s">
        <v>10</v>
      </c>
      <c r="D21" s="5" t="s">
        <v>9483</v>
      </c>
      <c r="E21" s="150" t="s">
        <v>4548</v>
      </c>
      <c r="F21" s="151" t="s">
        <v>9482</v>
      </c>
      <c r="G21" s="5" t="s">
        <v>12629</v>
      </c>
      <c r="H21" s="152" t="s">
        <v>4083</v>
      </c>
      <c r="I21" s="141">
        <v>40872</v>
      </c>
      <c r="J21" s="151" t="s">
        <v>4753</v>
      </c>
      <c r="K21" s="5" t="s">
        <v>9484</v>
      </c>
      <c r="L21" s="141" t="s">
        <v>12046</v>
      </c>
      <c r="M21" s="153">
        <v>5077052</v>
      </c>
      <c r="N21" s="153">
        <v>3325817.93</v>
      </c>
      <c r="O21" s="154">
        <v>4211474.63</v>
      </c>
      <c r="P21" s="152"/>
      <c r="Q21" s="5" t="s">
        <v>8491</v>
      </c>
      <c r="R21" s="5"/>
      <c r="S21" s="5"/>
      <c r="T21" s="6" t="s">
        <v>3818</v>
      </c>
    </row>
    <row r="22" spans="1:20" ht="138" customHeight="1" x14ac:dyDescent="0.25">
      <c r="A22" s="149" t="s">
        <v>10271</v>
      </c>
      <c r="B22" s="5" t="s">
        <v>17</v>
      </c>
      <c r="C22" s="5" t="s">
        <v>10</v>
      </c>
      <c r="D22" s="5" t="s">
        <v>10</v>
      </c>
      <c r="E22" s="150" t="s">
        <v>4549</v>
      </c>
      <c r="F22" s="151" t="s">
        <v>10204</v>
      </c>
      <c r="G22" s="5" t="s">
        <v>10247</v>
      </c>
      <c r="H22" s="152" t="s">
        <v>4083</v>
      </c>
      <c r="I22" s="141">
        <v>40872</v>
      </c>
      <c r="J22" s="151" t="s">
        <v>4753</v>
      </c>
      <c r="K22" s="5" t="s">
        <v>12630</v>
      </c>
      <c r="L22" s="141" t="s">
        <v>12047</v>
      </c>
      <c r="M22" s="153">
        <v>1765359</v>
      </c>
      <c r="N22" s="153">
        <v>891318.96</v>
      </c>
      <c r="O22" s="5" t="s">
        <v>12631</v>
      </c>
      <c r="P22" s="152"/>
      <c r="Q22" s="5" t="s">
        <v>8492</v>
      </c>
      <c r="R22" s="5"/>
      <c r="S22" s="5"/>
      <c r="T22" s="6" t="s">
        <v>3818</v>
      </c>
    </row>
    <row r="23" spans="1:20" ht="143.25" customHeight="1" x14ac:dyDescent="0.25">
      <c r="A23" s="149" t="s">
        <v>4119</v>
      </c>
      <c r="B23" s="5" t="s">
        <v>17</v>
      </c>
      <c r="C23" s="5" t="s">
        <v>10</v>
      </c>
      <c r="D23" s="5" t="s">
        <v>9483</v>
      </c>
      <c r="E23" s="5" t="s">
        <v>4550</v>
      </c>
      <c r="F23" s="151" t="s">
        <v>9485</v>
      </c>
      <c r="G23" s="5" t="s">
        <v>9486</v>
      </c>
      <c r="H23" s="152" t="s">
        <v>4083</v>
      </c>
      <c r="I23" s="141">
        <v>40872</v>
      </c>
      <c r="J23" s="151" t="s">
        <v>4753</v>
      </c>
      <c r="K23" s="5" t="s">
        <v>9487</v>
      </c>
      <c r="L23" s="141" t="s">
        <v>12048</v>
      </c>
      <c r="M23" s="153">
        <v>3630717.51</v>
      </c>
      <c r="N23" s="153">
        <v>3298929.6</v>
      </c>
      <c r="O23" s="155">
        <v>12518513.880000001</v>
      </c>
      <c r="P23" s="152"/>
      <c r="Q23" s="5" t="s">
        <v>8492</v>
      </c>
      <c r="R23" s="5"/>
      <c r="S23" s="5"/>
      <c r="T23" s="6" t="s">
        <v>3818</v>
      </c>
    </row>
    <row r="24" spans="1:20" ht="142.5" customHeight="1" x14ac:dyDescent="0.25">
      <c r="A24" s="149" t="s">
        <v>4120</v>
      </c>
      <c r="B24" s="5" t="s">
        <v>17</v>
      </c>
      <c r="C24" s="5" t="s">
        <v>11</v>
      </c>
      <c r="D24" s="5" t="s">
        <v>9483</v>
      </c>
      <c r="E24" s="5" t="s">
        <v>4088</v>
      </c>
      <c r="F24" s="156" t="s">
        <v>9488</v>
      </c>
      <c r="G24" s="5" t="s">
        <v>12647</v>
      </c>
      <c r="H24" s="152" t="s">
        <v>4083</v>
      </c>
      <c r="I24" s="141">
        <v>39696</v>
      </c>
      <c r="J24" s="151" t="s">
        <v>4753</v>
      </c>
      <c r="K24" s="5" t="s">
        <v>12633</v>
      </c>
      <c r="L24" s="141" t="s">
        <v>12049</v>
      </c>
      <c r="M24" s="153">
        <v>1520297.96</v>
      </c>
      <c r="N24" s="153">
        <v>1520297.96</v>
      </c>
      <c r="O24" s="157" t="s">
        <v>12632</v>
      </c>
      <c r="P24" s="152"/>
      <c r="Q24" s="5" t="s">
        <v>8493</v>
      </c>
      <c r="R24" s="5"/>
      <c r="S24" s="5"/>
      <c r="T24" s="6" t="s">
        <v>3818</v>
      </c>
    </row>
    <row r="25" spans="1:20" ht="126.75" customHeight="1" x14ac:dyDescent="0.25">
      <c r="A25" s="149" t="s">
        <v>4121</v>
      </c>
      <c r="B25" s="5" t="s">
        <v>9489</v>
      </c>
      <c r="C25" s="5" t="s">
        <v>12</v>
      </c>
      <c r="D25" s="5" t="s">
        <v>5075</v>
      </c>
      <c r="E25" s="5" t="s">
        <v>4007</v>
      </c>
      <c r="F25" s="151" t="s">
        <v>9490</v>
      </c>
      <c r="G25" s="5" t="s">
        <v>9492</v>
      </c>
      <c r="H25" s="152" t="s">
        <v>4689</v>
      </c>
      <c r="I25" s="5" t="s">
        <v>14</v>
      </c>
      <c r="J25" s="151" t="s">
        <v>13</v>
      </c>
      <c r="K25" s="5" t="s">
        <v>9491</v>
      </c>
      <c r="L25" s="5" t="s">
        <v>12050</v>
      </c>
      <c r="M25" s="5">
        <v>1000000</v>
      </c>
      <c r="N25" s="5"/>
      <c r="O25" s="155">
        <v>334981</v>
      </c>
      <c r="P25" s="152"/>
      <c r="Q25" s="5" t="s">
        <v>8506</v>
      </c>
      <c r="R25" s="5"/>
      <c r="S25" s="5"/>
      <c r="T25" s="6" t="s">
        <v>3818</v>
      </c>
    </row>
    <row r="26" spans="1:20" ht="159" customHeight="1" x14ac:dyDescent="0.25">
      <c r="A26" s="149" t="s">
        <v>4122</v>
      </c>
      <c r="B26" s="5" t="s">
        <v>17</v>
      </c>
      <c r="C26" s="137" t="s">
        <v>23</v>
      </c>
      <c r="D26" s="158" t="s">
        <v>9483</v>
      </c>
      <c r="E26" s="150" t="s">
        <v>4548</v>
      </c>
      <c r="F26" s="151" t="s">
        <v>9493</v>
      </c>
      <c r="G26" s="5" t="s">
        <v>9494</v>
      </c>
      <c r="H26" s="152" t="s">
        <v>4083</v>
      </c>
      <c r="I26" s="5" t="s">
        <v>5520</v>
      </c>
      <c r="J26" s="159" t="s">
        <v>5525</v>
      </c>
      <c r="K26" s="158" t="s">
        <v>9498</v>
      </c>
      <c r="L26" s="5" t="s">
        <v>12051</v>
      </c>
      <c r="M26" s="153">
        <v>1917247</v>
      </c>
      <c r="N26" s="153">
        <v>1729296.77</v>
      </c>
      <c r="O26" s="154">
        <v>2405904.54</v>
      </c>
      <c r="P26" s="152"/>
      <c r="Q26" s="5" t="s">
        <v>8494</v>
      </c>
      <c r="R26" s="5"/>
      <c r="S26" s="5"/>
    </row>
    <row r="27" spans="1:20" ht="74.25" customHeight="1" x14ac:dyDescent="0.25">
      <c r="A27" s="149" t="s">
        <v>10272</v>
      </c>
      <c r="B27" s="5" t="s">
        <v>9507</v>
      </c>
      <c r="C27" s="137" t="s">
        <v>17</v>
      </c>
      <c r="D27" s="137" t="s">
        <v>10236</v>
      </c>
      <c r="E27" s="137" t="s">
        <v>4551</v>
      </c>
      <c r="F27" s="151" t="s">
        <v>10235</v>
      </c>
      <c r="G27" s="5" t="s">
        <v>10237</v>
      </c>
      <c r="H27" s="160" t="s">
        <v>3940</v>
      </c>
      <c r="I27" s="141">
        <v>38529</v>
      </c>
      <c r="J27" s="151" t="s">
        <v>18</v>
      </c>
      <c r="K27" s="137" t="s">
        <v>10238</v>
      </c>
      <c r="L27" s="141" t="s">
        <v>12052</v>
      </c>
      <c r="M27" s="153">
        <v>877086</v>
      </c>
      <c r="N27" s="153">
        <v>877086</v>
      </c>
      <c r="O27" s="154">
        <v>1915022.43</v>
      </c>
      <c r="P27" s="160"/>
      <c r="Q27" s="5" t="s">
        <v>8516</v>
      </c>
      <c r="R27" s="5"/>
      <c r="S27" s="5"/>
      <c r="T27" s="6" t="s">
        <v>3818</v>
      </c>
    </row>
    <row r="28" spans="1:20" ht="85.5" customHeight="1" x14ac:dyDescent="0.25">
      <c r="A28" s="149" t="s">
        <v>4123</v>
      </c>
      <c r="B28" s="5" t="s">
        <v>9507</v>
      </c>
      <c r="C28" s="137" t="s">
        <v>5076</v>
      </c>
      <c r="D28" s="137" t="s">
        <v>9483</v>
      </c>
      <c r="E28" s="137" t="s">
        <v>4551</v>
      </c>
      <c r="F28" s="151" t="s">
        <v>10233</v>
      </c>
      <c r="G28" s="5" t="s">
        <v>10240</v>
      </c>
      <c r="H28" s="160" t="s">
        <v>3940</v>
      </c>
      <c r="I28" s="141">
        <v>38527</v>
      </c>
      <c r="J28" s="151" t="s">
        <v>18</v>
      </c>
      <c r="K28" s="137" t="s">
        <v>10234</v>
      </c>
      <c r="L28" s="141" t="s">
        <v>12053</v>
      </c>
      <c r="M28" s="153">
        <v>443883</v>
      </c>
      <c r="N28" s="153">
        <v>443883</v>
      </c>
      <c r="O28" s="154">
        <v>1236787.74</v>
      </c>
      <c r="P28" s="160"/>
      <c r="Q28" s="5" t="s">
        <v>8516</v>
      </c>
      <c r="R28" s="5"/>
      <c r="S28" s="5"/>
      <c r="T28" s="6" t="s">
        <v>3818</v>
      </c>
    </row>
    <row r="29" spans="1:20" ht="83.25" customHeight="1" x14ac:dyDescent="0.25">
      <c r="A29" s="149" t="s">
        <v>4124</v>
      </c>
      <c r="B29" s="5" t="s">
        <v>9496</v>
      </c>
      <c r="C29" s="5" t="s">
        <v>19</v>
      </c>
      <c r="D29" s="5" t="s">
        <v>5077</v>
      </c>
      <c r="E29" s="5" t="s">
        <v>4093</v>
      </c>
      <c r="F29" s="151" t="s">
        <v>9495</v>
      </c>
      <c r="G29" s="5" t="s">
        <v>9497</v>
      </c>
      <c r="H29" s="152" t="s">
        <v>4689</v>
      </c>
      <c r="I29" s="141">
        <v>43217</v>
      </c>
      <c r="J29" s="151" t="s">
        <v>132</v>
      </c>
      <c r="K29" s="5" t="s">
        <v>9499</v>
      </c>
      <c r="L29" s="141"/>
      <c r="M29" s="5">
        <v>253200</v>
      </c>
      <c r="N29" s="5">
        <v>28133.4</v>
      </c>
      <c r="O29" s="154">
        <v>9658.98</v>
      </c>
      <c r="P29" s="152"/>
      <c r="Q29" s="5" t="s">
        <v>4691</v>
      </c>
      <c r="R29" s="5"/>
      <c r="S29" s="5"/>
      <c r="T29" s="6" t="s">
        <v>3818</v>
      </c>
    </row>
    <row r="30" spans="1:20" ht="94.5" customHeight="1" x14ac:dyDescent="0.25">
      <c r="A30" s="149" t="s">
        <v>4125</v>
      </c>
      <c r="B30" s="5" t="s">
        <v>9496</v>
      </c>
      <c r="C30" s="5" t="s">
        <v>19</v>
      </c>
      <c r="D30" s="5" t="s">
        <v>5077</v>
      </c>
      <c r="E30" s="5" t="s">
        <v>4552</v>
      </c>
      <c r="F30" s="151" t="s">
        <v>9500</v>
      </c>
      <c r="G30" s="5" t="s">
        <v>10101</v>
      </c>
      <c r="H30" s="152" t="s">
        <v>4689</v>
      </c>
      <c r="I30" s="141">
        <v>43217</v>
      </c>
      <c r="J30" s="151" t="s">
        <v>132</v>
      </c>
      <c r="K30" s="5" t="s">
        <v>9499</v>
      </c>
      <c r="L30" s="141" t="s">
        <v>12047</v>
      </c>
      <c r="M30" s="5">
        <v>461700</v>
      </c>
      <c r="N30" s="5">
        <v>83280.62</v>
      </c>
      <c r="O30" s="154">
        <v>9347.4</v>
      </c>
      <c r="P30" s="152"/>
      <c r="Q30" s="5" t="s">
        <v>4691</v>
      </c>
      <c r="R30" s="5"/>
      <c r="S30" s="5"/>
      <c r="T30" s="6" t="s">
        <v>3818</v>
      </c>
    </row>
    <row r="31" spans="1:20" ht="95.25" customHeight="1" x14ac:dyDescent="0.25">
      <c r="A31" s="149" t="s">
        <v>10273</v>
      </c>
      <c r="B31" s="5" t="s">
        <v>9496</v>
      </c>
      <c r="C31" s="5" t="s">
        <v>19</v>
      </c>
      <c r="D31" s="5" t="s">
        <v>5077</v>
      </c>
      <c r="E31" s="5" t="s">
        <v>4553</v>
      </c>
      <c r="F31" s="151" t="s">
        <v>9501</v>
      </c>
      <c r="G31" s="5" t="s">
        <v>10093</v>
      </c>
      <c r="H31" s="152" t="s">
        <v>4689</v>
      </c>
      <c r="I31" s="141">
        <v>43218</v>
      </c>
      <c r="J31" s="151" t="s">
        <v>132</v>
      </c>
      <c r="K31" s="5" t="s">
        <v>9499</v>
      </c>
      <c r="L31" s="141" t="s">
        <v>12054</v>
      </c>
      <c r="M31" s="5">
        <v>296700</v>
      </c>
      <c r="N31" s="5">
        <v>82416.5</v>
      </c>
      <c r="O31" s="154">
        <v>9658.98</v>
      </c>
      <c r="P31" s="152"/>
      <c r="Q31" s="5" t="s">
        <v>4691</v>
      </c>
      <c r="R31" s="5"/>
      <c r="S31" s="5"/>
      <c r="T31" s="6" t="s">
        <v>3818</v>
      </c>
    </row>
    <row r="32" spans="1:20" ht="97.5" customHeight="1" x14ac:dyDescent="0.25">
      <c r="A32" s="149" t="s">
        <v>10274</v>
      </c>
      <c r="B32" s="5" t="s">
        <v>9496</v>
      </c>
      <c r="C32" s="5" t="s">
        <v>19</v>
      </c>
      <c r="D32" s="5" t="s">
        <v>5077</v>
      </c>
      <c r="E32" s="5" t="s">
        <v>4554</v>
      </c>
      <c r="F32" s="151" t="s">
        <v>9503</v>
      </c>
      <c r="G32" s="5" t="s">
        <v>10120</v>
      </c>
      <c r="H32" s="152" t="s">
        <v>4689</v>
      </c>
      <c r="I32" s="141">
        <v>43217</v>
      </c>
      <c r="J32" s="151" t="s">
        <v>132</v>
      </c>
      <c r="K32" s="5" t="s">
        <v>9499</v>
      </c>
      <c r="L32" s="141"/>
      <c r="M32" s="5">
        <v>1</v>
      </c>
      <c r="N32" s="5">
        <v>1</v>
      </c>
      <c r="O32" s="154">
        <v>9035.82</v>
      </c>
      <c r="P32" s="152"/>
      <c r="Q32" s="5" t="s">
        <v>4691</v>
      </c>
      <c r="R32" s="5"/>
      <c r="S32" s="5"/>
      <c r="T32" s="6" t="s">
        <v>3818</v>
      </c>
    </row>
    <row r="33" spans="1:21" ht="80.25" customHeight="1" x14ac:dyDescent="0.25">
      <c r="A33" s="149" t="s">
        <v>10275</v>
      </c>
      <c r="B33" s="5" t="s">
        <v>9496</v>
      </c>
      <c r="C33" s="5" t="s">
        <v>19</v>
      </c>
      <c r="D33" s="5" t="s">
        <v>5077</v>
      </c>
      <c r="E33" s="5" t="s">
        <v>4555</v>
      </c>
      <c r="F33" s="151" t="s">
        <v>9502</v>
      </c>
      <c r="G33" s="5" t="s">
        <v>10094</v>
      </c>
      <c r="H33" s="152" t="s">
        <v>4689</v>
      </c>
      <c r="I33" s="141">
        <v>43217</v>
      </c>
      <c r="J33" s="151" t="s">
        <v>132</v>
      </c>
      <c r="K33" s="5" t="s">
        <v>9499</v>
      </c>
      <c r="L33" s="141" t="s">
        <v>12055</v>
      </c>
      <c r="M33" s="5">
        <v>1</v>
      </c>
      <c r="N33" s="5">
        <v>1</v>
      </c>
      <c r="O33" s="154">
        <v>11528.46</v>
      </c>
      <c r="P33" s="152"/>
      <c r="Q33" s="5" t="s">
        <v>4691</v>
      </c>
      <c r="R33" s="5"/>
      <c r="S33" s="5"/>
      <c r="T33" s="6" t="s">
        <v>3818</v>
      </c>
    </row>
    <row r="34" spans="1:21" ht="78" customHeight="1" x14ac:dyDescent="0.25">
      <c r="A34" s="149" t="s">
        <v>10276</v>
      </c>
      <c r="B34" s="5" t="s">
        <v>9496</v>
      </c>
      <c r="C34" s="5" t="s">
        <v>19</v>
      </c>
      <c r="D34" s="5" t="s">
        <v>5077</v>
      </c>
      <c r="E34" s="5" t="s">
        <v>4556</v>
      </c>
      <c r="F34" s="151" t="s">
        <v>9504</v>
      </c>
      <c r="G34" s="5" t="s">
        <v>10131</v>
      </c>
      <c r="H34" s="152" t="s">
        <v>4689</v>
      </c>
      <c r="I34" s="141">
        <v>43217</v>
      </c>
      <c r="J34" s="151" t="s">
        <v>132</v>
      </c>
      <c r="K34" s="5" t="s">
        <v>9499</v>
      </c>
      <c r="L34" s="141" t="s">
        <v>12056</v>
      </c>
      <c r="M34" s="5">
        <v>1</v>
      </c>
      <c r="N34" s="5">
        <v>1</v>
      </c>
      <c r="O34" s="154">
        <v>8724.24</v>
      </c>
      <c r="P34" s="152"/>
      <c r="Q34" s="5" t="s">
        <v>4691</v>
      </c>
      <c r="R34" s="5"/>
      <c r="S34" s="5"/>
      <c r="T34" s="6" t="s">
        <v>3818</v>
      </c>
    </row>
    <row r="35" spans="1:21" ht="72.75" customHeight="1" x14ac:dyDescent="0.25">
      <c r="A35" s="149" t="s">
        <v>10277</v>
      </c>
      <c r="B35" s="5" t="s">
        <v>9496</v>
      </c>
      <c r="C35" s="5" t="s">
        <v>19</v>
      </c>
      <c r="D35" s="5" t="s">
        <v>5077</v>
      </c>
      <c r="E35" s="5" t="s">
        <v>4557</v>
      </c>
      <c r="F35" s="151" t="s">
        <v>9505</v>
      </c>
      <c r="G35" s="5" t="s">
        <v>10143</v>
      </c>
      <c r="H35" s="152" t="s">
        <v>4689</v>
      </c>
      <c r="I35" s="141">
        <v>43217</v>
      </c>
      <c r="J35" s="151" t="s">
        <v>132</v>
      </c>
      <c r="K35" s="5" t="s">
        <v>9499</v>
      </c>
      <c r="L35" s="141" t="s">
        <v>12057</v>
      </c>
      <c r="M35" s="5">
        <v>1</v>
      </c>
      <c r="N35" s="5">
        <v>1</v>
      </c>
      <c r="O35" s="154">
        <v>10593.72</v>
      </c>
      <c r="P35" s="152"/>
      <c r="Q35" s="5" t="s">
        <v>4691</v>
      </c>
      <c r="R35" s="5"/>
      <c r="S35" s="5"/>
      <c r="T35" s="6" t="s">
        <v>3818</v>
      </c>
    </row>
    <row r="36" spans="1:21" ht="77.25" customHeight="1" x14ac:dyDescent="0.25">
      <c r="A36" s="149" t="s">
        <v>10278</v>
      </c>
      <c r="B36" s="5" t="s">
        <v>9507</v>
      </c>
      <c r="C36" s="137" t="s">
        <v>4504</v>
      </c>
      <c r="D36" s="137" t="s">
        <v>127</v>
      </c>
      <c r="E36" s="137" t="s">
        <v>4654</v>
      </c>
      <c r="F36" s="151" t="s">
        <v>9506</v>
      </c>
      <c r="G36" s="5" t="s">
        <v>10205</v>
      </c>
      <c r="H36" s="152" t="s">
        <v>4689</v>
      </c>
      <c r="I36" s="141">
        <v>41698</v>
      </c>
      <c r="J36" s="151"/>
      <c r="K36" s="137" t="s">
        <v>9508</v>
      </c>
      <c r="L36" s="141" t="s">
        <v>12058</v>
      </c>
      <c r="M36" s="5">
        <v>1</v>
      </c>
      <c r="N36" s="5">
        <v>0</v>
      </c>
      <c r="O36" s="154">
        <v>1651365.87</v>
      </c>
      <c r="P36" s="152"/>
      <c r="Q36" s="5" t="s">
        <v>4690</v>
      </c>
      <c r="R36" s="5"/>
      <c r="S36" s="5"/>
      <c r="T36" s="6" t="s">
        <v>3818</v>
      </c>
    </row>
    <row r="37" spans="1:21" ht="87" customHeight="1" x14ac:dyDescent="0.25">
      <c r="A37" s="149" t="s">
        <v>10279</v>
      </c>
      <c r="B37" s="5" t="s">
        <v>9507</v>
      </c>
      <c r="C37" s="137" t="s">
        <v>20</v>
      </c>
      <c r="D37" s="137" t="s">
        <v>5078</v>
      </c>
      <c r="E37" s="137" t="s">
        <v>4558</v>
      </c>
      <c r="F37" s="151" t="s">
        <v>9509</v>
      </c>
      <c r="G37" s="5" t="s">
        <v>10138</v>
      </c>
      <c r="H37" s="152" t="s">
        <v>4689</v>
      </c>
      <c r="I37" s="141">
        <v>41698</v>
      </c>
      <c r="J37" s="151" t="s">
        <v>4753</v>
      </c>
      <c r="K37" s="137" t="s">
        <v>9510</v>
      </c>
      <c r="L37" s="141" t="s">
        <v>12059</v>
      </c>
      <c r="M37" s="153">
        <v>7478</v>
      </c>
      <c r="N37" s="153">
        <v>7478</v>
      </c>
      <c r="O37" s="155">
        <v>199113.11</v>
      </c>
      <c r="P37" s="152"/>
      <c r="Q37" s="5" t="s">
        <v>4691</v>
      </c>
      <c r="R37" s="5"/>
      <c r="S37" s="5"/>
      <c r="T37" s="6" t="s">
        <v>3818</v>
      </c>
    </row>
    <row r="38" spans="1:21" ht="79.5" customHeight="1" x14ac:dyDescent="0.25">
      <c r="A38" s="149" t="s">
        <v>10280</v>
      </c>
      <c r="B38" s="5" t="s">
        <v>9507</v>
      </c>
      <c r="C38" s="137" t="s">
        <v>4505</v>
      </c>
      <c r="D38" s="137" t="s">
        <v>5079</v>
      </c>
      <c r="E38" s="137" t="s">
        <v>4558</v>
      </c>
      <c r="F38" s="151" t="s">
        <v>9511</v>
      </c>
      <c r="G38" s="5" t="s">
        <v>10138</v>
      </c>
      <c r="H38" s="152" t="s">
        <v>4689</v>
      </c>
      <c r="I38" s="141">
        <v>41698</v>
      </c>
      <c r="J38" s="151" t="s">
        <v>4753</v>
      </c>
      <c r="K38" s="137" t="s">
        <v>9512</v>
      </c>
      <c r="L38" s="141" t="s">
        <v>12060</v>
      </c>
      <c r="M38" s="153">
        <v>1433</v>
      </c>
      <c r="N38" s="153">
        <v>1433</v>
      </c>
      <c r="O38" s="155">
        <v>43450.04</v>
      </c>
      <c r="P38" s="152"/>
      <c r="Q38" s="5" t="s">
        <v>4691</v>
      </c>
      <c r="R38" s="5"/>
      <c r="S38" s="5"/>
      <c r="T38" s="6" t="s">
        <v>3818</v>
      </c>
    </row>
    <row r="39" spans="1:21" ht="95.25" customHeight="1" x14ac:dyDescent="0.25">
      <c r="A39" s="149" t="s">
        <v>10281</v>
      </c>
      <c r="B39" s="5" t="s">
        <v>9507</v>
      </c>
      <c r="C39" s="137" t="s">
        <v>21</v>
      </c>
      <c r="D39" s="137" t="s">
        <v>9483</v>
      </c>
      <c r="E39" s="137" t="s">
        <v>4558</v>
      </c>
      <c r="F39" s="151" t="s">
        <v>9513</v>
      </c>
      <c r="G39" s="5" t="s">
        <v>10138</v>
      </c>
      <c r="H39" s="152" t="s">
        <v>4689</v>
      </c>
      <c r="I39" s="141">
        <v>41698</v>
      </c>
      <c r="J39" s="151" t="s">
        <v>4753</v>
      </c>
      <c r="K39" s="137" t="s">
        <v>9514</v>
      </c>
      <c r="L39" s="141" t="s">
        <v>12061</v>
      </c>
      <c r="M39" s="153">
        <v>7478</v>
      </c>
      <c r="N39" s="153">
        <v>7478</v>
      </c>
      <c r="O39" s="154">
        <v>2373443.9300000002</v>
      </c>
      <c r="P39" s="152"/>
      <c r="Q39" s="5" t="s">
        <v>5530</v>
      </c>
      <c r="R39" s="5"/>
      <c r="S39" s="5"/>
      <c r="T39" s="6" t="s">
        <v>3818</v>
      </c>
    </row>
    <row r="40" spans="1:21" ht="117" customHeight="1" x14ac:dyDescent="0.25">
      <c r="A40" s="149" t="s">
        <v>10282</v>
      </c>
      <c r="B40" s="5"/>
      <c r="C40" s="137" t="s">
        <v>15</v>
      </c>
      <c r="D40" s="5" t="s">
        <v>5075</v>
      </c>
      <c r="E40" s="137" t="s">
        <v>4559</v>
      </c>
      <c r="F40" s="161"/>
      <c r="G40" s="5"/>
      <c r="H40" s="152" t="s">
        <v>3940</v>
      </c>
      <c r="I40" s="141">
        <v>42348</v>
      </c>
      <c r="J40" s="151" t="s">
        <v>22</v>
      </c>
      <c r="K40" s="5">
        <v>32</v>
      </c>
      <c r="L40" s="141"/>
      <c r="M40" s="162">
        <v>34038</v>
      </c>
      <c r="N40" s="162">
        <v>34038</v>
      </c>
      <c r="O40" s="5"/>
      <c r="P40" s="152"/>
      <c r="Q40" s="5" t="s">
        <v>5114</v>
      </c>
      <c r="R40" s="5"/>
      <c r="S40" s="5"/>
    </row>
    <row r="41" spans="1:21" ht="95.25" customHeight="1" x14ac:dyDescent="0.25">
      <c r="A41" s="149" t="s">
        <v>10283</v>
      </c>
      <c r="B41" s="5"/>
      <c r="C41" s="137" t="s">
        <v>15</v>
      </c>
      <c r="D41" s="5" t="s">
        <v>5075</v>
      </c>
      <c r="E41" s="137" t="s">
        <v>4560</v>
      </c>
      <c r="F41" s="161"/>
      <c r="G41" s="5"/>
      <c r="H41" s="152" t="s">
        <v>3940</v>
      </c>
      <c r="I41" s="141">
        <v>42348</v>
      </c>
      <c r="J41" s="151" t="s">
        <v>22</v>
      </c>
      <c r="K41" s="5">
        <v>32</v>
      </c>
      <c r="L41" s="141"/>
      <c r="M41" s="162">
        <v>34038</v>
      </c>
      <c r="N41" s="162">
        <v>34038</v>
      </c>
      <c r="O41" s="5"/>
      <c r="P41" s="152"/>
      <c r="Q41" s="5" t="s">
        <v>5114</v>
      </c>
      <c r="R41" s="5"/>
      <c r="S41" s="5"/>
    </row>
    <row r="42" spans="1:21" ht="60" customHeight="1" x14ac:dyDescent="0.25">
      <c r="A42" s="149" t="s">
        <v>10284</v>
      </c>
      <c r="B42" s="5" t="s">
        <v>9507</v>
      </c>
      <c r="C42" s="137" t="s">
        <v>4506</v>
      </c>
      <c r="D42" s="163" t="s">
        <v>91</v>
      </c>
      <c r="E42" s="137" t="s">
        <v>4561</v>
      </c>
      <c r="F42" s="161" t="s">
        <v>9515</v>
      </c>
      <c r="G42" s="5" t="s">
        <v>10098</v>
      </c>
      <c r="H42" s="152" t="s">
        <v>4693</v>
      </c>
      <c r="I42" s="132">
        <v>41054</v>
      </c>
      <c r="J42" s="161" t="s">
        <v>4753</v>
      </c>
      <c r="K42" s="163" t="s">
        <v>9516</v>
      </c>
      <c r="L42" s="132"/>
      <c r="M42" s="137">
        <v>612510</v>
      </c>
      <c r="N42" s="137">
        <v>612510</v>
      </c>
      <c r="O42" s="138">
        <v>2132534.4500000002</v>
      </c>
      <c r="P42" s="152"/>
      <c r="Q42" s="5" t="s">
        <v>4691</v>
      </c>
      <c r="R42" s="5"/>
      <c r="S42" s="5"/>
      <c r="T42" s="6" t="s">
        <v>3818</v>
      </c>
    </row>
    <row r="43" spans="1:21" ht="60" customHeight="1" x14ac:dyDescent="0.25">
      <c r="A43" s="149" t="s">
        <v>10285</v>
      </c>
      <c r="B43" s="5" t="s">
        <v>9507</v>
      </c>
      <c r="C43" s="137" t="s">
        <v>24</v>
      </c>
      <c r="D43" s="163" t="s">
        <v>5080</v>
      </c>
      <c r="E43" s="137" t="s">
        <v>4562</v>
      </c>
      <c r="F43" s="161" t="s">
        <v>9517</v>
      </c>
      <c r="G43" s="5" t="s">
        <v>10110</v>
      </c>
      <c r="H43" s="152" t="s">
        <v>4693</v>
      </c>
      <c r="I43" s="132">
        <v>40994</v>
      </c>
      <c r="J43" s="161" t="s">
        <v>4753</v>
      </c>
      <c r="K43" s="163" t="s">
        <v>9518</v>
      </c>
      <c r="L43" s="132"/>
      <c r="M43" s="137">
        <v>120331</v>
      </c>
      <c r="N43" s="137">
        <v>120331</v>
      </c>
      <c r="O43" s="138">
        <v>1928725.77</v>
      </c>
      <c r="P43" s="152"/>
      <c r="Q43" s="5" t="s">
        <v>4691</v>
      </c>
      <c r="R43" s="5"/>
      <c r="S43" s="5"/>
      <c r="T43" s="6" t="s">
        <v>3818</v>
      </c>
    </row>
    <row r="44" spans="1:21" ht="107.25" customHeight="1" x14ac:dyDescent="0.25">
      <c r="A44" s="149" t="s">
        <v>10286</v>
      </c>
      <c r="B44" s="5" t="s">
        <v>9507</v>
      </c>
      <c r="C44" s="137" t="s">
        <v>4840</v>
      </c>
      <c r="D44" s="163" t="s">
        <v>5078</v>
      </c>
      <c r="E44" s="137" t="s">
        <v>4562</v>
      </c>
      <c r="F44" s="161" t="s">
        <v>9519</v>
      </c>
      <c r="G44" s="5" t="s">
        <v>10110</v>
      </c>
      <c r="H44" s="152" t="s">
        <v>4797</v>
      </c>
      <c r="I44" s="132">
        <v>44641</v>
      </c>
      <c r="J44" s="151" t="s">
        <v>5533</v>
      </c>
      <c r="K44" s="163" t="s">
        <v>9520</v>
      </c>
      <c r="L44" s="132" t="s">
        <v>12062</v>
      </c>
      <c r="M44" s="153">
        <v>25737</v>
      </c>
      <c r="N44" s="153">
        <v>18259.48</v>
      </c>
      <c r="O44" s="138">
        <v>368124.96</v>
      </c>
      <c r="P44" s="152"/>
      <c r="Q44" s="5" t="s">
        <v>4839</v>
      </c>
      <c r="R44" s="5"/>
      <c r="S44" s="5"/>
      <c r="T44" s="375" t="s">
        <v>12634</v>
      </c>
      <c r="U44" s="376"/>
    </row>
    <row r="45" spans="1:21" ht="60" customHeight="1" x14ac:dyDescent="0.25">
      <c r="A45" s="149" t="s">
        <v>10287</v>
      </c>
      <c r="B45" s="5" t="s">
        <v>9521</v>
      </c>
      <c r="C45" s="137" t="s">
        <v>9522</v>
      </c>
      <c r="D45" s="163" t="s">
        <v>4507</v>
      </c>
      <c r="E45" s="137" t="s">
        <v>4563</v>
      </c>
      <c r="F45" s="161" t="s">
        <v>9525</v>
      </c>
      <c r="G45" s="5"/>
      <c r="H45" s="152" t="s">
        <v>8495</v>
      </c>
      <c r="I45" s="132">
        <v>42142</v>
      </c>
      <c r="J45" s="161" t="s">
        <v>4753</v>
      </c>
      <c r="K45" s="163" t="s">
        <v>9523</v>
      </c>
      <c r="L45" s="132"/>
      <c r="M45" s="137">
        <v>6345</v>
      </c>
      <c r="N45" s="137">
        <v>6345</v>
      </c>
      <c r="O45" s="138">
        <v>261430.77</v>
      </c>
      <c r="P45" s="152"/>
      <c r="Q45" s="5" t="s">
        <v>4691</v>
      </c>
      <c r="R45" s="5"/>
      <c r="S45" s="5"/>
      <c r="T45" s="6" t="s">
        <v>3818</v>
      </c>
    </row>
    <row r="46" spans="1:21" ht="60" customHeight="1" x14ac:dyDescent="0.25">
      <c r="A46" s="149" t="s">
        <v>10288</v>
      </c>
      <c r="B46" s="5" t="s">
        <v>9507</v>
      </c>
      <c r="C46" s="137" t="s">
        <v>4508</v>
      </c>
      <c r="D46" s="163" t="s">
        <v>91</v>
      </c>
      <c r="E46" s="137" t="s">
        <v>4564</v>
      </c>
      <c r="F46" s="161" t="s">
        <v>9524</v>
      </c>
      <c r="G46" s="5" t="s">
        <v>10118</v>
      </c>
      <c r="H46" s="152" t="s">
        <v>4693</v>
      </c>
      <c r="I46" s="132">
        <v>41493</v>
      </c>
      <c r="J46" s="161" t="s">
        <v>4753</v>
      </c>
      <c r="K46" s="163" t="s">
        <v>9526</v>
      </c>
      <c r="L46" s="132"/>
      <c r="M46" s="137">
        <v>51610</v>
      </c>
      <c r="N46" s="137">
        <v>51610</v>
      </c>
      <c r="O46" s="138">
        <v>422903.75</v>
      </c>
      <c r="P46" s="152"/>
      <c r="Q46" s="5" t="s">
        <v>4691</v>
      </c>
      <c r="R46" s="5"/>
      <c r="S46" s="5"/>
      <c r="T46" s="6" t="s">
        <v>3818</v>
      </c>
    </row>
    <row r="47" spans="1:21" ht="60" customHeight="1" x14ac:dyDescent="0.25">
      <c r="A47" s="149" t="s">
        <v>10289</v>
      </c>
      <c r="B47" s="5" t="s">
        <v>9507</v>
      </c>
      <c r="C47" s="137" t="s">
        <v>4509</v>
      </c>
      <c r="D47" s="163" t="s">
        <v>5082</v>
      </c>
      <c r="E47" s="137" t="s">
        <v>4564</v>
      </c>
      <c r="F47" s="161" t="s">
        <v>9527</v>
      </c>
      <c r="G47" s="5" t="s">
        <v>10118</v>
      </c>
      <c r="H47" s="152" t="s">
        <v>4693</v>
      </c>
      <c r="I47" s="132">
        <v>41493</v>
      </c>
      <c r="J47" s="161" t="s">
        <v>4753</v>
      </c>
      <c r="K47" s="163" t="s">
        <v>9528</v>
      </c>
      <c r="L47" s="132"/>
      <c r="M47" s="137"/>
      <c r="N47" s="137"/>
      <c r="O47" s="138">
        <v>57637.95</v>
      </c>
      <c r="P47" s="152"/>
      <c r="Q47" s="5" t="s">
        <v>4691</v>
      </c>
      <c r="R47" s="5"/>
      <c r="S47" s="5"/>
      <c r="T47" s="6" t="s">
        <v>3818</v>
      </c>
    </row>
    <row r="48" spans="1:21" ht="81.75" customHeight="1" x14ac:dyDescent="0.25">
      <c r="A48" s="149" t="s">
        <v>10290</v>
      </c>
      <c r="B48" s="5" t="s">
        <v>9507</v>
      </c>
      <c r="C48" s="137" t="s">
        <v>25</v>
      </c>
      <c r="D48" s="163" t="s">
        <v>5080</v>
      </c>
      <c r="E48" s="137" t="s">
        <v>4565</v>
      </c>
      <c r="F48" s="161" t="s">
        <v>9529</v>
      </c>
      <c r="G48" s="5" t="s">
        <v>10140</v>
      </c>
      <c r="H48" s="152" t="s">
        <v>4693</v>
      </c>
      <c r="I48" s="132">
        <v>41025</v>
      </c>
      <c r="J48" s="161" t="s">
        <v>4753</v>
      </c>
      <c r="K48" s="163" t="s">
        <v>9530</v>
      </c>
      <c r="L48" s="132" t="s">
        <v>12063</v>
      </c>
      <c r="M48" s="137">
        <v>174840</v>
      </c>
      <c r="N48" s="137">
        <v>174840</v>
      </c>
      <c r="O48" s="138">
        <v>515157.82</v>
      </c>
      <c r="P48" s="152"/>
      <c r="Q48" s="5" t="s">
        <v>5501</v>
      </c>
      <c r="R48" s="5"/>
      <c r="S48" s="5"/>
      <c r="T48" s="6" t="s">
        <v>3818</v>
      </c>
    </row>
    <row r="49" spans="1:20" ht="60" customHeight="1" x14ac:dyDescent="0.25">
      <c r="A49" s="149" t="s">
        <v>10291</v>
      </c>
      <c r="B49" s="5" t="s">
        <v>9507</v>
      </c>
      <c r="C49" s="137" t="s">
        <v>26</v>
      </c>
      <c r="D49" s="163" t="s">
        <v>5080</v>
      </c>
      <c r="E49" s="137" t="s">
        <v>4566</v>
      </c>
      <c r="F49" s="161" t="s">
        <v>9531</v>
      </c>
      <c r="G49" s="5" t="s">
        <v>10105</v>
      </c>
      <c r="H49" s="152" t="s">
        <v>4694</v>
      </c>
      <c r="I49" s="141">
        <v>41044</v>
      </c>
      <c r="J49" s="161" t="s">
        <v>4753</v>
      </c>
      <c r="K49" s="163" t="s">
        <v>9532</v>
      </c>
      <c r="L49" s="141"/>
      <c r="M49" s="137">
        <v>182303</v>
      </c>
      <c r="N49" s="137">
        <v>159060.44</v>
      </c>
      <c r="O49" s="138">
        <v>25149261.25</v>
      </c>
      <c r="P49" s="152"/>
      <c r="Q49" s="5" t="s">
        <v>4691</v>
      </c>
      <c r="R49" s="5"/>
      <c r="S49" s="5"/>
      <c r="T49" s="6" t="s">
        <v>3818</v>
      </c>
    </row>
    <row r="50" spans="1:20" ht="98.25" customHeight="1" x14ac:dyDescent="0.25">
      <c r="A50" s="149" t="s">
        <v>10292</v>
      </c>
      <c r="B50" s="5" t="s">
        <v>9507</v>
      </c>
      <c r="C50" s="137" t="s">
        <v>5384</v>
      </c>
      <c r="D50" s="163" t="s">
        <v>5078</v>
      </c>
      <c r="E50" s="137" t="s">
        <v>4567</v>
      </c>
      <c r="F50" s="161" t="s">
        <v>9533</v>
      </c>
      <c r="G50" s="5"/>
      <c r="H50" s="152" t="s">
        <v>4797</v>
      </c>
      <c r="I50" s="141">
        <v>44642</v>
      </c>
      <c r="J50" s="151" t="s">
        <v>5533</v>
      </c>
      <c r="K50" s="163" t="s">
        <v>9534</v>
      </c>
      <c r="L50" s="132" t="s">
        <v>12064</v>
      </c>
      <c r="M50" s="137">
        <v>3255</v>
      </c>
      <c r="N50" s="137">
        <v>3255</v>
      </c>
      <c r="O50" s="154">
        <v>102341.71</v>
      </c>
      <c r="P50" s="152"/>
      <c r="Q50" s="5" t="s">
        <v>4839</v>
      </c>
      <c r="R50" s="5"/>
      <c r="S50" s="5"/>
      <c r="T50" s="6" t="s">
        <v>3818</v>
      </c>
    </row>
    <row r="51" spans="1:20" ht="97.5" customHeight="1" x14ac:dyDescent="0.25">
      <c r="A51" s="149" t="s">
        <v>10293</v>
      </c>
      <c r="B51" s="5" t="s">
        <v>9507</v>
      </c>
      <c r="C51" s="137" t="s">
        <v>4510</v>
      </c>
      <c r="D51" s="163" t="s">
        <v>91</v>
      </c>
      <c r="E51" s="137" t="s">
        <v>4568</v>
      </c>
      <c r="F51" s="161" t="s">
        <v>9535</v>
      </c>
      <c r="G51" s="5" t="s">
        <v>10102</v>
      </c>
      <c r="H51" s="152" t="s">
        <v>4695</v>
      </c>
      <c r="I51" s="141">
        <v>41044</v>
      </c>
      <c r="J51" s="161" t="s">
        <v>4753</v>
      </c>
      <c r="K51" s="163" t="s">
        <v>9536</v>
      </c>
      <c r="L51" s="141"/>
      <c r="M51" s="137">
        <v>99089</v>
      </c>
      <c r="N51" s="137">
        <v>70372.12</v>
      </c>
      <c r="O51" s="154">
        <v>996779.59</v>
      </c>
      <c r="P51" s="152"/>
      <c r="Q51" s="5" t="s">
        <v>4691</v>
      </c>
      <c r="R51" s="5"/>
      <c r="S51" s="5"/>
      <c r="T51" s="6" t="s">
        <v>3818</v>
      </c>
    </row>
    <row r="52" spans="1:20" ht="60" customHeight="1" x14ac:dyDescent="0.25">
      <c r="A52" s="149" t="s">
        <v>10294</v>
      </c>
      <c r="B52" s="5"/>
      <c r="C52" s="137" t="s">
        <v>4655</v>
      </c>
      <c r="D52" s="163" t="s">
        <v>5082</v>
      </c>
      <c r="E52" s="137" t="s">
        <v>4568</v>
      </c>
      <c r="F52" s="161"/>
      <c r="G52" s="5"/>
      <c r="H52" s="152" t="s">
        <v>4695</v>
      </c>
      <c r="I52" s="5"/>
      <c r="J52" s="161"/>
      <c r="K52" s="163">
        <v>20.8</v>
      </c>
      <c r="L52" s="5"/>
      <c r="M52" s="137"/>
      <c r="N52" s="137"/>
      <c r="O52" s="5"/>
      <c r="P52" s="152"/>
      <c r="Q52" s="5" t="s">
        <v>4691</v>
      </c>
      <c r="R52" s="5"/>
      <c r="S52" s="5"/>
      <c r="T52" s="6" t="s">
        <v>3818</v>
      </c>
    </row>
    <row r="53" spans="1:20" ht="60" customHeight="1" x14ac:dyDescent="0.25">
      <c r="A53" s="149" t="s">
        <v>10295</v>
      </c>
      <c r="B53" s="5" t="s">
        <v>9507</v>
      </c>
      <c r="C53" s="137" t="s">
        <v>27</v>
      </c>
      <c r="D53" s="163" t="s">
        <v>5080</v>
      </c>
      <c r="E53" s="137" t="s">
        <v>4569</v>
      </c>
      <c r="F53" s="161" t="s">
        <v>9537</v>
      </c>
      <c r="G53" s="5" t="s">
        <v>10250</v>
      </c>
      <c r="H53" s="152" t="s">
        <v>4695</v>
      </c>
      <c r="I53" s="141">
        <v>41023</v>
      </c>
      <c r="J53" s="161" t="s">
        <v>4753</v>
      </c>
      <c r="K53" s="163" t="s">
        <v>9538</v>
      </c>
      <c r="L53" s="141"/>
      <c r="M53" s="137">
        <v>711806</v>
      </c>
      <c r="N53" s="137">
        <v>711806</v>
      </c>
      <c r="O53" s="5" t="s">
        <v>9539</v>
      </c>
      <c r="P53" s="152"/>
      <c r="Q53" s="5" t="s">
        <v>4691</v>
      </c>
      <c r="R53" s="5"/>
      <c r="S53" s="5"/>
      <c r="T53" s="6" t="s">
        <v>3818</v>
      </c>
    </row>
    <row r="54" spans="1:20" ht="60" customHeight="1" x14ac:dyDescent="0.25">
      <c r="A54" s="149" t="s">
        <v>10296</v>
      </c>
      <c r="B54" s="5" t="s">
        <v>9507</v>
      </c>
      <c r="C54" s="137" t="s">
        <v>28</v>
      </c>
      <c r="D54" s="163" t="s">
        <v>5081</v>
      </c>
      <c r="E54" s="137" t="s">
        <v>4569</v>
      </c>
      <c r="F54" s="161" t="s">
        <v>9540</v>
      </c>
      <c r="G54" s="5" t="s">
        <v>10250</v>
      </c>
      <c r="H54" s="152" t="s">
        <v>4695</v>
      </c>
      <c r="I54" s="5"/>
      <c r="J54" s="161"/>
      <c r="K54" s="163" t="s">
        <v>9541</v>
      </c>
      <c r="L54" s="5"/>
      <c r="M54" s="137"/>
      <c r="N54" s="137"/>
      <c r="O54" s="154">
        <v>180243.09</v>
      </c>
      <c r="P54" s="152"/>
      <c r="Q54" s="5" t="s">
        <v>4691</v>
      </c>
      <c r="R54" s="5"/>
      <c r="S54" s="5"/>
      <c r="T54" s="6" t="s">
        <v>3818</v>
      </c>
    </row>
    <row r="55" spans="1:20" ht="60" customHeight="1" x14ac:dyDescent="0.25">
      <c r="A55" s="149" t="s">
        <v>10297</v>
      </c>
      <c r="B55" s="5" t="s">
        <v>9507</v>
      </c>
      <c r="C55" s="137" t="s">
        <v>4511</v>
      </c>
      <c r="D55" s="163" t="s">
        <v>91</v>
      </c>
      <c r="E55" s="137" t="s">
        <v>4570</v>
      </c>
      <c r="F55" s="161" t="s">
        <v>9542</v>
      </c>
      <c r="G55" s="5" t="s">
        <v>10114</v>
      </c>
      <c r="H55" s="152" t="s">
        <v>4696</v>
      </c>
      <c r="I55" s="141">
        <v>41054</v>
      </c>
      <c r="J55" s="161" t="s">
        <v>4753</v>
      </c>
      <c r="K55" s="163" t="s">
        <v>9543</v>
      </c>
      <c r="L55" s="141"/>
      <c r="M55" s="137">
        <v>683730</v>
      </c>
      <c r="N55" s="137">
        <v>573420.16</v>
      </c>
      <c r="O55" s="154">
        <v>1033023.67</v>
      </c>
      <c r="P55" s="152"/>
      <c r="Q55" s="5" t="s">
        <v>4691</v>
      </c>
      <c r="R55" s="5"/>
      <c r="S55" s="5"/>
      <c r="T55" s="6" t="s">
        <v>3818</v>
      </c>
    </row>
    <row r="56" spans="1:20" ht="60" customHeight="1" x14ac:dyDescent="0.25">
      <c r="A56" s="149" t="s">
        <v>10298</v>
      </c>
      <c r="B56" s="5" t="s">
        <v>9507</v>
      </c>
      <c r="C56" s="137" t="s">
        <v>29</v>
      </c>
      <c r="D56" s="163" t="s">
        <v>5080</v>
      </c>
      <c r="E56" s="137" t="s">
        <v>4571</v>
      </c>
      <c r="F56" s="161" t="s">
        <v>9544</v>
      </c>
      <c r="G56" s="5" t="s">
        <v>10095</v>
      </c>
      <c r="H56" s="152" t="s">
        <v>4696</v>
      </c>
      <c r="I56" s="141">
        <v>41023</v>
      </c>
      <c r="J56" s="161" t="s">
        <v>4753</v>
      </c>
      <c r="K56" s="163" t="s">
        <v>9546</v>
      </c>
      <c r="L56" s="141"/>
      <c r="M56" s="137">
        <v>968618</v>
      </c>
      <c r="N56" s="137">
        <v>968618</v>
      </c>
      <c r="O56" s="154">
        <v>4947221.7</v>
      </c>
      <c r="P56" s="152"/>
      <c r="Q56" s="5" t="s">
        <v>4691</v>
      </c>
      <c r="R56" s="5"/>
      <c r="S56" s="5"/>
      <c r="T56" s="6" t="s">
        <v>3818</v>
      </c>
    </row>
    <row r="57" spans="1:20" ht="95.25" customHeight="1" x14ac:dyDescent="0.25">
      <c r="A57" s="149" t="s">
        <v>10299</v>
      </c>
      <c r="B57" s="5" t="s">
        <v>9507</v>
      </c>
      <c r="C57" s="137" t="s">
        <v>30</v>
      </c>
      <c r="D57" s="163" t="s">
        <v>5080</v>
      </c>
      <c r="E57" s="137" t="s">
        <v>4571</v>
      </c>
      <c r="F57" s="161" t="s">
        <v>9547</v>
      </c>
      <c r="G57" s="5" t="s">
        <v>10206</v>
      </c>
      <c r="H57" s="152" t="s">
        <v>4696</v>
      </c>
      <c r="I57" s="141">
        <v>41023</v>
      </c>
      <c r="J57" s="161" t="s">
        <v>4753</v>
      </c>
      <c r="K57" s="163" t="s">
        <v>9548</v>
      </c>
      <c r="L57" s="141"/>
      <c r="M57" s="137">
        <v>455820</v>
      </c>
      <c r="N57" s="137">
        <v>435266.9</v>
      </c>
      <c r="O57" s="154">
        <v>792581.85</v>
      </c>
      <c r="P57" s="152"/>
      <c r="Q57" s="5" t="s">
        <v>4691</v>
      </c>
      <c r="R57" s="5"/>
      <c r="S57" s="5"/>
      <c r="T57" s="6" t="s">
        <v>3818</v>
      </c>
    </row>
    <row r="58" spans="1:20" ht="60" customHeight="1" x14ac:dyDescent="0.25">
      <c r="A58" s="149" t="s">
        <v>10300</v>
      </c>
      <c r="B58" s="5" t="s">
        <v>9507</v>
      </c>
      <c r="C58" s="137" t="s">
        <v>4512</v>
      </c>
      <c r="D58" s="163" t="s">
        <v>5081</v>
      </c>
      <c r="E58" s="137" t="s">
        <v>4571</v>
      </c>
      <c r="F58" s="161" t="s">
        <v>9549</v>
      </c>
      <c r="G58" s="5" t="s">
        <v>9545</v>
      </c>
      <c r="H58" s="152" t="s">
        <v>4696</v>
      </c>
      <c r="I58" s="141">
        <v>41410</v>
      </c>
      <c r="J58" s="161" t="s">
        <v>4753</v>
      </c>
      <c r="K58" s="163">
        <v>45.7</v>
      </c>
      <c r="L58" s="141"/>
      <c r="M58" s="137"/>
      <c r="N58" s="137"/>
      <c r="O58" s="154">
        <v>90623.1</v>
      </c>
      <c r="P58" s="152"/>
      <c r="Q58" s="5" t="s">
        <v>4691</v>
      </c>
      <c r="R58" s="5"/>
      <c r="S58" s="5"/>
      <c r="T58" s="6" t="s">
        <v>3818</v>
      </c>
    </row>
    <row r="59" spans="1:20" ht="60" customHeight="1" x14ac:dyDescent="0.25">
      <c r="A59" s="149" t="s">
        <v>10301</v>
      </c>
      <c r="B59" s="5" t="s">
        <v>9507</v>
      </c>
      <c r="C59" s="137" t="s">
        <v>4513</v>
      </c>
      <c r="D59" s="163" t="s">
        <v>91</v>
      </c>
      <c r="E59" s="137" t="s">
        <v>4572</v>
      </c>
      <c r="F59" s="161" t="s">
        <v>9550</v>
      </c>
      <c r="G59" s="5" t="s">
        <v>10122</v>
      </c>
      <c r="H59" s="152" t="s">
        <v>4697</v>
      </c>
      <c r="I59" s="141">
        <v>41045</v>
      </c>
      <c r="J59" s="161" t="s">
        <v>4753</v>
      </c>
      <c r="K59" s="163" t="s">
        <v>9551</v>
      </c>
      <c r="L59" s="141"/>
      <c r="M59" s="137">
        <v>37694</v>
      </c>
      <c r="N59" s="137">
        <v>37694</v>
      </c>
      <c r="O59" s="154">
        <v>925369.32</v>
      </c>
      <c r="P59" s="152"/>
      <c r="Q59" s="5" t="s">
        <v>4691</v>
      </c>
      <c r="R59" s="5"/>
      <c r="S59" s="5"/>
      <c r="T59" s="6" t="s">
        <v>3818</v>
      </c>
    </row>
    <row r="60" spans="1:20" ht="60" customHeight="1" x14ac:dyDescent="0.25">
      <c r="A60" s="149" t="s">
        <v>10302</v>
      </c>
      <c r="B60" s="5" t="s">
        <v>9507</v>
      </c>
      <c r="C60" s="137" t="s">
        <v>4514</v>
      </c>
      <c r="D60" s="163" t="s">
        <v>5082</v>
      </c>
      <c r="E60" s="137" t="s">
        <v>4572</v>
      </c>
      <c r="F60" s="161" t="s">
        <v>9552</v>
      </c>
      <c r="G60" s="5"/>
      <c r="H60" s="152" t="s">
        <v>4697</v>
      </c>
      <c r="I60" s="5"/>
      <c r="J60" s="161"/>
      <c r="K60" s="163" t="s">
        <v>9553</v>
      </c>
      <c r="L60" s="5"/>
      <c r="M60" s="137"/>
      <c r="N60" s="137"/>
      <c r="O60" s="154">
        <v>102432.63</v>
      </c>
      <c r="P60" s="152"/>
      <c r="Q60" s="5" t="s">
        <v>4691</v>
      </c>
      <c r="R60" s="5"/>
      <c r="S60" s="5"/>
      <c r="T60" s="6" t="s">
        <v>3818</v>
      </c>
    </row>
    <row r="61" spans="1:20" ht="60" customHeight="1" x14ac:dyDescent="0.25">
      <c r="A61" s="149" t="s">
        <v>10303</v>
      </c>
      <c r="B61" s="5" t="s">
        <v>9507</v>
      </c>
      <c r="C61" s="137" t="s">
        <v>31</v>
      </c>
      <c r="D61" s="163" t="s">
        <v>5080</v>
      </c>
      <c r="E61" s="137" t="s">
        <v>4573</v>
      </c>
      <c r="F61" s="161" t="s">
        <v>9554</v>
      </c>
      <c r="G61" s="5" t="s">
        <v>10097</v>
      </c>
      <c r="H61" s="152" t="s">
        <v>4697</v>
      </c>
      <c r="I61" s="141">
        <v>41033</v>
      </c>
      <c r="J61" s="161" t="s">
        <v>4753</v>
      </c>
      <c r="K61" s="163" t="s">
        <v>9555</v>
      </c>
      <c r="L61" s="141"/>
      <c r="M61" s="137">
        <v>64503963.520000003</v>
      </c>
      <c r="N61" s="137">
        <v>22711032.149999999</v>
      </c>
      <c r="O61" s="154">
        <v>9996120.2400000002</v>
      </c>
      <c r="P61" s="152"/>
      <c r="Q61" s="5" t="s">
        <v>4691</v>
      </c>
      <c r="R61" s="5"/>
      <c r="S61" s="5"/>
      <c r="T61" s="6" t="s">
        <v>3818</v>
      </c>
    </row>
    <row r="62" spans="1:20" ht="103.5" customHeight="1" x14ac:dyDescent="0.25">
      <c r="A62" s="149" t="s">
        <v>10304</v>
      </c>
      <c r="B62" s="5" t="s">
        <v>9507</v>
      </c>
      <c r="C62" s="137" t="s">
        <v>4840</v>
      </c>
      <c r="D62" s="163" t="s">
        <v>5078</v>
      </c>
      <c r="E62" s="137" t="s">
        <v>4573</v>
      </c>
      <c r="F62" s="161" t="s">
        <v>9556</v>
      </c>
      <c r="G62" s="5" t="s">
        <v>10609</v>
      </c>
      <c r="H62" s="152" t="s">
        <v>4797</v>
      </c>
      <c r="I62" s="141">
        <v>44641</v>
      </c>
      <c r="J62" s="151" t="s">
        <v>5533</v>
      </c>
      <c r="K62" s="163" t="s">
        <v>9557</v>
      </c>
      <c r="L62" s="141"/>
      <c r="M62" s="153">
        <v>277311</v>
      </c>
      <c r="N62" s="153">
        <v>53921.61</v>
      </c>
      <c r="O62" s="154">
        <v>521054.86</v>
      </c>
      <c r="P62" s="152"/>
      <c r="Q62" s="5" t="s">
        <v>4841</v>
      </c>
      <c r="R62" s="5"/>
      <c r="S62" s="5"/>
      <c r="T62" s="6" t="s">
        <v>3818</v>
      </c>
    </row>
    <row r="63" spans="1:20" ht="60" customHeight="1" x14ac:dyDescent="0.25">
      <c r="A63" s="149" t="s">
        <v>10305</v>
      </c>
      <c r="B63" s="5" t="s">
        <v>9507</v>
      </c>
      <c r="C63" s="137" t="s">
        <v>4515</v>
      </c>
      <c r="D63" s="163" t="s">
        <v>91</v>
      </c>
      <c r="E63" s="137" t="s">
        <v>4574</v>
      </c>
      <c r="F63" s="161" t="s">
        <v>9558</v>
      </c>
      <c r="G63" s="5" t="s">
        <v>10096</v>
      </c>
      <c r="H63" s="152" t="s">
        <v>4698</v>
      </c>
      <c r="I63" s="141">
        <v>41044</v>
      </c>
      <c r="J63" s="161" t="s">
        <v>4753</v>
      </c>
      <c r="K63" s="163" t="s">
        <v>9559</v>
      </c>
      <c r="L63" s="141"/>
      <c r="M63" s="137">
        <v>1398540</v>
      </c>
      <c r="N63" s="137">
        <v>1398540</v>
      </c>
      <c r="O63" s="154">
        <v>2616782.2200000002</v>
      </c>
      <c r="P63" s="152"/>
      <c r="Q63" s="5" t="s">
        <v>4691</v>
      </c>
      <c r="R63" s="5"/>
      <c r="S63" s="5"/>
      <c r="T63" s="6" t="s">
        <v>3818</v>
      </c>
    </row>
    <row r="64" spans="1:20" ht="60" customHeight="1" x14ac:dyDescent="0.25">
      <c r="A64" s="149" t="s">
        <v>10306</v>
      </c>
      <c r="B64" s="5" t="s">
        <v>9507</v>
      </c>
      <c r="C64" s="137" t="s">
        <v>4516</v>
      </c>
      <c r="D64" s="163" t="s">
        <v>91</v>
      </c>
      <c r="E64" s="137" t="s">
        <v>4575</v>
      </c>
      <c r="F64" s="161" t="s">
        <v>9560</v>
      </c>
      <c r="G64" s="5" t="s">
        <v>10121</v>
      </c>
      <c r="H64" s="152" t="s">
        <v>4698</v>
      </c>
      <c r="I64" s="141">
        <v>41055</v>
      </c>
      <c r="J64" s="161" t="s">
        <v>4753</v>
      </c>
      <c r="K64" s="163" t="s">
        <v>9561</v>
      </c>
      <c r="L64" s="141"/>
      <c r="M64" s="137">
        <v>329434</v>
      </c>
      <c r="N64" s="137">
        <v>329434</v>
      </c>
      <c r="O64" s="154">
        <v>1025411.07</v>
      </c>
      <c r="P64" s="152"/>
      <c r="Q64" s="5" t="s">
        <v>4691</v>
      </c>
      <c r="R64" s="5"/>
      <c r="S64" s="5"/>
      <c r="T64" s="6" t="s">
        <v>3818</v>
      </c>
    </row>
    <row r="65" spans="1:20" ht="60" customHeight="1" x14ac:dyDescent="0.25">
      <c r="A65" s="149" t="s">
        <v>10307</v>
      </c>
      <c r="B65" s="5" t="s">
        <v>9507</v>
      </c>
      <c r="C65" s="137" t="s">
        <v>32</v>
      </c>
      <c r="D65" s="163" t="s">
        <v>5080</v>
      </c>
      <c r="E65" s="137" t="s">
        <v>4576</v>
      </c>
      <c r="F65" s="161" t="s">
        <v>9562</v>
      </c>
      <c r="G65" s="5" t="s">
        <v>10109</v>
      </c>
      <c r="H65" s="152" t="s">
        <v>4698</v>
      </c>
      <c r="I65" s="141">
        <v>40295</v>
      </c>
      <c r="J65" s="161" t="s">
        <v>4753</v>
      </c>
      <c r="K65" s="163" t="s">
        <v>9563</v>
      </c>
      <c r="L65" s="141" t="s">
        <v>12065</v>
      </c>
      <c r="M65" s="137">
        <v>13310761</v>
      </c>
      <c r="N65" s="137">
        <v>13310761</v>
      </c>
      <c r="O65" s="154">
        <v>18734102.300000001</v>
      </c>
      <c r="P65" s="152"/>
      <c r="Q65" s="5" t="s">
        <v>4691</v>
      </c>
      <c r="R65" s="5"/>
      <c r="S65" s="5"/>
      <c r="T65" s="6" t="s">
        <v>3818</v>
      </c>
    </row>
    <row r="66" spans="1:20" ht="60" customHeight="1" x14ac:dyDescent="0.25">
      <c r="A66" s="149" t="s">
        <v>10308</v>
      </c>
      <c r="B66" s="5" t="s">
        <v>9507</v>
      </c>
      <c r="C66" s="137" t="s">
        <v>4517</v>
      </c>
      <c r="D66" s="163" t="s">
        <v>91</v>
      </c>
      <c r="E66" s="137" t="s">
        <v>4577</v>
      </c>
      <c r="F66" s="161" t="s">
        <v>9564</v>
      </c>
      <c r="G66" s="5" t="s">
        <v>10136</v>
      </c>
      <c r="H66" s="152" t="s">
        <v>4699</v>
      </c>
      <c r="I66" s="141">
        <v>41055</v>
      </c>
      <c r="J66" s="161" t="s">
        <v>4753</v>
      </c>
      <c r="K66" s="163" t="s">
        <v>9573</v>
      </c>
      <c r="L66" s="141"/>
      <c r="M66" s="137">
        <v>226399</v>
      </c>
      <c r="N66" s="137">
        <v>170613.7</v>
      </c>
      <c r="O66" s="154">
        <v>2841589.83</v>
      </c>
      <c r="P66" s="152"/>
      <c r="Q66" s="5" t="s">
        <v>4691</v>
      </c>
      <c r="R66" s="5"/>
      <c r="S66" s="5"/>
      <c r="T66" s="6" t="s">
        <v>3818</v>
      </c>
    </row>
    <row r="67" spans="1:20" ht="60" customHeight="1" x14ac:dyDescent="0.25">
      <c r="A67" s="149" t="s">
        <v>10309</v>
      </c>
      <c r="B67" s="5" t="s">
        <v>9507</v>
      </c>
      <c r="C67" s="137" t="s">
        <v>4518</v>
      </c>
      <c r="D67" s="163" t="s">
        <v>91</v>
      </c>
      <c r="E67" s="137" t="s">
        <v>4578</v>
      </c>
      <c r="F67" s="161" t="s">
        <v>9565</v>
      </c>
      <c r="G67" s="5" t="s">
        <v>10161</v>
      </c>
      <c r="H67" s="152" t="s">
        <v>4699</v>
      </c>
      <c r="I67" s="141">
        <v>41045</v>
      </c>
      <c r="J67" s="161" t="s">
        <v>4753</v>
      </c>
      <c r="K67" s="163" t="s">
        <v>9574</v>
      </c>
      <c r="L67" s="141"/>
      <c r="M67" s="137">
        <v>19176</v>
      </c>
      <c r="N67" s="137">
        <v>19176</v>
      </c>
      <c r="O67" s="154">
        <v>859079.03</v>
      </c>
      <c r="P67" s="152"/>
      <c r="Q67" s="5" t="s">
        <v>4691</v>
      </c>
      <c r="R67" s="5"/>
      <c r="S67" s="5"/>
      <c r="T67" s="6" t="s">
        <v>3818</v>
      </c>
    </row>
    <row r="68" spans="1:20" ht="60" customHeight="1" x14ac:dyDescent="0.25">
      <c r="A68" s="149" t="s">
        <v>10310</v>
      </c>
      <c r="B68" s="5" t="s">
        <v>9507</v>
      </c>
      <c r="C68" s="137" t="s">
        <v>4519</v>
      </c>
      <c r="D68" s="163" t="s">
        <v>5080</v>
      </c>
      <c r="E68" s="137" t="s">
        <v>4579</v>
      </c>
      <c r="F68" s="161"/>
      <c r="G68" s="5" t="s">
        <v>9566</v>
      </c>
      <c r="H68" s="152" t="s">
        <v>4699</v>
      </c>
      <c r="I68" s="5"/>
      <c r="J68" s="161"/>
      <c r="K68" s="163">
        <v>208.3</v>
      </c>
      <c r="L68" s="5"/>
      <c r="M68" s="137">
        <v>24351</v>
      </c>
      <c r="N68" s="137">
        <v>19952.59</v>
      </c>
      <c r="O68" s="5"/>
      <c r="P68" s="152"/>
      <c r="Q68" s="5" t="s">
        <v>4691</v>
      </c>
      <c r="R68" s="5"/>
      <c r="S68" s="5"/>
    </row>
    <row r="69" spans="1:20" ht="129.75" customHeight="1" x14ac:dyDescent="0.25">
      <c r="A69" s="149" t="s">
        <v>10311</v>
      </c>
      <c r="B69" s="5" t="s">
        <v>9507</v>
      </c>
      <c r="C69" s="137" t="s">
        <v>4519</v>
      </c>
      <c r="D69" s="163" t="s">
        <v>5080</v>
      </c>
      <c r="E69" s="137" t="s">
        <v>4580</v>
      </c>
      <c r="F69" s="161" t="s">
        <v>9567</v>
      </c>
      <c r="G69" s="5" t="s">
        <v>10608</v>
      </c>
      <c r="H69" s="152" t="s">
        <v>3940</v>
      </c>
      <c r="I69" s="141">
        <v>41198</v>
      </c>
      <c r="J69" s="161" t="s">
        <v>4753</v>
      </c>
      <c r="K69" s="163" t="s">
        <v>9575</v>
      </c>
      <c r="L69" s="141" t="s">
        <v>12066</v>
      </c>
      <c r="M69" s="137">
        <v>24351</v>
      </c>
      <c r="N69" s="137">
        <v>4133.93</v>
      </c>
      <c r="O69" s="154">
        <v>1373657.52</v>
      </c>
      <c r="P69" s="152"/>
      <c r="Q69" s="5" t="s">
        <v>5339</v>
      </c>
      <c r="R69" s="5"/>
      <c r="S69" s="5"/>
      <c r="T69" s="6" t="s">
        <v>3818</v>
      </c>
    </row>
    <row r="70" spans="1:20" ht="60" customHeight="1" x14ac:dyDescent="0.25">
      <c r="A70" s="149" t="s">
        <v>10312</v>
      </c>
      <c r="B70" s="5" t="s">
        <v>9507</v>
      </c>
      <c r="C70" s="137" t="s">
        <v>34</v>
      </c>
      <c r="D70" s="163" t="s">
        <v>5080</v>
      </c>
      <c r="E70" s="137" t="s">
        <v>4581</v>
      </c>
      <c r="F70" s="161" t="s">
        <v>9568</v>
      </c>
      <c r="G70" s="5" t="s">
        <v>10100</v>
      </c>
      <c r="H70" s="152" t="s">
        <v>4699</v>
      </c>
      <c r="I70" s="141">
        <v>41494</v>
      </c>
      <c r="J70" s="161" t="s">
        <v>4753</v>
      </c>
      <c r="K70" s="163" t="s">
        <v>9577</v>
      </c>
      <c r="L70" s="141"/>
      <c r="M70" s="137">
        <v>44048</v>
      </c>
      <c r="N70" s="137">
        <v>44048</v>
      </c>
      <c r="O70" s="154">
        <v>499561.51</v>
      </c>
      <c r="P70" s="152"/>
      <c r="Q70" s="5" t="s">
        <v>4691</v>
      </c>
      <c r="R70" s="5"/>
      <c r="S70" s="5"/>
      <c r="T70" s="6" t="s">
        <v>3818</v>
      </c>
    </row>
    <row r="71" spans="1:20" ht="60" customHeight="1" x14ac:dyDescent="0.25">
      <c r="A71" s="149" t="s">
        <v>10313</v>
      </c>
      <c r="B71" s="5" t="s">
        <v>9507</v>
      </c>
      <c r="C71" s="137" t="s">
        <v>4521</v>
      </c>
      <c r="D71" s="137" t="s">
        <v>5080</v>
      </c>
      <c r="E71" s="137" t="s">
        <v>163</v>
      </c>
      <c r="F71" s="161" t="s">
        <v>9569</v>
      </c>
      <c r="G71" s="5" t="s">
        <v>10142</v>
      </c>
      <c r="H71" s="152" t="s">
        <v>4699</v>
      </c>
      <c r="I71" s="141">
        <v>42143</v>
      </c>
      <c r="J71" s="161" t="s">
        <v>4753</v>
      </c>
      <c r="K71" s="163" t="s">
        <v>9578</v>
      </c>
      <c r="L71" s="141"/>
      <c r="M71" s="137">
        <v>109421090</v>
      </c>
      <c r="N71" s="137">
        <v>4559212.05</v>
      </c>
      <c r="O71" s="154">
        <v>21319113.629999999</v>
      </c>
      <c r="P71" s="152"/>
      <c r="Q71" s="5" t="s">
        <v>4691</v>
      </c>
      <c r="R71" s="5"/>
      <c r="S71" s="5"/>
      <c r="T71" s="103" t="s">
        <v>3818</v>
      </c>
    </row>
    <row r="72" spans="1:20" ht="60" customHeight="1" x14ac:dyDescent="0.25">
      <c r="A72" s="149" t="s">
        <v>10314</v>
      </c>
      <c r="B72" s="5" t="s">
        <v>9507</v>
      </c>
      <c r="C72" s="137" t="s">
        <v>35</v>
      </c>
      <c r="D72" s="163" t="s">
        <v>5080</v>
      </c>
      <c r="E72" s="137" t="s">
        <v>4582</v>
      </c>
      <c r="F72" s="161" t="s">
        <v>9570</v>
      </c>
      <c r="G72" s="5" t="s">
        <v>10141</v>
      </c>
      <c r="H72" s="152" t="s">
        <v>4700</v>
      </c>
      <c r="I72" s="141">
        <v>41034</v>
      </c>
      <c r="J72" s="161" t="s">
        <v>4753</v>
      </c>
      <c r="K72" s="163" t="s">
        <v>9579</v>
      </c>
      <c r="L72" s="141"/>
      <c r="M72" s="137">
        <v>9539933</v>
      </c>
      <c r="N72" s="137">
        <v>9539933</v>
      </c>
      <c r="O72" s="154">
        <v>19114655.789999999</v>
      </c>
      <c r="P72" s="152"/>
      <c r="Q72" s="5" t="s">
        <v>4691</v>
      </c>
      <c r="R72" s="5"/>
      <c r="S72" s="5"/>
      <c r="T72" s="6" t="s">
        <v>3818</v>
      </c>
    </row>
    <row r="73" spans="1:20" ht="85.5" customHeight="1" x14ac:dyDescent="0.25">
      <c r="A73" s="149" t="s">
        <v>10315</v>
      </c>
      <c r="B73" s="5" t="s">
        <v>9507</v>
      </c>
      <c r="C73" s="137" t="s">
        <v>4522</v>
      </c>
      <c r="D73" s="163" t="s">
        <v>91</v>
      </c>
      <c r="E73" s="137" t="s">
        <v>4583</v>
      </c>
      <c r="F73" s="161" t="s">
        <v>9571</v>
      </c>
      <c r="G73" s="5" t="s">
        <v>10141</v>
      </c>
      <c r="H73" s="152" t="s">
        <v>4700</v>
      </c>
      <c r="I73" s="141">
        <v>41991</v>
      </c>
      <c r="J73" s="161" t="s">
        <v>36</v>
      </c>
      <c r="K73" s="163" t="s">
        <v>9580</v>
      </c>
      <c r="L73" s="141"/>
      <c r="M73" s="137">
        <v>15879000</v>
      </c>
      <c r="N73" s="137">
        <v>2381850</v>
      </c>
      <c r="O73" s="154">
        <v>6307735.0700000003</v>
      </c>
      <c r="P73" s="152"/>
      <c r="Q73" s="5" t="s">
        <v>4691</v>
      </c>
      <c r="R73" s="5"/>
      <c r="S73" s="5"/>
      <c r="T73" s="6" t="s">
        <v>3818</v>
      </c>
    </row>
    <row r="74" spans="1:20" ht="60" customHeight="1" x14ac:dyDescent="0.25">
      <c r="A74" s="149" t="s">
        <v>10316</v>
      </c>
      <c r="B74" s="5" t="s">
        <v>9507</v>
      </c>
      <c r="C74" s="137" t="s">
        <v>4523</v>
      </c>
      <c r="D74" s="163" t="s">
        <v>5084</v>
      </c>
      <c r="E74" s="137" t="s">
        <v>4584</v>
      </c>
      <c r="F74" s="161" t="s">
        <v>10214</v>
      </c>
      <c r="G74" s="5" t="s">
        <v>10225</v>
      </c>
      <c r="H74" s="152" t="s">
        <v>3940</v>
      </c>
      <c r="I74" s="141">
        <v>41055</v>
      </c>
      <c r="J74" s="161" t="s">
        <v>4753</v>
      </c>
      <c r="K74" s="163" t="s">
        <v>10215</v>
      </c>
      <c r="L74" s="141" t="s">
        <v>12067</v>
      </c>
      <c r="M74" s="137">
        <v>660491</v>
      </c>
      <c r="N74" s="137">
        <v>660491</v>
      </c>
      <c r="O74" s="5" t="s">
        <v>12649</v>
      </c>
      <c r="P74" s="152"/>
      <c r="Q74" s="5" t="s">
        <v>5369</v>
      </c>
      <c r="R74" s="5"/>
      <c r="S74" s="5"/>
      <c r="T74" s="6" t="s">
        <v>3818</v>
      </c>
    </row>
    <row r="75" spans="1:20" ht="60" customHeight="1" x14ac:dyDescent="0.25">
      <c r="A75" s="149" t="s">
        <v>10317</v>
      </c>
      <c r="B75" s="5" t="s">
        <v>9507</v>
      </c>
      <c r="C75" s="137" t="s">
        <v>4524</v>
      </c>
      <c r="D75" s="163" t="s">
        <v>91</v>
      </c>
      <c r="E75" s="137" t="s">
        <v>4585</v>
      </c>
      <c r="F75" s="161" t="s">
        <v>10209</v>
      </c>
      <c r="G75" s="5" t="s">
        <v>10224</v>
      </c>
      <c r="H75" s="152" t="s">
        <v>3940</v>
      </c>
      <c r="I75" s="141">
        <v>41047</v>
      </c>
      <c r="J75" s="161" t="s">
        <v>4753</v>
      </c>
      <c r="K75" s="163" t="s">
        <v>10210</v>
      </c>
      <c r="L75" s="141" t="s">
        <v>12068</v>
      </c>
      <c r="M75" s="137">
        <v>788153</v>
      </c>
      <c r="N75" s="137">
        <v>788153</v>
      </c>
      <c r="O75" s="154" t="s">
        <v>12681</v>
      </c>
      <c r="P75" s="152"/>
      <c r="Q75" s="5" t="s">
        <v>5369</v>
      </c>
      <c r="R75" s="5"/>
      <c r="S75" s="5"/>
      <c r="T75" s="6" t="s">
        <v>3818</v>
      </c>
    </row>
    <row r="76" spans="1:20" ht="60" customHeight="1" x14ac:dyDescent="0.25">
      <c r="A76" s="149" t="s">
        <v>10318</v>
      </c>
      <c r="B76" s="5" t="s">
        <v>9507</v>
      </c>
      <c r="C76" s="137" t="s">
        <v>4525</v>
      </c>
      <c r="D76" s="163" t="s">
        <v>5080</v>
      </c>
      <c r="E76" s="137" t="s">
        <v>4586</v>
      </c>
      <c r="F76" s="161" t="s">
        <v>9572</v>
      </c>
      <c r="G76" s="5" t="s">
        <v>10139</v>
      </c>
      <c r="H76" s="152" t="s">
        <v>4700</v>
      </c>
      <c r="I76" s="141">
        <v>41034</v>
      </c>
      <c r="J76" s="161" t="s">
        <v>4753</v>
      </c>
      <c r="K76" s="163" t="s">
        <v>9581</v>
      </c>
      <c r="L76" s="141"/>
      <c r="M76" s="137">
        <v>370415</v>
      </c>
      <c r="N76" s="137">
        <v>333008.44</v>
      </c>
      <c r="O76" s="154">
        <v>741978.56</v>
      </c>
      <c r="P76" s="152"/>
      <c r="Q76" s="5" t="s">
        <v>4691</v>
      </c>
      <c r="R76" s="5"/>
      <c r="S76" s="5"/>
      <c r="T76" s="6" t="s">
        <v>3818</v>
      </c>
    </row>
    <row r="77" spans="1:20" ht="60" customHeight="1" x14ac:dyDescent="0.25">
      <c r="A77" s="149" t="s">
        <v>10319</v>
      </c>
      <c r="B77" s="5" t="s">
        <v>9507</v>
      </c>
      <c r="C77" s="137" t="s">
        <v>4526</v>
      </c>
      <c r="D77" s="163" t="s">
        <v>91</v>
      </c>
      <c r="E77" s="137" t="s">
        <v>4587</v>
      </c>
      <c r="F77" s="161" t="s">
        <v>9576</v>
      </c>
      <c r="G77" s="5" t="s">
        <v>10111</v>
      </c>
      <c r="H77" s="152" t="s">
        <v>4701</v>
      </c>
      <c r="I77" s="141">
        <v>41047</v>
      </c>
      <c r="J77" s="161" t="s">
        <v>4753</v>
      </c>
      <c r="K77" s="163" t="s">
        <v>9582</v>
      </c>
      <c r="L77" s="141"/>
      <c r="M77" s="137">
        <v>65855</v>
      </c>
      <c r="N77" s="137">
        <v>58319.839999999997</v>
      </c>
      <c r="O77" s="154">
        <v>901512.97</v>
      </c>
      <c r="P77" s="152"/>
      <c r="Q77" s="5" t="s">
        <v>4691</v>
      </c>
      <c r="R77" s="5"/>
      <c r="S77" s="5"/>
      <c r="T77" s="6" t="s">
        <v>3818</v>
      </c>
    </row>
    <row r="78" spans="1:20" ht="60" customHeight="1" x14ac:dyDescent="0.25">
      <c r="A78" s="149" t="s">
        <v>10320</v>
      </c>
      <c r="B78" s="5" t="s">
        <v>9507</v>
      </c>
      <c r="C78" s="137" t="s">
        <v>37</v>
      </c>
      <c r="D78" s="163" t="s">
        <v>5080</v>
      </c>
      <c r="E78" s="137" t="s">
        <v>4588</v>
      </c>
      <c r="F78" s="161" t="s">
        <v>9583</v>
      </c>
      <c r="G78" s="5" t="s">
        <v>10113</v>
      </c>
      <c r="H78" s="152" t="s">
        <v>4701</v>
      </c>
      <c r="I78" s="141">
        <v>41564</v>
      </c>
      <c r="J78" s="161" t="s">
        <v>4753</v>
      </c>
      <c r="K78" s="163" t="s">
        <v>9584</v>
      </c>
      <c r="L78" s="141"/>
      <c r="M78" s="137">
        <v>74279</v>
      </c>
      <c r="N78" s="137">
        <v>74279</v>
      </c>
      <c r="O78" s="154">
        <v>11866159.6</v>
      </c>
      <c r="P78" s="152"/>
      <c r="Q78" s="5" t="s">
        <v>4691</v>
      </c>
      <c r="R78" s="5"/>
      <c r="S78" s="5"/>
      <c r="T78" s="6" t="s">
        <v>3818</v>
      </c>
    </row>
    <row r="79" spans="1:20" ht="90.75" customHeight="1" x14ac:dyDescent="0.25">
      <c r="A79" s="149" t="s">
        <v>10321</v>
      </c>
      <c r="B79" s="5" t="s">
        <v>9507</v>
      </c>
      <c r="C79" s="137" t="s">
        <v>39</v>
      </c>
      <c r="D79" s="163" t="s">
        <v>5078</v>
      </c>
      <c r="E79" s="137" t="s">
        <v>4825</v>
      </c>
      <c r="F79" s="161" t="s">
        <v>9585</v>
      </c>
      <c r="G79" s="5" t="s">
        <v>10099</v>
      </c>
      <c r="H79" s="152" t="s">
        <v>4797</v>
      </c>
      <c r="I79" s="141">
        <v>43668</v>
      </c>
      <c r="J79" s="161" t="s">
        <v>4753</v>
      </c>
      <c r="K79" s="163" t="s">
        <v>9586</v>
      </c>
      <c r="L79" s="141" t="s">
        <v>12069</v>
      </c>
      <c r="M79" s="153">
        <v>11477</v>
      </c>
      <c r="N79" s="153">
        <v>11477</v>
      </c>
      <c r="O79" s="154">
        <v>385345.25</v>
      </c>
      <c r="P79" s="152"/>
      <c r="Q79" s="5" t="s">
        <v>4839</v>
      </c>
      <c r="R79" s="5"/>
      <c r="S79" s="5"/>
      <c r="T79" s="6" t="s">
        <v>3818</v>
      </c>
    </row>
    <row r="80" spans="1:20" ht="60" customHeight="1" x14ac:dyDescent="0.25">
      <c r="A80" s="149" t="s">
        <v>10322</v>
      </c>
      <c r="B80" s="5" t="s">
        <v>9507</v>
      </c>
      <c r="C80" s="137" t="s">
        <v>40</v>
      </c>
      <c r="D80" s="163" t="s">
        <v>5080</v>
      </c>
      <c r="E80" s="137" t="s">
        <v>41</v>
      </c>
      <c r="F80" s="161" t="s">
        <v>9587</v>
      </c>
      <c r="G80" s="5" t="s">
        <v>10099</v>
      </c>
      <c r="H80" s="152" t="s">
        <v>4702</v>
      </c>
      <c r="I80" s="141">
        <v>41025</v>
      </c>
      <c r="J80" s="161" t="s">
        <v>4753</v>
      </c>
      <c r="K80" s="163" t="s">
        <v>9588</v>
      </c>
      <c r="L80" s="141"/>
      <c r="M80" s="137">
        <v>1196752</v>
      </c>
      <c r="N80" s="137">
        <v>1196752</v>
      </c>
      <c r="O80" s="154">
        <v>10722387.369999999</v>
      </c>
      <c r="P80" s="152"/>
      <c r="Q80" s="5" t="s">
        <v>4691</v>
      </c>
      <c r="R80" s="5"/>
      <c r="S80" s="5"/>
      <c r="T80" s="6" t="s">
        <v>3818</v>
      </c>
    </row>
    <row r="81" spans="1:20" ht="60" customHeight="1" x14ac:dyDescent="0.25">
      <c r="A81" s="149" t="s">
        <v>10323</v>
      </c>
      <c r="B81" s="5" t="s">
        <v>9507</v>
      </c>
      <c r="C81" s="137" t="s">
        <v>4527</v>
      </c>
      <c r="D81" s="163" t="s">
        <v>91</v>
      </c>
      <c r="E81" s="137" t="s">
        <v>42</v>
      </c>
      <c r="F81" s="161" t="s">
        <v>9589</v>
      </c>
      <c r="G81" s="5" t="s">
        <v>10128</v>
      </c>
      <c r="H81" s="152" t="s">
        <v>4702</v>
      </c>
      <c r="I81" s="141">
        <v>41078</v>
      </c>
      <c r="J81" s="161" t="s">
        <v>4753</v>
      </c>
      <c r="K81" s="163" t="s">
        <v>9590</v>
      </c>
      <c r="L81" s="141"/>
      <c r="M81" s="137" t="s">
        <v>43</v>
      </c>
      <c r="N81" s="137" t="s">
        <v>43</v>
      </c>
      <c r="O81" s="154">
        <v>2598143.69</v>
      </c>
      <c r="P81" s="152"/>
      <c r="Q81" s="5" t="s">
        <v>4691</v>
      </c>
      <c r="R81" s="5"/>
      <c r="S81" s="5"/>
      <c r="T81" s="6" t="s">
        <v>3818</v>
      </c>
    </row>
    <row r="82" spans="1:20" ht="94.5" customHeight="1" x14ac:dyDescent="0.25">
      <c r="A82" s="149" t="s">
        <v>10324</v>
      </c>
      <c r="B82" s="5" t="s">
        <v>9507</v>
      </c>
      <c r="C82" s="137" t="s">
        <v>4528</v>
      </c>
      <c r="D82" s="163" t="s">
        <v>91</v>
      </c>
      <c r="E82" s="137" t="s">
        <v>44</v>
      </c>
      <c r="F82" s="161" t="s">
        <v>9591</v>
      </c>
      <c r="G82" s="5" t="s">
        <v>10119</v>
      </c>
      <c r="H82" s="152" t="s">
        <v>4703</v>
      </c>
      <c r="I82" s="141">
        <v>41410</v>
      </c>
      <c r="J82" s="161" t="s">
        <v>45</v>
      </c>
      <c r="K82" s="163" t="s">
        <v>9593</v>
      </c>
      <c r="L82" s="141"/>
      <c r="M82" s="137">
        <v>162770</v>
      </c>
      <c r="N82" s="137">
        <v>162770</v>
      </c>
      <c r="O82" s="154">
        <v>2932896.17</v>
      </c>
      <c r="P82" s="152"/>
      <c r="Q82" s="5" t="s">
        <v>4691</v>
      </c>
      <c r="R82" s="5"/>
      <c r="S82" s="5"/>
      <c r="T82" s="6" t="s">
        <v>3818</v>
      </c>
    </row>
    <row r="83" spans="1:20" ht="60" customHeight="1" x14ac:dyDescent="0.25">
      <c r="A83" s="149" t="s">
        <v>10325</v>
      </c>
      <c r="B83" s="5" t="s">
        <v>9507</v>
      </c>
      <c r="C83" s="137" t="s">
        <v>4529</v>
      </c>
      <c r="D83" s="163" t="s">
        <v>5078</v>
      </c>
      <c r="E83" s="137" t="s">
        <v>44</v>
      </c>
      <c r="F83" s="161" t="s">
        <v>9594</v>
      </c>
      <c r="G83" s="5" t="s">
        <v>9592</v>
      </c>
      <c r="H83" s="152" t="s">
        <v>4703</v>
      </c>
      <c r="I83" s="5"/>
      <c r="J83" s="161" t="s">
        <v>4647</v>
      </c>
      <c r="K83" s="163" t="s">
        <v>9595</v>
      </c>
      <c r="L83" s="5"/>
      <c r="M83" s="137">
        <v>14664</v>
      </c>
      <c r="N83" s="137">
        <v>14664</v>
      </c>
      <c r="O83" s="154">
        <v>68893.02</v>
      </c>
      <c r="P83" s="152"/>
      <c r="Q83" s="5" t="s">
        <v>4691</v>
      </c>
      <c r="R83" s="5"/>
      <c r="S83" s="5"/>
      <c r="T83" s="6" t="s">
        <v>3818</v>
      </c>
    </row>
    <row r="84" spans="1:20" ht="60" customHeight="1" x14ac:dyDescent="0.25">
      <c r="A84" s="149" t="s">
        <v>10326</v>
      </c>
      <c r="B84" s="5" t="s">
        <v>9507</v>
      </c>
      <c r="C84" s="137" t="s">
        <v>46</v>
      </c>
      <c r="D84" s="163" t="s">
        <v>5080</v>
      </c>
      <c r="E84" s="137" t="s">
        <v>47</v>
      </c>
      <c r="F84" s="161" t="s">
        <v>9596</v>
      </c>
      <c r="G84" s="5" t="s">
        <v>10129</v>
      </c>
      <c r="H84" s="152" t="s">
        <v>4703</v>
      </c>
      <c r="I84" s="141">
        <v>40995</v>
      </c>
      <c r="J84" s="161" t="s">
        <v>4753</v>
      </c>
      <c r="K84" s="163" t="s">
        <v>9597</v>
      </c>
      <c r="L84" s="141"/>
      <c r="M84" s="137">
        <v>321732</v>
      </c>
      <c r="N84" s="137">
        <v>321732</v>
      </c>
      <c r="O84" s="154">
        <v>4348399.92</v>
      </c>
      <c r="P84" s="152"/>
      <c r="Q84" s="5" t="s">
        <v>4691</v>
      </c>
      <c r="R84" s="5"/>
      <c r="S84" s="5"/>
      <c r="T84" s="6" t="s">
        <v>3818</v>
      </c>
    </row>
    <row r="85" spans="1:20" ht="60" customHeight="1" x14ac:dyDescent="0.25">
      <c r="A85" s="149" t="s">
        <v>10327</v>
      </c>
      <c r="B85" s="5" t="s">
        <v>9507</v>
      </c>
      <c r="C85" s="137" t="s">
        <v>4530</v>
      </c>
      <c r="D85" s="163" t="s">
        <v>91</v>
      </c>
      <c r="E85" s="137" t="s">
        <v>48</v>
      </c>
      <c r="F85" s="161" t="s">
        <v>9598</v>
      </c>
      <c r="G85" s="5" t="s">
        <v>10125</v>
      </c>
      <c r="H85" s="152" t="s">
        <v>4704</v>
      </c>
      <c r="I85" s="141">
        <v>41047</v>
      </c>
      <c r="J85" s="161" t="s">
        <v>4753</v>
      </c>
      <c r="K85" s="163" t="s">
        <v>9600</v>
      </c>
      <c r="L85" s="141"/>
      <c r="M85" s="137">
        <v>9729</v>
      </c>
      <c r="N85" s="137">
        <v>9729</v>
      </c>
      <c r="O85" s="154">
        <v>432301.61</v>
      </c>
      <c r="P85" s="152"/>
      <c r="Q85" s="5" t="s">
        <v>4691</v>
      </c>
      <c r="R85" s="5"/>
      <c r="S85" s="5"/>
      <c r="T85" s="6" t="s">
        <v>3818</v>
      </c>
    </row>
    <row r="86" spans="1:20" ht="120" customHeight="1" x14ac:dyDescent="0.25">
      <c r="A86" s="149" t="s">
        <v>10328</v>
      </c>
      <c r="B86" s="5" t="s">
        <v>9507</v>
      </c>
      <c r="C86" s="137" t="s">
        <v>4531</v>
      </c>
      <c r="D86" s="163" t="s">
        <v>5082</v>
      </c>
      <c r="E86" s="137" t="s">
        <v>49</v>
      </c>
      <c r="F86" s="161" t="s">
        <v>9601</v>
      </c>
      <c r="G86" s="5" t="s">
        <v>9599</v>
      </c>
      <c r="H86" s="152" t="s">
        <v>4704</v>
      </c>
      <c r="I86" s="141">
        <v>45420</v>
      </c>
      <c r="J86" s="161" t="s">
        <v>5525</v>
      </c>
      <c r="K86" s="163" t="s">
        <v>9602</v>
      </c>
      <c r="L86" s="141"/>
      <c r="M86" s="137"/>
      <c r="N86" s="137"/>
      <c r="O86" s="154">
        <v>34822.93</v>
      </c>
      <c r="P86" s="152"/>
      <c r="Q86" s="5" t="s">
        <v>8623</v>
      </c>
      <c r="R86" s="5"/>
      <c r="S86" s="5"/>
      <c r="T86" s="6" t="s">
        <v>3818</v>
      </c>
    </row>
    <row r="87" spans="1:20" ht="90" customHeight="1" x14ac:dyDescent="0.25">
      <c r="A87" s="149" t="s">
        <v>10329</v>
      </c>
      <c r="B87" s="5" t="s">
        <v>9507</v>
      </c>
      <c r="C87" s="137" t="s">
        <v>50</v>
      </c>
      <c r="D87" s="163" t="s">
        <v>5080</v>
      </c>
      <c r="E87" s="137" t="s">
        <v>51</v>
      </c>
      <c r="F87" s="161" t="s">
        <v>9603</v>
      </c>
      <c r="G87" s="5" t="s">
        <v>10242</v>
      </c>
      <c r="H87" s="152" t="s">
        <v>4704</v>
      </c>
      <c r="I87" s="141">
        <v>41034</v>
      </c>
      <c r="J87" s="161" t="s">
        <v>4753</v>
      </c>
      <c r="K87" s="163" t="s">
        <v>9604</v>
      </c>
      <c r="L87" s="141" t="s">
        <v>12070</v>
      </c>
      <c r="M87" s="137">
        <v>29506</v>
      </c>
      <c r="N87" s="137">
        <v>29506</v>
      </c>
      <c r="O87" s="154">
        <v>1079525.54</v>
      </c>
      <c r="P87" s="152"/>
      <c r="Q87" s="5" t="s">
        <v>5502</v>
      </c>
      <c r="R87" s="5"/>
      <c r="S87" s="5"/>
      <c r="T87" s="6" t="s">
        <v>3818</v>
      </c>
    </row>
    <row r="88" spans="1:20" ht="60" customHeight="1" x14ac:dyDescent="0.25">
      <c r="A88" s="149" t="s">
        <v>10330</v>
      </c>
      <c r="B88" s="5" t="s">
        <v>9507</v>
      </c>
      <c r="C88" s="137" t="s">
        <v>52</v>
      </c>
      <c r="D88" s="163" t="s">
        <v>5082</v>
      </c>
      <c r="E88" s="137" t="s">
        <v>51</v>
      </c>
      <c r="F88" s="161" t="s">
        <v>9605</v>
      </c>
      <c r="G88" s="5" t="s">
        <v>10608</v>
      </c>
      <c r="H88" s="152" t="s">
        <v>4704</v>
      </c>
      <c r="I88" s="141">
        <v>42096</v>
      </c>
      <c r="J88" s="161"/>
      <c r="K88" s="163" t="s">
        <v>9606</v>
      </c>
      <c r="L88" s="5"/>
      <c r="M88" s="137">
        <v>8096</v>
      </c>
      <c r="N88" s="137">
        <v>8096</v>
      </c>
      <c r="O88" s="154">
        <v>258470.19</v>
      </c>
      <c r="P88" s="152"/>
      <c r="Q88" s="5" t="s">
        <v>4691</v>
      </c>
      <c r="R88" s="5"/>
      <c r="S88" s="5"/>
      <c r="T88" s="6" t="s">
        <v>3818</v>
      </c>
    </row>
    <row r="89" spans="1:20" ht="99.75" customHeight="1" x14ac:dyDescent="0.25">
      <c r="A89" s="149" t="s">
        <v>10331</v>
      </c>
      <c r="B89" s="5" t="s">
        <v>9507</v>
      </c>
      <c r="C89" s="137" t="s">
        <v>53</v>
      </c>
      <c r="D89" s="163" t="s">
        <v>5078</v>
      </c>
      <c r="E89" s="137" t="s">
        <v>4835</v>
      </c>
      <c r="F89" s="161" t="s">
        <v>9607</v>
      </c>
      <c r="G89" s="5" t="s">
        <v>10133</v>
      </c>
      <c r="H89" s="152" t="s">
        <v>4797</v>
      </c>
      <c r="I89" s="141">
        <v>44775</v>
      </c>
      <c r="J89" s="151" t="s">
        <v>5532</v>
      </c>
      <c r="K89" s="163" t="s">
        <v>9608</v>
      </c>
      <c r="L89" s="141"/>
      <c r="M89" s="153">
        <v>218127.26</v>
      </c>
      <c r="N89" s="153">
        <v>42413.65</v>
      </c>
      <c r="O89" s="154">
        <v>215031.25</v>
      </c>
      <c r="P89" s="152"/>
      <c r="Q89" s="5" t="s">
        <v>4839</v>
      </c>
      <c r="R89" s="5"/>
      <c r="S89" s="5"/>
      <c r="T89" s="6" t="s">
        <v>3818</v>
      </c>
    </row>
    <row r="90" spans="1:20" ht="60" customHeight="1" x14ac:dyDescent="0.25">
      <c r="A90" s="149" t="s">
        <v>10332</v>
      </c>
      <c r="B90" s="5" t="s">
        <v>9507</v>
      </c>
      <c r="C90" s="137" t="s">
        <v>4532</v>
      </c>
      <c r="D90" s="163" t="s">
        <v>91</v>
      </c>
      <c r="E90" s="137" t="s">
        <v>54</v>
      </c>
      <c r="F90" s="161" t="s">
        <v>9609</v>
      </c>
      <c r="G90" s="5" t="s">
        <v>10123</v>
      </c>
      <c r="H90" s="152" t="s">
        <v>4705</v>
      </c>
      <c r="I90" s="141">
        <v>41047</v>
      </c>
      <c r="J90" s="161" t="s">
        <v>4753</v>
      </c>
      <c r="K90" s="163" t="s">
        <v>9610</v>
      </c>
      <c r="L90" s="141"/>
      <c r="M90" s="137">
        <v>30151</v>
      </c>
      <c r="N90" s="137">
        <v>30151</v>
      </c>
      <c r="O90" s="5">
        <v>4093336.39</v>
      </c>
      <c r="P90" s="152"/>
      <c r="Q90" s="5" t="s">
        <v>4691</v>
      </c>
      <c r="R90" s="5"/>
      <c r="S90" s="5"/>
      <c r="T90" s="6" t="s">
        <v>3818</v>
      </c>
    </row>
    <row r="91" spans="1:20" ht="60" customHeight="1" x14ac:dyDescent="0.25">
      <c r="A91" s="149" t="s">
        <v>10333</v>
      </c>
      <c r="B91" s="5" t="s">
        <v>9507</v>
      </c>
      <c r="C91" s="137" t="s">
        <v>4533</v>
      </c>
      <c r="D91" s="163" t="s">
        <v>5078</v>
      </c>
      <c r="E91" s="137" t="s">
        <v>54</v>
      </c>
      <c r="F91" s="161"/>
      <c r="G91" s="5"/>
      <c r="H91" s="152" t="s">
        <v>4705</v>
      </c>
      <c r="I91" s="5"/>
      <c r="J91" s="161"/>
      <c r="K91" s="163">
        <v>11.4</v>
      </c>
      <c r="L91" s="5"/>
      <c r="M91" s="137"/>
      <c r="N91" s="137"/>
      <c r="O91" s="5"/>
      <c r="P91" s="152"/>
      <c r="Q91" s="5" t="s">
        <v>4691</v>
      </c>
      <c r="R91" s="5"/>
      <c r="S91" s="5"/>
      <c r="T91" s="6" t="s">
        <v>3818</v>
      </c>
    </row>
    <row r="92" spans="1:20" ht="97.5" customHeight="1" x14ac:dyDescent="0.25">
      <c r="A92" s="149" t="s">
        <v>10334</v>
      </c>
      <c r="B92" s="5" t="s">
        <v>9507</v>
      </c>
      <c r="C92" s="137" t="s">
        <v>55</v>
      </c>
      <c r="D92" s="163" t="s">
        <v>5080</v>
      </c>
      <c r="E92" s="137" t="s">
        <v>56</v>
      </c>
      <c r="F92" s="161" t="s">
        <v>9611</v>
      </c>
      <c r="G92" s="5" t="s">
        <v>10126</v>
      </c>
      <c r="H92" s="152" t="s">
        <v>4705</v>
      </c>
      <c r="I92" s="141">
        <v>43668</v>
      </c>
      <c r="J92" s="161" t="s">
        <v>4753</v>
      </c>
      <c r="K92" s="163" t="s">
        <v>9612</v>
      </c>
      <c r="L92" s="141"/>
      <c r="M92" s="137">
        <v>1640300</v>
      </c>
      <c r="N92" s="137">
        <v>1640300</v>
      </c>
      <c r="O92" s="154">
        <v>29377434.579999998</v>
      </c>
      <c r="P92" s="152"/>
      <c r="Q92" s="5" t="s">
        <v>8496</v>
      </c>
      <c r="R92" s="5"/>
      <c r="S92" s="5"/>
      <c r="T92" s="6" t="s">
        <v>3818</v>
      </c>
    </row>
    <row r="93" spans="1:20" ht="87.75" customHeight="1" x14ac:dyDescent="0.25">
      <c r="A93" s="149" t="s">
        <v>10335</v>
      </c>
      <c r="B93" s="5" t="s">
        <v>9507</v>
      </c>
      <c r="C93" s="137" t="s">
        <v>4840</v>
      </c>
      <c r="D93" s="163" t="s">
        <v>5078</v>
      </c>
      <c r="E93" s="137" t="s">
        <v>4842</v>
      </c>
      <c r="F93" s="161" t="s">
        <v>9613</v>
      </c>
      <c r="G93" s="5" t="s">
        <v>10608</v>
      </c>
      <c r="H93" s="152" t="s">
        <v>4797</v>
      </c>
      <c r="I93" s="141">
        <v>44641</v>
      </c>
      <c r="J93" s="151" t="s">
        <v>5531</v>
      </c>
      <c r="K93" s="163" t="s">
        <v>9614</v>
      </c>
      <c r="L93" s="141" t="s">
        <v>12071</v>
      </c>
      <c r="M93" s="153">
        <v>153764</v>
      </c>
      <c r="N93" s="153">
        <v>29898.52</v>
      </c>
      <c r="O93" s="154">
        <v>628573.88</v>
      </c>
      <c r="P93" s="152"/>
      <c r="Q93" s="5" t="s">
        <v>4839</v>
      </c>
      <c r="R93" s="5"/>
      <c r="S93" s="5"/>
      <c r="T93" s="6" t="s">
        <v>3818</v>
      </c>
    </row>
    <row r="94" spans="1:20" ht="125.25" customHeight="1" x14ac:dyDescent="0.25">
      <c r="A94" s="149" t="s">
        <v>10336</v>
      </c>
      <c r="B94" s="5" t="s">
        <v>9507</v>
      </c>
      <c r="C94" s="137" t="s">
        <v>4534</v>
      </c>
      <c r="D94" s="163" t="s">
        <v>5080</v>
      </c>
      <c r="E94" s="137" t="s">
        <v>57</v>
      </c>
      <c r="F94" s="161" t="s">
        <v>9615</v>
      </c>
      <c r="G94" s="5"/>
      <c r="H94" s="152" t="s">
        <v>4706</v>
      </c>
      <c r="I94" s="141">
        <v>45409</v>
      </c>
      <c r="J94" s="161" t="s">
        <v>5525</v>
      </c>
      <c r="K94" s="163" t="s">
        <v>9616</v>
      </c>
      <c r="L94" s="141"/>
      <c r="M94" s="137">
        <v>22034</v>
      </c>
      <c r="N94" s="137">
        <v>22034</v>
      </c>
      <c r="O94" s="5">
        <v>218049.82</v>
      </c>
      <c r="P94" s="152"/>
      <c r="Q94" s="5" t="s">
        <v>8624</v>
      </c>
      <c r="R94" s="5"/>
      <c r="S94" s="5"/>
      <c r="T94" s="6" t="s">
        <v>3818</v>
      </c>
    </row>
    <row r="95" spans="1:20" ht="60" customHeight="1" x14ac:dyDescent="0.25">
      <c r="A95" s="149" t="s">
        <v>10337</v>
      </c>
      <c r="B95" s="5" t="s">
        <v>9507</v>
      </c>
      <c r="C95" s="137" t="s">
        <v>4535</v>
      </c>
      <c r="D95" s="163" t="s">
        <v>5080</v>
      </c>
      <c r="E95" s="137" t="s">
        <v>58</v>
      </c>
      <c r="F95" s="161" t="s">
        <v>9618</v>
      </c>
      <c r="G95" s="5"/>
      <c r="H95" s="152" t="s">
        <v>4706</v>
      </c>
      <c r="I95" s="5"/>
      <c r="J95" s="161"/>
      <c r="K95" s="163" t="s">
        <v>9617</v>
      </c>
      <c r="L95" s="5"/>
      <c r="M95" s="137">
        <v>66673</v>
      </c>
      <c r="N95" s="137">
        <v>66673</v>
      </c>
      <c r="O95" s="154">
        <v>639723.18000000005</v>
      </c>
      <c r="P95" s="152"/>
      <c r="Q95" s="5" t="s">
        <v>4691</v>
      </c>
      <c r="R95" s="5"/>
      <c r="S95" s="5"/>
      <c r="T95" s="6" t="s">
        <v>3818</v>
      </c>
    </row>
    <row r="96" spans="1:20" ht="60" customHeight="1" x14ac:dyDescent="0.25">
      <c r="A96" s="149" t="s">
        <v>10338</v>
      </c>
      <c r="B96" s="5" t="s">
        <v>9507</v>
      </c>
      <c r="C96" s="137" t="s">
        <v>4535</v>
      </c>
      <c r="D96" s="163" t="s">
        <v>5080</v>
      </c>
      <c r="E96" s="137" t="s">
        <v>58</v>
      </c>
      <c r="F96" s="161" t="s">
        <v>9619</v>
      </c>
      <c r="G96" s="5" t="s">
        <v>10135</v>
      </c>
      <c r="H96" s="152" t="s">
        <v>4706</v>
      </c>
      <c r="I96" s="141">
        <v>41033</v>
      </c>
      <c r="J96" s="161" t="s">
        <v>4753</v>
      </c>
      <c r="K96" s="163" t="s">
        <v>9620</v>
      </c>
      <c r="L96" s="141"/>
      <c r="M96" s="137"/>
      <c r="N96" s="137"/>
      <c r="O96" s="154">
        <v>6656237.0099999998</v>
      </c>
      <c r="P96" s="152"/>
      <c r="Q96" s="5" t="s">
        <v>4691</v>
      </c>
      <c r="R96" s="5"/>
      <c r="S96" s="5"/>
      <c r="T96" s="6" t="s">
        <v>3818</v>
      </c>
    </row>
    <row r="97" spans="1:20" ht="141.75" customHeight="1" x14ac:dyDescent="0.25">
      <c r="A97" s="149" t="s">
        <v>10339</v>
      </c>
      <c r="B97" s="5" t="s">
        <v>9507</v>
      </c>
      <c r="C97" s="137" t="s">
        <v>4536</v>
      </c>
      <c r="D97" s="163" t="s">
        <v>5082</v>
      </c>
      <c r="E97" s="137" t="s">
        <v>59</v>
      </c>
      <c r="F97" s="161" t="s">
        <v>9621</v>
      </c>
      <c r="G97" s="5" t="s">
        <v>10608</v>
      </c>
      <c r="H97" s="152" t="s">
        <v>4706</v>
      </c>
      <c r="I97" s="141">
        <v>45409</v>
      </c>
      <c r="J97" s="161" t="s">
        <v>5525</v>
      </c>
      <c r="K97" s="163" t="s">
        <v>9622</v>
      </c>
      <c r="L97" s="5" t="s">
        <v>12050</v>
      </c>
      <c r="M97" s="137">
        <v>36334</v>
      </c>
      <c r="N97" s="137">
        <v>36334</v>
      </c>
      <c r="O97" s="154" t="s">
        <v>12682</v>
      </c>
      <c r="P97" s="152"/>
      <c r="Q97" s="5" t="s">
        <v>8624</v>
      </c>
      <c r="R97" s="5"/>
      <c r="S97" s="5"/>
      <c r="T97" s="6" t="s">
        <v>3818</v>
      </c>
    </row>
    <row r="98" spans="1:20" ht="60" customHeight="1" x14ac:dyDescent="0.25">
      <c r="A98" s="149" t="s">
        <v>10340</v>
      </c>
      <c r="B98" s="5" t="s">
        <v>9507</v>
      </c>
      <c r="C98" s="137" t="s">
        <v>60</v>
      </c>
      <c r="D98" s="163" t="s">
        <v>5080</v>
      </c>
      <c r="E98" s="137" t="s">
        <v>61</v>
      </c>
      <c r="F98" s="161" t="s">
        <v>9623</v>
      </c>
      <c r="G98" s="5" t="s">
        <v>10115</v>
      </c>
      <c r="H98" s="152" t="s">
        <v>4707</v>
      </c>
      <c r="I98" s="141">
        <v>41402</v>
      </c>
      <c r="J98" s="161" t="s">
        <v>4753</v>
      </c>
      <c r="K98" s="163" t="s">
        <v>9624</v>
      </c>
      <c r="L98" s="141"/>
      <c r="M98" s="137">
        <v>74064</v>
      </c>
      <c r="N98" s="137">
        <v>74064</v>
      </c>
      <c r="O98" s="5" t="s">
        <v>9625</v>
      </c>
      <c r="P98" s="152"/>
      <c r="Q98" s="5" t="s">
        <v>4691</v>
      </c>
      <c r="R98" s="5"/>
      <c r="S98" s="5"/>
      <c r="T98" s="6" t="s">
        <v>3818</v>
      </c>
    </row>
    <row r="99" spans="1:20" ht="60" customHeight="1" x14ac:dyDescent="0.25">
      <c r="A99" s="149" t="s">
        <v>10341</v>
      </c>
      <c r="B99" s="5" t="s">
        <v>9507</v>
      </c>
      <c r="C99" s="137" t="s">
        <v>4537</v>
      </c>
      <c r="D99" s="163" t="s">
        <v>91</v>
      </c>
      <c r="E99" s="137" t="s">
        <v>62</v>
      </c>
      <c r="F99" s="161" t="s">
        <v>9626</v>
      </c>
      <c r="G99" s="5" t="s">
        <v>10106</v>
      </c>
      <c r="H99" s="152" t="s">
        <v>4707</v>
      </c>
      <c r="I99" s="141">
        <v>41046</v>
      </c>
      <c r="J99" s="161" t="s">
        <v>4753</v>
      </c>
      <c r="K99" s="163" t="s">
        <v>9627</v>
      </c>
      <c r="L99" s="141"/>
      <c r="M99" s="137">
        <v>28426</v>
      </c>
      <c r="N99" s="137">
        <v>28426</v>
      </c>
      <c r="O99" s="154">
        <v>869476.19</v>
      </c>
      <c r="P99" s="152"/>
      <c r="Q99" s="5" t="s">
        <v>4691</v>
      </c>
      <c r="R99" s="5"/>
      <c r="S99" s="5"/>
      <c r="T99" s="6" t="s">
        <v>3818</v>
      </c>
    </row>
    <row r="100" spans="1:20" ht="60" customHeight="1" x14ac:dyDescent="0.25">
      <c r="A100" s="149" t="s">
        <v>10342</v>
      </c>
      <c r="B100" s="5" t="s">
        <v>9507</v>
      </c>
      <c r="C100" s="137" t="s">
        <v>4538</v>
      </c>
      <c r="D100" s="163" t="s">
        <v>91</v>
      </c>
      <c r="E100" s="137" t="s">
        <v>63</v>
      </c>
      <c r="F100" s="161" t="s">
        <v>9628</v>
      </c>
      <c r="G100" s="5" t="s">
        <v>10134</v>
      </c>
      <c r="H100" s="152" t="s">
        <v>4708</v>
      </c>
      <c r="I100" s="141">
        <v>41047</v>
      </c>
      <c r="J100" s="161" t="s">
        <v>4753</v>
      </c>
      <c r="K100" s="163" t="s">
        <v>9629</v>
      </c>
      <c r="L100" s="141"/>
      <c r="M100" s="137">
        <v>667370</v>
      </c>
      <c r="N100" s="137">
        <v>667370</v>
      </c>
      <c r="O100" s="154">
        <v>752906.78</v>
      </c>
      <c r="P100" s="152"/>
      <c r="Q100" s="5" t="s">
        <v>4691</v>
      </c>
      <c r="R100" s="5"/>
      <c r="S100" s="5"/>
      <c r="T100" s="6" t="s">
        <v>3818</v>
      </c>
    </row>
    <row r="101" spans="1:20" ht="60" customHeight="1" x14ac:dyDescent="0.25">
      <c r="A101" s="149" t="s">
        <v>10343</v>
      </c>
      <c r="B101" s="5" t="s">
        <v>9507</v>
      </c>
      <c r="C101" s="137" t="s">
        <v>4652</v>
      </c>
      <c r="D101" s="163" t="s">
        <v>91</v>
      </c>
      <c r="E101" s="137" t="s">
        <v>63</v>
      </c>
      <c r="F101" s="161" t="s">
        <v>9630</v>
      </c>
      <c r="G101" s="5" t="s">
        <v>10134</v>
      </c>
      <c r="H101" s="152" t="s">
        <v>4708</v>
      </c>
      <c r="I101" s="141">
        <v>41047</v>
      </c>
      <c r="J101" s="161" t="s">
        <v>4753</v>
      </c>
      <c r="K101" s="163" t="s">
        <v>9631</v>
      </c>
      <c r="L101" s="141"/>
      <c r="M101" s="137">
        <v>808044</v>
      </c>
      <c r="N101" s="137">
        <v>808044</v>
      </c>
      <c r="O101" s="154">
        <v>281868.46999999997</v>
      </c>
      <c r="P101" s="152"/>
      <c r="Q101" s="5" t="s">
        <v>4691</v>
      </c>
      <c r="R101" s="5"/>
      <c r="S101" s="5"/>
      <c r="T101" s="6" t="s">
        <v>3818</v>
      </c>
    </row>
    <row r="102" spans="1:20" ht="60" customHeight="1" x14ac:dyDescent="0.25">
      <c r="A102" s="149" t="s">
        <v>10344</v>
      </c>
      <c r="B102" s="5" t="s">
        <v>9507</v>
      </c>
      <c r="C102" s="137" t="s">
        <v>4539</v>
      </c>
      <c r="D102" s="163" t="s">
        <v>91</v>
      </c>
      <c r="E102" s="137" t="s">
        <v>64</v>
      </c>
      <c r="F102" s="161" t="s">
        <v>9632</v>
      </c>
      <c r="G102" s="5" t="s">
        <v>10108</v>
      </c>
      <c r="H102" s="152" t="s">
        <v>4708</v>
      </c>
      <c r="I102" s="141">
        <v>41055</v>
      </c>
      <c r="J102" s="161" t="s">
        <v>4753</v>
      </c>
      <c r="K102" s="163" t="s">
        <v>9633</v>
      </c>
      <c r="L102" s="141"/>
      <c r="M102" s="137">
        <v>141749</v>
      </c>
      <c r="N102" s="137">
        <v>141749</v>
      </c>
      <c r="O102" s="154">
        <v>531400.19999999995</v>
      </c>
      <c r="P102" s="152"/>
      <c r="Q102" s="5" t="s">
        <v>4691</v>
      </c>
      <c r="R102" s="5"/>
      <c r="S102" s="5"/>
      <c r="T102" s="6" t="s">
        <v>3818</v>
      </c>
    </row>
    <row r="103" spans="1:20" ht="60" customHeight="1" x14ac:dyDescent="0.25">
      <c r="A103" s="149" t="s">
        <v>10345</v>
      </c>
      <c r="B103" s="5" t="s">
        <v>9507</v>
      </c>
      <c r="C103" s="137" t="s">
        <v>66</v>
      </c>
      <c r="D103" s="163" t="s">
        <v>5080</v>
      </c>
      <c r="E103" s="137" t="s">
        <v>65</v>
      </c>
      <c r="F103" s="161"/>
      <c r="G103" s="5"/>
      <c r="H103" s="152" t="s">
        <v>4708</v>
      </c>
      <c r="I103" s="5"/>
      <c r="J103" s="161"/>
      <c r="K103" s="163">
        <v>110.9</v>
      </c>
      <c r="L103" s="5"/>
      <c r="M103" s="137">
        <v>170931</v>
      </c>
      <c r="N103" s="137">
        <v>170931</v>
      </c>
      <c r="O103" s="5"/>
      <c r="P103" s="152"/>
      <c r="Q103" s="5" t="s">
        <v>4691</v>
      </c>
      <c r="R103" s="5"/>
      <c r="S103" s="5"/>
    </row>
    <row r="104" spans="1:20" ht="60" customHeight="1" x14ac:dyDescent="0.25">
      <c r="A104" s="149" t="s">
        <v>10346</v>
      </c>
      <c r="B104" s="5" t="s">
        <v>9507</v>
      </c>
      <c r="C104" s="137" t="s">
        <v>4540</v>
      </c>
      <c r="D104" s="163" t="s">
        <v>5081</v>
      </c>
      <c r="E104" s="137" t="s">
        <v>67</v>
      </c>
      <c r="F104" s="161" t="s">
        <v>9634</v>
      </c>
      <c r="G104" s="5" t="s">
        <v>9635</v>
      </c>
      <c r="H104" s="152" t="s">
        <v>4708</v>
      </c>
      <c r="I104" s="5"/>
      <c r="J104" s="161"/>
      <c r="K104" s="163" t="s">
        <v>9636</v>
      </c>
      <c r="L104" s="5"/>
      <c r="M104" s="137"/>
      <c r="N104" s="137"/>
      <c r="O104" s="154">
        <v>101955.69</v>
      </c>
      <c r="P104" s="152"/>
      <c r="Q104" s="5" t="s">
        <v>4691</v>
      </c>
      <c r="R104" s="5"/>
      <c r="S104" s="5"/>
      <c r="T104" s="6" t="s">
        <v>3818</v>
      </c>
    </row>
    <row r="105" spans="1:20" ht="60" customHeight="1" x14ac:dyDescent="0.25">
      <c r="A105" s="149" t="s">
        <v>10347</v>
      </c>
      <c r="B105" s="5" t="s">
        <v>9507</v>
      </c>
      <c r="C105" s="137" t="s">
        <v>66</v>
      </c>
      <c r="D105" s="163" t="s">
        <v>5080</v>
      </c>
      <c r="E105" s="137" t="s">
        <v>67</v>
      </c>
      <c r="F105" s="161" t="s">
        <v>9637</v>
      </c>
      <c r="G105" s="5" t="s">
        <v>10619</v>
      </c>
      <c r="H105" s="152" t="s">
        <v>4708</v>
      </c>
      <c r="I105" s="141">
        <v>41402</v>
      </c>
      <c r="J105" s="161" t="s">
        <v>4753</v>
      </c>
      <c r="K105" s="163" t="s">
        <v>9638</v>
      </c>
      <c r="L105" s="141"/>
      <c r="M105" s="137">
        <v>17327721</v>
      </c>
      <c r="N105" s="137">
        <v>7926929.7800000003</v>
      </c>
      <c r="O105" s="154">
        <v>9648183.3100000005</v>
      </c>
      <c r="P105" s="152"/>
      <c r="Q105" s="5" t="s">
        <v>4691</v>
      </c>
      <c r="R105" s="5"/>
      <c r="S105" s="5"/>
      <c r="T105" s="6" t="s">
        <v>3818</v>
      </c>
    </row>
    <row r="106" spans="1:20" ht="111.75" customHeight="1" x14ac:dyDescent="0.25">
      <c r="A106" s="149" t="s">
        <v>10348</v>
      </c>
      <c r="B106" s="5" t="s">
        <v>9507</v>
      </c>
      <c r="C106" s="137" t="s">
        <v>68</v>
      </c>
      <c r="D106" s="163" t="s">
        <v>5078</v>
      </c>
      <c r="E106" s="137" t="s">
        <v>4823</v>
      </c>
      <c r="F106" s="161" t="s">
        <v>9641</v>
      </c>
      <c r="G106" s="5" t="s">
        <v>10144</v>
      </c>
      <c r="H106" s="152" t="s">
        <v>4797</v>
      </c>
      <c r="I106" s="141">
        <v>44778</v>
      </c>
      <c r="J106" s="151" t="s">
        <v>5532</v>
      </c>
      <c r="K106" s="163" t="s">
        <v>9642</v>
      </c>
      <c r="L106" s="141" t="s">
        <v>12072</v>
      </c>
      <c r="M106" s="153">
        <v>218127.26</v>
      </c>
      <c r="N106" s="153">
        <v>42413.65</v>
      </c>
      <c r="O106" s="154">
        <v>285413.31</v>
      </c>
      <c r="P106" s="152"/>
      <c r="Q106" s="5" t="s">
        <v>4839</v>
      </c>
      <c r="R106" s="5"/>
      <c r="S106" s="5"/>
      <c r="T106" s="6" t="s">
        <v>3818</v>
      </c>
    </row>
    <row r="107" spans="1:20" ht="60" customHeight="1" x14ac:dyDescent="0.25">
      <c r="A107" s="149" t="s">
        <v>10349</v>
      </c>
      <c r="B107" s="5" t="s">
        <v>9507</v>
      </c>
      <c r="C107" s="137" t="s">
        <v>69</v>
      </c>
      <c r="D107" s="163" t="s">
        <v>5080</v>
      </c>
      <c r="E107" s="137" t="s">
        <v>70</v>
      </c>
      <c r="F107" s="161" t="s">
        <v>9639</v>
      </c>
      <c r="G107" s="5" t="s">
        <v>10618</v>
      </c>
      <c r="H107" s="152" t="s">
        <v>4708</v>
      </c>
      <c r="I107" s="141">
        <v>41025</v>
      </c>
      <c r="J107" s="161" t="s">
        <v>4753</v>
      </c>
      <c r="K107" s="163" t="s">
        <v>9640</v>
      </c>
      <c r="L107" s="141"/>
      <c r="M107" s="137">
        <v>1491774</v>
      </c>
      <c r="N107" s="137">
        <v>1491774</v>
      </c>
      <c r="O107" s="154">
        <v>1606080.98</v>
      </c>
      <c r="P107" s="152"/>
      <c r="Q107" s="5" t="s">
        <v>5530</v>
      </c>
      <c r="R107" s="5"/>
      <c r="S107" s="5"/>
      <c r="T107" s="6" t="s">
        <v>3818</v>
      </c>
    </row>
    <row r="108" spans="1:20" ht="60" customHeight="1" x14ac:dyDescent="0.25">
      <c r="A108" s="149" t="s">
        <v>10350</v>
      </c>
      <c r="B108" s="5" t="s">
        <v>9507</v>
      </c>
      <c r="C108" s="137" t="s">
        <v>71</v>
      </c>
      <c r="D108" s="163" t="s">
        <v>5085</v>
      </c>
      <c r="E108" s="137" t="s">
        <v>72</v>
      </c>
      <c r="F108" s="161" t="s">
        <v>9643</v>
      </c>
      <c r="G108" s="5" t="s">
        <v>10170</v>
      </c>
      <c r="H108" s="152" t="s">
        <v>4709</v>
      </c>
      <c r="I108" s="141">
        <v>41012</v>
      </c>
      <c r="J108" s="161" t="s">
        <v>4753</v>
      </c>
      <c r="K108" s="163" t="s">
        <v>9644</v>
      </c>
      <c r="L108" s="141"/>
      <c r="M108" s="137">
        <v>180122</v>
      </c>
      <c r="N108" s="137">
        <v>158589.82999999999</v>
      </c>
      <c r="O108" s="154" t="s">
        <v>8495</v>
      </c>
      <c r="P108" s="152"/>
      <c r="Q108" s="5" t="s">
        <v>4691</v>
      </c>
      <c r="R108" s="5"/>
      <c r="S108" s="5"/>
      <c r="T108" s="6" t="s">
        <v>3818</v>
      </c>
    </row>
    <row r="109" spans="1:20" ht="102" customHeight="1" x14ac:dyDescent="0.25">
      <c r="A109" s="149" t="s">
        <v>10351</v>
      </c>
      <c r="B109" s="5" t="s">
        <v>9646</v>
      </c>
      <c r="C109" s="137" t="s">
        <v>4541</v>
      </c>
      <c r="D109" s="163" t="s">
        <v>5085</v>
      </c>
      <c r="E109" s="137" t="s">
        <v>73</v>
      </c>
      <c r="F109" s="161" t="s">
        <v>12560</v>
      </c>
      <c r="G109" s="5" t="s">
        <v>10170</v>
      </c>
      <c r="H109" s="152" t="s">
        <v>4709</v>
      </c>
      <c r="I109" s="141">
        <v>45615</v>
      </c>
      <c r="J109" s="161" t="s">
        <v>5525</v>
      </c>
      <c r="K109" s="163" t="s">
        <v>9645</v>
      </c>
      <c r="L109" s="5"/>
      <c r="M109" s="137">
        <v>322757</v>
      </c>
      <c r="N109" s="137">
        <v>250780.15</v>
      </c>
      <c r="O109" s="154">
        <v>8477766.5099999998</v>
      </c>
      <c r="P109" s="152"/>
      <c r="Q109" s="5" t="s">
        <v>12561</v>
      </c>
      <c r="R109" s="5"/>
      <c r="S109" s="5"/>
      <c r="T109" s="6" t="s">
        <v>3818</v>
      </c>
    </row>
    <row r="110" spans="1:20" ht="60" customHeight="1" x14ac:dyDescent="0.25">
      <c r="A110" s="149" t="s">
        <v>10352</v>
      </c>
      <c r="B110" s="5" t="s">
        <v>9646</v>
      </c>
      <c r="C110" s="137" t="s">
        <v>74</v>
      </c>
      <c r="D110" s="163" t="s">
        <v>5085</v>
      </c>
      <c r="E110" s="137" t="s">
        <v>73</v>
      </c>
      <c r="F110" s="161"/>
      <c r="G110" s="5"/>
      <c r="H110" s="152" t="s">
        <v>4709</v>
      </c>
      <c r="I110" s="5"/>
      <c r="J110" s="161"/>
      <c r="K110" s="163">
        <v>2167.1999999999998</v>
      </c>
      <c r="L110" s="5"/>
      <c r="M110" s="137"/>
      <c r="N110" s="137"/>
      <c r="O110" s="5"/>
      <c r="P110" s="152"/>
      <c r="Q110" s="5" t="s">
        <v>4691</v>
      </c>
      <c r="R110" s="5"/>
      <c r="S110" s="5"/>
      <c r="T110" s="6" t="s">
        <v>3818</v>
      </c>
    </row>
    <row r="111" spans="1:20" ht="60" customHeight="1" x14ac:dyDescent="0.25">
      <c r="A111" s="149" t="s">
        <v>10353</v>
      </c>
      <c r="B111" s="5" t="s">
        <v>9507</v>
      </c>
      <c r="C111" s="137" t="s">
        <v>75</v>
      </c>
      <c r="D111" s="163" t="s">
        <v>9483</v>
      </c>
      <c r="E111" s="137" t="s">
        <v>76</v>
      </c>
      <c r="F111" s="161" t="s">
        <v>9985</v>
      </c>
      <c r="G111" s="5" t="s">
        <v>10116</v>
      </c>
      <c r="H111" s="152" t="s">
        <v>8365</v>
      </c>
      <c r="I111" s="141">
        <v>41376</v>
      </c>
      <c r="J111" s="161" t="s">
        <v>77</v>
      </c>
      <c r="K111" s="163" t="s">
        <v>9984</v>
      </c>
      <c r="L111" s="141" t="s">
        <v>12050</v>
      </c>
      <c r="M111" s="137">
        <v>97292</v>
      </c>
      <c r="N111" s="137">
        <v>97292</v>
      </c>
      <c r="O111" s="154">
        <v>372825.46</v>
      </c>
      <c r="P111" s="152"/>
      <c r="Q111" s="5" t="s">
        <v>8364</v>
      </c>
      <c r="R111" s="5"/>
      <c r="S111" s="5"/>
      <c r="T111" s="6" t="s">
        <v>3818</v>
      </c>
    </row>
    <row r="112" spans="1:20" ht="60" customHeight="1" x14ac:dyDescent="0.25">
      <c r="A112" s="149" t="s">
        <v>10354</v>
      </c>
      <c r="B112" s="5"/>
      <c r="C112" s="137" t="s">
        <v>78</v>
      </c>
      <c r="D112" s="163" t="s">
        <v>5078</v>
      </c>
      <c r="E112" s="137" t="s">
        <v>79</v>
      </c>
      <c r="F112" s="161"/>
      <c r="G112" s="5"/>
      <c r="H112" s="152" t="s">
        <v>8365</v>
      </c>
      <c r="I112" s="141">
        <v>41376</v>
      </c>
      <c r="J112" s="161" t="s">
        <v>77</v>
      </c>
      <c r="K112" s="163">
        <v>11</v>
      </c>
      <c r="L112" s="141" t="s">
        <v>12050</v>
      </c>
      <c r="M112" s="137">
        <v>104194</v>
      </c>
      <c r="N112" s="137">
        <v>68657.64</v>
      </c>
      <c r="O112" s="5"/>
      <c r="P112" s="152"/>
      <c r="Q112" s="5" t="s">
        <v>8364</v>
      </c>
      <c r="R112" s="5"/>
      <c r="S112" s="5"/>
    </row>
    <row r="113" spans="1:20" ht="82.5" customHeight="1" x14ac:dyDescent="0.25">
      <c r="A113" s="149" t="s">
        <v>10355</v>
      </c>
      <c r="B113" s="5"/>
      <c r="C113" s="137" t="s">
        <v>4542</v>
      </c>
      <c r="D113" s="163" t="s">
        <v>5082</v>
      </c>
      <c r="E113" s="137" t="s">
        <v>80</v>
      </c>
      <c r="F113" s="161" t="s">
        <v>10216</v>
      </c>
      <c r="G113" s="5" t="s">
        <v>10223</v>
      </c>
      <c r="H113" s="152" t="s">
        <v>4711</v>
      </c>
      <c r="I113" s="141">
        <v>41402</v>
      </c>
      <c r="J113" s="161" t="s">
        <v>4753</v>
      </c>
      <c r="K113" s="163" t="s">
        <v>10217</v>
      </c>
      <c r="L113" s="141"/>
      <c r="M113" s="137">
        <v>3046</v>
      </c>
      <c r="N113" s="137">
        <v>3046</v>
      </c>
      <c r="O113" s="5">
        <v>357500.5</v>
      </c>
      <c r="P113" s="152"/>
      <c r="Q113" s="5" t="s">
        <v>4691</v>
      </c>
      <c r="R113" s="5"/>
      <c r="S113" s="5"/>
      <c r="T113" s="6" t="s">
        <v>3818</v>
      </c>
    </row>
    <row r="114" spans="1:20" ht="95.25" customHeight="1" x14ac:dyDescent="0.25">
      <c r="A114" s="149" t="s">
        <v>10356</v>
      </c>
      <c r="B114" s="5" t="s">
        <v>9507</v>
      </c>
      <c r="C114" s="137" t="s">
        <v>81</v>
      </c>
      <c r="D114" s="163" t="s">
        <v>5080</v>
      </c>
      <c r="E114" s="137" t="s">
        <v>4653</v>
      </c>
      <c r="F114" s="161" t="s">
        <v>9647</v>
      </c>
      <c r="G114" s="5" t="s">
        <v>10197</v>
      </c>
      <c r="H114" s="152" t="s">
        <v>4711</v>
      </c>
      <c r="I114" s="141">
        <v>41034</v>
      </c>
      <c r="J114" s="161" t="s">
        <v>4753</v>
      </c>
      <c r="K114" s="163" t="s">
        <v>9648</v>
      </c>
      <c r="L114" s="141"/>
      <c r="M114" s="137">
        <v>524877</v>
      </c>
      <c r="N114" s="137">
        <v>524877</v>
      </c>
      <c r="O114" s="154">
        <v>2271117.2799999998</v>
      </c>
      <c r="P114" s="152"/>
      <c r="Q114" s="5" t="s">
        <v>4691</v>
      </c>
      <c r="R114" s="5"/>
      <c r="S114" s="5"/>
    </row>
    <row r="115" spans="1:20" ht="90.75" customHeight="1" x14ac:dyDescent="0.25">
      <c r="A115" s="149" t="s">
        <v>10357</v>
      </c>
      <c r="B115" s="5" t="s">
        <v>9507</v>
      </c>
      <c r="C115" s="137" t="s">
        <v>82</v>
      </c>
      <c r="D115" s="163" t="s">
        <v>5080</v>
      </c>
      <c r="E115" s="137" t="s">
        <v>83</v>
      </c>
      <c r="F115" s="161" t="s">
        <v>9649</v>
      </c>
      <c r="G115" s="5" t="s">
        <v>10180</v>
      </c>
      <c r="H115" s="152" t="s">
        <v>4711</v>
      </c>
      <c r="I115" s="141">
        <v>41034</v>
      </c>
      <c r="J115" s="161" t="s">
        <v>4753</v>
      </c>
      <c r="K115" s="163" t="s">
        <v>9650</v>
      </c>
      <c r="L115" s="141"/>
      <c r="M115" s="137">
        <v>273265</v>
      </c>
      <c r="N115" s="137">
        <v>273265</v>
      </c>
      <c r="O115" s="154">
        <v>541440.65</v>
      </c>
      <c r="P115" s="152"/>
      <c r="Q115" s="5" t="s">
        <v>4691</v>
      </c>
      <c r="R115" s="5"/>
      <c r="S115" s="5"/>
      <c r="T115" s="6" t="s">
        <v>3818</v>
      </c>
    </row>
    <row r="116" spans="1:20" ht="60" customHeight="1" x14ac:dyDescent="0.25">
      <c r="A116" s="149" t="s">
        <v>10358</v>
      </c>
      <c r="B116" s="5" t="s">
        <v>9507</v>
      </c>
      <c r="C116" s="137" t="s">
        <v>4543</v>
      </c>
      <c r="D116" s="163" t="s">
        <v>91</v>
      </c>
      <c r="E116" s="137" t="s">
        <v>84</v>
      </c>
      <c r="F116" s="161" t="s">
        <v>9651</v>
      </c>
      <c r="G116" s="5" t="s">
        <v>10608</v>
      </c>
      <c r="H116" s="152" t="s">
        <v>1578</v>
      </c>
      <c r="I116" s="141">
        <v>41045</v>
      </c>
      <c r="J116" s="161" t="s">
        <v>4753</v>
      </c>
      <c r="K116" s="163" t="s">
        <v>9652</v>
      </c>
      <c r="L116" s="141"/>
      <c r="M116" s="137">
        <v>245191</v>
      </c>
      <c r="N116" s="137">
        <v>245191</v>
      </c>
      <c r="O116" s="154">
        <v>1851782.85</v>
      </c>
      <c r="P116" s="152"/>
      <c r="Q116" s="5" t="s">
        <v>4691</v>
      </c>
      <c r="R116" s="5"/>
      <c r="S116" s="5"/>
      <c r="T116" s="6" t="s">
        <v>3818</v>
      </c>
    </row>
    <row r="117" spans="1:20" ht="60" customHeight="1" x14ac:dyDescent="0.25">
      <c r="A117" s="149" t="s">
        <v>10359</v>
      </c>
      <c r="B117" s="5" t="s">
        <v>9507</v>
      </c>
      <c r="C117" s="137" t="s">
        <v>4544</v>
      </c>
      <c r="D117" s="163" t="s">
        <v>5082</v>
      </c>
      <c r="E117" s="137" t="s">
        <v>84</v>
      </c>
      <c r="F117" s="161" t="s">
        <v>9653</v>
      </c>
      <c r="G117" s="5"/>
      <c r="H117" s="152" t="s">
        <v>1578</v>
      </c>
      <c r="I117" s="5" t="s">
        <v>9654</v>
      </c>
      <c r="J117" s="161"/>
      <c r="K117" s="163"/>
      <c r="L117" s="5"/>
      <c r="M117" s="137"/>
      <c r="N117" s="137"/>
      <c r="O117" s="5"/>
      <c r="P117" s="152"/>
      <c r="Q117" s="5" t="s">
        <v>4691</v>
      </c>
      <c r="R117" s="5"/>
      <c r="S117" s="5"/>
      <c r="T117" s="6" t="s">
        <v>3818</v>
      </c>
    </row>
    <row r="118" spans="1:20" ht="60" customHeight="1" x14ac:dyDescent="0.25">
      <c r="A118" s="149" t="s">
        <v>10360</v>
      </c>
      <c r="B118" s="5" t="s">
        <v>9507</v>
      </c>
      <c r="C118" s="137" t="s">
        <v>4545</v>
      </c>
      <c r="D118" s="163" t="s">
        <v>5080</v>
      </c>
      <c r="E118" s="137" t="s">
        <v>85</v>
      </c>
      <c r="F118" s="161" t="s">
        <v>9655</v>
      </c>
      <c r="G118" s="5" t="s">
        <v>10103</v>
      </c>
      <c r="H118" s="152" t="s">
        <v>1578</v>
      </c>
      <c r="I118" s="141">
        <v>41026</v>
      </c>
      <c r="J118" s="161" t="s">
        <v>4753</v>
      </c>
      <c r="K118" s="163" t="s">
        <v>9656</v>
      </c>
      <c r="L118" s="141"/>
      <c r="M118" s="137">
        <v>127622438.40000001</v>
      </c>
      <c r="N118" s="137">
        <v>38016128.469999999</v>
      </c>
      <c r="O118" s="154">
        <v>56045017.060000002</v>
      </c>
      <c r="P118" s="152"/>
      <c r="Q118" s="5" t="s">
        <v>4691</v>
      </c>
      <c r="R118" s="5"/>
      <c r="S118" s="5"/>
      <c r="T118" s="6" t="s">
        <v>3818</v>
      </c>
    </row>
    <row r="119" spans="1:20" ht="110.25" customHeight="1" x14ac:dyDescent="0.25">
      <c r="A119" s="149" t="s">
        <v>10361</v>
      </c>
      <c r="B119" s="5" t="s">
        <v>9507</v>
      </c>
      <c r="C119" s="137" t="s">
        <v>4546</v>
      </c>
      <c r="D119" s="163" t="s">
        <v>5078</v>
      </c>
      <c r="E119" s="137" t="s">
        <v>85</v>
      </c>
      <c r="F119" s="161" t="s">
        <v>9657</v>
      </c>
      <c r="G119" s="5" t="s">
        <v>10103</v>
      </c>
      <c r="H119" s="152" t="s">
        <v>4797</v>
      </c>
      <c r="I119" s="141">
        <v>41688</v>
      </c>
      <c r="J119" s="161" t="s">
        <v>629</v>
      </c>
      <c r="K119" s="163" t="s">
        <v>9660</v>
      </c>
      <c r="L119" s="141" t="s">
        <v>12073</v>
      </c>
      <c r="M119" s="153">
        <v>713832.85</v>
      </c>
      <c r="N119" s="153">
        <v>0</v>
      </c>
      <c r="O119" s="154">
        <v>1705933.78</v>
      </c>
      <c r="P119" s="152"/>
      <c r="Q119" s="5" t="s">
        <v>4839</v>
      </c>
      <c r="R119" s="5"/>
      <c r="S119" s="5"/>
      <c r="T119" s="6" t="s">
        <v>3818</v>
      </c>
    </row>
    <row r="120" spans="1:20" ht="60" customHeight="1" x14ac:dyDescent="0.25">
      <c r="A120" s="149" t="s">
        <v>10362</v>
      </c>
      <c r="B120" s="5" t="s">
        <v>9507</v>
      </c>
      <c r="C120" s="137" t="s">
        <v>86</v>
      </c>
      <c r="D120" s="163" t="s">
        <v>5080</v>
      </c>
      <c r="E120" s="137" t="s">
        <v>87</v>
      </c>
      <c r="F120" s="161" t="s">
        <v>9658</v>
      </c>
      <c r="G120" s="5" t="s">
        <v>10092</v>
      </c>
      <c r="H120" s="152" t="s">
        <v>4712</v>
      </c>
      <c r="I120" s="141">
        <v>41026</v>
      </c>
      <c r="J120" s="161" t="s">
        <v>4753</v>
      </c>
      <c r="K120" s="163" t="s">
        <v>9659</v>
      </c>
      <c r="L120" s="141"/>
      <c r="M120" s="137">
        <v>47826</v>
      </c>
      <c r="N120" s="137">
        <v>47826</v>
      </c>
      <c r="O120" s="154">
        <v>3423030.9</v>
      </c>
      <c r="P120" s="152"/>
      <c r="Q120" s="5" t="s">
        <v>4691</v>
      </c>
      <c r="R120" s="5"/>
      <c r="S120" s="5"/>
      <c r="T120" s="6" t="s">
        <v>3818</v>
      </c>
    </row>
    <row r="121" spans="1:20" ht="174.75" customHeight="1" x14ac:dyDescent="0.25">
      <c r="A121" s="149" t="s">
        <v>10363</v>
      </c>
      <c r="B121" s="5" t="s">
        <v>9507</v>
      </c>
      <c r="C121" s="137" t="s">
        <v>88</v>
      </c>
      <c r="D121" s="137" t="s">
        <v>5080</v>
      </c>
      <c r="E121" s="137" t="s">
        <v>89</v>
      </c>
      <c r="F121" s="161" t="s">
        <v>10227</v>
      </c>
      <c r="G121" s="5" t="s">
        <v>10241</v>
      </c>
      <c r="H121" s="164" t="s">
        <v>4087</v>
      </c>
      <c r="I121" s="141">
        <v>40995</v>
      </c>
      <c r="J121" s="161" t="s">
        <v>77</v>
      </c>
      <c r="K121" s="163" t="s">
        <v>10228</v>
      </c>
      <c r="L121" s="141" t="s">
        <v>12050</v>
      </c>
      <c r="M121" s="137">
        <v>137747</v>
      </c>
      <c r="N121" s="137">
        <v>126468.2</v>
      </c>
      <c r="O121" s="5" t="s">
        <v>10229</v>
      </c>
      <c r="P121" s="164"/>
      <c r="Q121" s="5" t="s">
        <v>12648</v>
      </c>
      <c r="R121" s="5"/>
      <c r="S121" s="5"/>
      <c r="T121" s="6" t="s">
        <v>3818</v>
      </c>
    </row>
    <row r="122" spans="1:20" ht="60" customHeight="1" x14ac:dyDescent="0.25">
      <c r="A122" s="149" t="s">
        <v>10364</v>
      </c>
      <c r="B122" s="5" t="s">
        <v>9507</v>
      </c>
      <c r="C122" s="137" t="s">
        <v>88</v>
      </c>
      <c r="D122" s="137" t="s">
        <v>5080</v>
      </c>
      <c r="E122" s="137" t="s">
        <v>90</v>
      </c>
      <c r="F122" s="161" t="s">
        <v>9661</v>
      </c>
      <c r="G122" s="5" t="s">
        <v>10221</v>
      </c>
      <c r="H122" s="164" t="s">
        <v>4713</v>
      </c>
      <c r="I122" s="141">
        <v>40995</v>
      </c>
      <c r="J122" s="161" t="s">
        <v>77</v>
      </c>
      <c r="K122" s="137" t="s">
        <v>9662</v>
      </c>
      <c r="L122" s="141"/>
      <c r="M122" s="137">
        <v>99900</v>
      </c>
      <c r="N122" s="137">
        <v>99900</v>
      </c>
      <c r="O122" s="154">
        <v>12125950.17</v>
      </c>
      <c r="P122" s="164"/>
      <c r="Q122" s="5" t="s">
        <v>4691</v>
      </c>
      <c r="R122" s="5"/>
      <c r="S122" s="5"/>
      <c r="T122" s="6" t="s">
        <v>3818</v>
      </c>
    </row>
    <row r="123" spans="1:20" ht="66" customHeight="1" x14ac:dyDescent="0.25">
      <c r="A123" s="149" t="s">
        <v>10365</v>
      </c>
      <c r="B123" s="5" t="s">
        <v>9507</v>
      </c>
      <c r="C123" s="137" t="s">
        <v>91</v>
      </c>
      <c r="D123" s="137" t="s">
        <v>91</v>
      </c>
      <c r="E123" s="137" t="s">
        <v>92</v>
      </c>
      <c r="F123" s="161" t="s">
        <v>9663</v>
      </c>
      <c r="G123" s="5" t="s">
        <v>10124</v>
      </c>
      <c r="H123" s="164" t="s">
        <v>4715</v>
      </c>
      <c r="I123" s="141">
        <v>41055</v>
      </c>
      <c r="J123" s="161" t="s">
        <v>77</v>
      </c>
      <c r="K123" s="137" t="s">
        <v>9684</v>
      </c>
      <c r="L123" s="141"/>
      <c r="M123" s="137">
        <v>17081</v>
      </c>
      <c r="N123" s="137">
        <v>17081</v>
      </c>
      <c r="O123" s="154">
        <v>1434672.76</v>
      </c>
      <c r="P123" s="164"/>
      <c r="Q123" s="5" t="s">
        <v>5494</v>
      </c>
      <c r="R123" s="5"/>
      <c r="S123" s="5"/>
      <c r="T123" s="6" t="s">
        <v>3818</v>
      </c>
    </row>
    <row r="124" spans="1:20" ht="60" customHeight="1" x14ac:dyDescent="0.25">
      <c r="A124" s="149" t="s">
        <v>10366</v>
      </c>
      <c r="B124" s="5" t="s">
        <v>9507</v>
      </c>
      <c r="C124" s="137" t="s">
        <v>91</v>
      </c>
      <c r="D124" s="137" t="s">
        <v>91</v>
      </c>
      <c r="E124" s="137" t="s">
        <v>93</v>
      </c>
      <c r="F124" s="161" t="s">
        <v>9664</v>
      </c>
      <c r="G124" s="5" t="s">
        <v>10130</v>
      </c>
      <c r="H124" s="164" t="s">
        <v>4713</v>
      </c>
      <c r="I124" s="141">
        <v>41652</v>
      </c>
      <c r="J124" s="161" t="s">
        <v>77</v>
      </c>
      <c r="K124" s="137" t="s">
        <v>9685</v>
      </c>
      <c r="L124" s="141"/>
      <c r="M124" s="137">
        <v>8591833.5899999999</v>
      </c>
      <c r="N124" s="137">
        <v>6763350.3399999999</v>
      </c>
      <c r="O124" s="154">
        <v>17650705.27</v>
      </c>
      <c r="P124" s="164"/>
      <c r="Q124" s="5" t="s">
        <v>4691</v>
      </c>
      <c r="R124" s="5"/>
      <c r="S124" s="5"/>
      <c r="T124" s="6" t="s">
        <v>3818</v>
      </c>
    </row>
    <row r="125" spans="1:20" ht="60" customHeight="1" x14ac:dyDescent="0.25">
      <c r="A125" s="149" t="s">
        <v>10367</v>
      </c>
      <c r="B125" s="5" t="s">
        <v>9507</v>
      </c>
      <c r="C125" s="137" t="s">
        <v>127</v>
      </c>
      <c r="D125" s="137" t="s">
        <v>127</v>
      </c>
      <c r="E125" s="137" t="s">
        <v>94</v>
      </c>
      <c r="F125" s="161"/>
      <c r="G125" s="5"/>
      <c r="H125" s="164" t="s">
        <v>4713</v>
      </c>
      <c r="I125" s="141">
        <v>41652</v>
      </c>
      <c r="J125" s="161"/>
      <c r="K125" s="137"/>
      <c r="L125" s="141"/>
      <c r="M125" s="137">
        <v>35908</v>
      </c>
      <c r="N125" s="137">
        <v>29678.57</v>
      </c>
      <c r="O125" s="5"/>
      <c r="P125" s="164"/>
      <c r="Q125" s="5" t="s">
        <v>4691</v>
      </c>
      <c r="R125" s="5"/>
      <c r="S125" s="5"/>
    </row>
    <row r="126" spans="1:20" ht="60" customHeight="1" x14ac:dyDescent="0.25">
      <c r="A126" s="149" t="s">
        <v>10368</v>
      </c>
      <c r="B126" s="5" t="s">
        <v>9507</v>
      </c>
      <c r="C126" s="137" t="s">
        <v>95</v>
      </c>
      <c r="D126" s="137" t="s">
        <v>91</v>
      </c>
      <c r="E126" s="137" t="s">
        <v>96</v>
      </c>
      <c r="F126" s="161" t="s">
        <v>9665</v>
      </c>
      <c r="G126" s="5" t="s">
        <v>10107</v>
      </c>
      <c r="H126" s="164" t="s">
        <v>4713</v>
      </c>
      <c r="I126" s="141">
        <v>41055</v>
      </c>
      <c r="J126" s="161" t="s">
        <v>77</v>
      </c>
      <c r="K126" s="137" t="s">
        <v>9686</v>
      </c>
      <c r="L126" s="141"/>
      <c r="M126" s="137">
        <v>13247277</v>
      </c>
      <c r="N126" s="137">
        <v>8914835.1699999999</v>
      </c>
      <c r="O126" s="154">
        <v>13729585.27</v>
      </c>
      <c r="P126" s="164"/>
      <c r="Q126" s="5" t="s">
        <v>4691</v>
      </c>
      <c r="R126" s="5"/>
      <c r="S126" s="5"/>
      <c r="T126" s="6" t="s">
        <v>3818</v>
      </c>
    </row>
    <row r="127" spans="1:20" ht="60" customHeight="1" x14ac:dyDescent="0.25">
      <c r="A127" s="149" t="s">
        <v>10369</v>
      </c>
      <c r="B127" s="5" t="s">
        <v>9507</v>
      </c>
      <c r="C127" s="137" t="s">
        <v>95</v>
      </c>
      <c r="D127" s="137" t="s">
        <v>91</v>
      </c>
      <c r="E127" s="137" t="s">
        <v>97</v>
      </c>
      <c r="F127" s="161" t="s">
        <v>9666</v>
      </c>
      <c r="G127" s="5" t="s">
        <v>10137</v>
      </c>
      <c r="H127" s="164" t="s">
        <v>4713</v>
      </c>
      <c r="I127" s="141">
        <v>41055</v>
      </c>
      <c r="J127" s="161" t="s">
        <v>77</v>
      </c>
      <c r="K127" s="137" t="s">
        <v>9687</v>
      </c>
      <c r="L127" s="141"/>
      <c r="M127" s="137">
        <v>2165146</v>
      </c>
      <c r="N127" s="137">
        <v>2165146</v>
      </c>
      <c r="O127" s="154">
        <v>6714182.5599999996</v>
      </c>
      <c r="P127" s="164"/>
      <c r="Q127" s="5" t="s">
        <v>4691</v>
      </c>
      <c r="R127" s="5"/>
      <c r="S127" s="5"/>
      <c r="T127" s="6" t="s">
        <v>3818</v>
      </c>
    </row>
    <row r="128" spans="1:20" ht="79.5" customHeight="1" x14ac:dyDescent="0.25">
      <c r="A128" s="149" t="s">
        <v>10370</v>
      </c>
      <c r="B128" s="5" t="s">
        <v>9507</v>
      </c>
      <c r="C128" s="137" t="s">
        <v>95</v>
      </c>
      <c r="D128" s="137" t="s">
        <v>91</v>
      </c>
      <c r="E128" s="137" t="s">
        <v>98</v>
      </c>
      <c r="F128" s="161" t="s">
        <v>9667</v>
      </c>
      <c r="G128" s="5" t="s">
        <v>10104</v>
      </c>
      <c r="H128" s="164" t="s">
        <v>4715</v>
      </c>
      <c r="I128" s="141">
        <v>41075</v>
      </c>
      <c r="J128" s="161" t="s">
        <v>77</v>
      </c>
      <c r="K128" s="137" t="s">
        <v>9688</v>
      </c>
      <c r="L128" s="141"/>
      <c r="M128" s="137">
        <v>25070</v>
      </c>
      <c r="N128" s="137">
        <v>25070</v>
      </c>
      <c r="O128" s="154">
        <v>553732.76</v>
      </c>
      <c r="P128" s="164"/>
      <c r="Q128" s="5" t="s">
        <v>5495</v>
      </c>
      <c r="R128" s="5"/>
      <c r="S128" s="5"/>
      <c r="T128" s="6" t="s">
        <v>3818</v>
      </c>
    </row>
    <row r="129" spans="1:20" ht="60" customHeight="1" x14ac:dyDescent="0.25">
      <c r="A129" s="149" t="s">
        <v>10371</v>
      </c>
      <c r="B129" s="5" t="s">
        <v>9507</v>
      </c>
      <c r="C129" s="137" t="s">
        <v>95</v>
      </c>
      <c r="D129" s="137" t="s">
        <v>91</v>
      </c>
      <c r="E129" s="137" t="s">
        <v>99</v>
      </c>
      <c r="F129" s="161" t="s">
        <v>9668</v>
      </c>
      <c r="G129" s="5" t="s">
        <v>10244</v>
      </c>
      <c r="H129" s="164" t="s">
        <v>4713</v>
      </c>
      <c r="I129" s="141">
        <v>41045</v>
      </c>
      <c r="J129" s="161" t="s">
        <v>77</v>
      </c>
      <c r="K129" s="137" t="s">
        <v>9689</v>
      </c>
      <c r="L129" s="141"/>
      <c r="M129" s="137">
        <v>503163</v>
      </c>
      <c r="N129" s="137">
        <v>503163</v>
      </c>
      <c r="O129" s="154">
        <v>2504087.17</v>
      </c>
      <c r="P129" s="164"/>
      <c r="Q129" s="5" t="s">
        <v>4691</v>
      </c>
      <c r="R129" s="5"/>
      <c r="S129" s="5"/>
      <c r="T129" s="6" t="s">
        <v>3818</v>
      </c>
    </row>
    <row r="130" spans="1:20" ht="60" customHeight="1" x14ac:dyDescent="0.25">
      <c r="A130" s="149" t="s">
        <v>10372</v>
      </c>
      <c r="B130" s="5" t="s">
        <v>9507</v>
      </c>
      <c r="C130" s="137" t="s">
        <v>3968</v>
      </c>
      <c r="D130" s="137" t="s">
        <v>5086</v>
      </c>
      <c r="E130" s="137" t="s">
        <v>100</v>
      </c>
      <c r="F130" s="161" t="s">
        <v>9669</v>
      </c>
      <c r="G130" s="5" t="s">
        <v>10207</v>
      </c>
      <c r="H130" s="152" t="s">
        <v>1141</v>
      </c>
      <c r="I130" s="141">
        <v>41354</v>
      </c>
      <c r="J130" s="161" t="s">
        <v>4753</v>
      </c>
      <c r="K130" s="137" t="s">
        <v>9690</v>
      </c>
      <c r="L130" s="141"/>
      <c r="M130" s="137">
        <v>110279.2</v>
      </c>
      <c r="N130" s="137">
        <v>88431.85</v>
      </c>
      <c r="O130" s="154">
        <v>156485.03</v>
      </c>
      <c r="P130" s="152"/>
      <c r="Q130" s="5" t="s">
        <v>4691</v>
      </c>
      <c r="R130" s="5"/>
      <c r="S130" s="5"/>
      <c r="T130" s="6" t="s">
        <v>3818</v>
      </c>
    </row>
    <row r="131" spans="1:20" ht="60" customHeight="1" x14ac:dyDescent="0.25">
      <c r="A131" s="149" t="s">
        <v>10373</v>
      </c>
      <c r="B131" s="5" t="s">
        <v>9507</v>
      </c>
      <c r="C131" s="137" t="s">
        <v>3969</v>
      </c>
      <c r="D131" s="137" t="s">
        <v>10</v>
      </c>
      <c r="E131" s="137" t="s">
        <v>100</v>
      </c>
      <c r="F131" s="161" t="s">
        <v>9670</v>
      </c>
      <c r="G131" s="5" t="s">
        <v>10207</v>
      </c>
      <c r="H131" s="152" t="s">
        <v>1141</v>
      </c>
      <c r="I131" s="141">
        <v>41354</v>
      </c>
      <c r="J131" s="161" t="s">
        <v>4753</v>
      </c>
      <c r="K131" s="137" t="s">
        <v>9691</v>
      </c>
      <c r="L131" s="141"/>
      <c r="M131" s="137">
        <v>110729.2</v>
      </c>
      <c r="N131" s="137">
        <v>66987.839999999997</v>
      </c>
      <c r="O131" s="154">
        <v>145872.82</v>
      </c>
      <c r="P131" s="152"/>
      <c r="Q131" s="5" t="s">
        <v>4691</v>
      </c>
      <c r="R131" s="5"/>
      <c r="S131" s="5"/>
      <c r="T131" s="6" t="s">
        <v>3818</v>
      </c>
    </row>
    <row r="132" spans="1:20" ht="60" customHeight="1" x14ac:dyDescent="0.25">
      <c r="A132" s="149" t="s">
        <v>10374</v>
      </c>
      <c r="B132" s="5" t="s">
        <v>9507</v>
      </c>
      <c r="C132" s="137" t="s">
        <v>3968</v>
      </c>
      <c r="D132" s="137" t="s">
        <v>5086</v>
      </c>
      <c r="E132" s="137" t="s">
        <v>100</v>
      </c>
      <c r="F132" s="161" t="s">
        <v>9671</v>
      </c>
      <c r="G132" s="5" t="s">
        <v>10207</v>
      </c>
      <c r="H132" s="152" t="s">
        <v>1141</v>
      </c>
      <c r="I132" s="141">
        <v>41354</v>
      </c>
      <c r="J132" s="161" t="s">
        <v>4753</v>
      </c>
      <c r="K132" s="137" t="s">
        <v>9690</v>
      </c>
      <c r="L132" s="141"/>
      <c r="M132" s="137">
        <v>110279.2</v>
      </c>
      <c r="N132" s="137">
        <v>66980.28</v>
      </c>
      <c r="O132" s="154">
        <v>156485.03</v>
      </c>
      <c r="P132" s="152"/>
      <c r="Q132" s="5" t="s">
        <v>4691</v>
      </c>
      <c r="R132" s="5"/>
      <c r="S132" s="5"/>
      <c r="T132" s="6" t="s">
        <v>3818</v>
      </c>
    </row>
    <row r="133" spans="1:20" ht="60" customHeight="1" x14ac:dyDescent="0.25">
      <c r="A133" s="149" t="s">
        <v>10375</v>
      </c>
      <c r="B133" s="5" t="s">
        <v>9507</v>
      </c>
      <c r="C133" s="137" t="s">
        <v>3969</v>
      </c>
      <c r="D133" s="137" t="s">
        <v>10</v>
      </c>
      <c r="E133" s="137" t="s">
        <v>100</v>
      </c>
      <c r="F133" s="161" t="s">
        <v>9672</v>
      </c>
      <c r="G133" s="5" t="s">
        <v>10207</v>
      </c>
      <c r="H133" s="152" t="s">
        <v>1141</v>
      </c>
      <c r="I133" s="141">
        <v>41354</v>
      </c>
      <c r="J133" s="161" t="s">
        <v>4753</v>
      </c>
      <c r="K133" s="137" t="s">
        <v>9692</v>
      </c>
      <c r="L133" s="141"/>
      <c r="M133" s="137">
        <v>82875</v>
      </c>
      <c r="N133" s="137">
        <v>62212.52</v>
      </c>
      <c r="O133" s="154">
        <v>156485.03</v>
      </c>
      <c r="P133" s="152"/>
      <c r="Q133" s="5" t="s">
        <v>4691</v>
      </c>
      <c r="R133" s="5"/>
      <c r="S133" s="5"/>
      <c r="T133" s="6" t="s">
        <v>3818</v>
      </c>
    </row>
    <row r="134" spans="1:20" ht="105.75" customHeight="1" x14ac:dyDescent="0.25">
      <c r="A134" s="149" t="s">
        <v>10376</v>
      </c>
      <c r="B134" s="5" t="s">
        <v>9507</v>
      </c>
      <c r="C134" s="137" t="s">
        <v>4844</v>
      </c>
      <c r="D134" s="137" t="s">
        <v>5078</v>
      </c>
      <c r="E134" s="137" t="s">
        <v>4826</v>
      </c>
      <c r="F134" s="161" t="s">
        <v>9673</v>
      </c>
      <c r="G134" s="5" t="s">
        <v>10207</v>
      </c>
      <c r="H134" s="152" t="s">
        <v>4797</v>
      </c>
      <c r="I134" s="141">
        <v>41354</v>
      </c>
      <c r="J134" s="161" t="s">
        <v>4753</v>
      </c>
      <c r="K134" s="137" t="s">
        <v>9693</v>
      </c>
      <c r="L134" s="141"/>
      <c r="M134" s="153">
        <v>572953</v>
      </c>
      <c r="N134" s="153">
        <v>368838.45</v>
      </c>
      <c r="O134" s="154">
        <v>1200236.1299999999</v>
      </c>
      <c r="P134" s="152"/>
      <c r="Q134" s="5" t="s">
        <v>4839</v>
      </c>
      <c r="R134" s="5"/>
      <c r="S134" s="5"/>
      <c r="T134" s="6" t="s">
        <v>3818</v>
      </c>
    </row>
    <row r="135" spans="1:20" ht="60" customHeight="1" x14ac:dyDescent="0.25">
      <c r="A135" s="149" t="s">
        <v>10377</v>
      </c>
      <c r="B135" s="5" t="s">
        <v>9507</v>
      </c>
      <c r="C135" s="137" t="s">
        <v>3971</v>
      </c>
      <c r="D135" s="137" t="s">
        <v>5082</v>
      </c>
      <c r="E135" s="137" t="s">
        <v>100</v>
      </c>
      <c r="F135" s="161" t="s">
        <v>9674</v>
      </c>
      <c r="G135" s="5" t="s">
        <v>10207</v>
      </c>
      <c r="H135" s="152" t="s">
        <v>1141</v>
      </c>
      <c r="I135" s="141">
        <v>41354</v>
      </c>
      <c r="J135" s="161" t="s">
        <v>4753</v>
      </c>
      <c r="K135" s="137" t="s">
        <v>9694</v>
      </c>
      <c r="L135" s="141"/>
      <c r="M135" s="137">
        <v>571019.48</v>
      </c>
      <c r="N135" s="137">
        <v>248954.17</v>
      </c>
      <c r="O135" s="154">
        <v>435170.93</v>
      </c>
      <c r="P135" s="152"/>
      <c r="Q135" s="5" t="s">
        <v>4691</v>
      </c>
      <c r="R135" s="5"/>
      <c r="S135" s="5"/>
      <c r="T135" s="6" t="s">
        <v>3818</v>
      </c>
    </row>
    <row r="136" spans="1:20" ht="60" customHeight="1" x14ac:dyDescent="0.25">
      <c r="A136" s="149" t="s">
        <v>10378</v>
      </c>
      <c r="B136" s="5" t="s">
        <v>9507</v>
      </c>
      <c r="C136" s="137" t="s">
        <v>3972</v>
      </c>
      <c r="D136" s="137" t="s">
        <v>5086</v>
      </c>
      <c r="E136" s="137" t="s">
        <v>100</v>
      </c>
      <c r="F136" s="161" t="s">
        <v>9675</v>
      </c>
      <c r="G136" s="5" t="s">
        <v>10207</v>
      </c>
      <c r="H136" s="152" t="s">
        <v>1141</v>
      </c>
      <c r="I136" s="141">
        <v>41354</v>
      </c>
      <c r="J136" s="161" t="s">
        <v>4753</v>
      </c>
      <c r="K136" s="137" t="s">
        <v>9695</v>
      </c>
      <c r="L136" s="141"/>
      <c r="M136" s="137">
        <v>55188</v>
      </c>
      <c r="N136" s="137">
        <v>41980.05</v>
      </c>
      <c r="O136" s="154">
        <v>253074.66</v>
      </c>
      <c r="P136" s="152"/>
      <c r="Q136" s="5" t="s">
        <v>4691</v>
      </c>
      <c r="R136" s="5"/>
      <c r="S136" s="5"/>
      <c r="T136" s="6" t="s">
        <v>3818</v>
      </c>
    </row>
    <row r="137" spans="1:20" ht="60" customHeight="1" x14ac:dyDescent="0.25">
      <c r="A137" s="149" t="s">
        <v>10379</v>
      </c>
      <c r="B137" s="5" t="s">
        <v>9507</v>
      </c>
      <c r="C137" s="137" t="s">
        <v>3970</v>
      </c>
      <c r="D137" s="137" t="s">
        <v>5087</v>
      </c>
      <c r="E137" s="137" t="s">
        <v>100</v>
      </c>
      <c r="F137" s="161" t="s">
        <v>9676</v>
      </c>
      <c r="G137" s="5" t="s">
        <v>10207</v>
      </c>
      <c r="H137" s="152" t="s">
        <v>1141</v>
      </c>
      <c r="I137" s="141">
        <v>41354</v>
      </c>
      <c r="J137" s="161" t="s">
        <v>4753</v>
      </c>
      <c r="K137" s="137" t="s">
        <v>9696</v>
      </c>
      <c r="L137" s="141"/>
      <c r="M137" s="137">
        <v>65068.68</v>
      </c>
      <c r="N137" s="137">
        <v>28107.48</v>
      </c>
      <c r="O137" s="154">
        <v>168390.1</v>
      </c>
      <c r="P137" s="152"/>
      <c r="Q137" s="5" t="s">
        <v>4691</v>
      </c>
      <c r="R137" s="5"/>
      <c r="S137" s="5"/>
      <c r="T137" s="6" t="s">
        <v>3818</v>
      </c>
    </row>
    <row r="138" spans="1:20" ht="60" customHeight="1" x14ac:dyDescent="0.25">
      <c r="A138" s="149" t="s">
        <v>10380</v>
      </c>
      <c r="B138" s="5" t="s">
        <v>9507</v>
      </c>
      <c r="C138" s="137" t="s">
        <v>101</v>
      </c>
      <c r="D138" s="163" t="s">
        <v>127</v>
      </c>
      <c r="E138" s="137" t="s">
        <v>102</v>
      </c>
      <c r="F138" s="161"/>
      <c r="G138" s="5"/>
      <c r="H138" s="152" t="s">
        <v>4648</v>
      </c>
      <c r="I138" s="5"/>
      <c r="J138" s="151"/>
      <c r="K138" s="163">
        <v>243.7</v>
      </c>
      <c r="L138" s="5" t="s">
        <v>12048</v>
      </c>
      <c r="M138" s="137">
        <v>935113</v>
      </c>
      <c r="N138" s="137">
        <v>935113</v>
      </c>
      <c r="O138" s="5"/>
      <c r="P138" s="152"/>
      <c r="Q138" s="5" t="s">
        <v>4691</v>
      </c>
      <c r="R138" s="5"/>
      <c r="S138" s="5"/>
    </row>
    <row r="139" spans="1:20" ht="60" customHeight="1" x14ac:dyDescent="0.25">
      <c r="A139" s="149" t="s">
        <v>10381</v>
      </c>
      <c r="B139" s="5" t="s">
        <v>9507</v>
      </c>
      <c r="C139" s="5" t="s">
        <v>103</v>
      </c>
      <c r="D139" s="5" t="s">
        <v>5080</v>
      </c>
      <c r="E139" s="5" t="s">
        <v>104</v>
      </c>
      <c r="F139" s="151" t="s">
        <v>9677</v>
      </c>
      <c r="G139" s="5" t="s">
        <v>10127</v>
      </c>
      <c r="H139" s="152" t="s">
        <v>4725</v>
      </c>
      <c r="I139" s="141">
        <v>41746</v>
      </c>
      <c r="J139" s="151" t="s">
        <v>105</v>
      </c>
      <c r="K139" s="5" t="s">
        <v>9697</v>
      </c>
      <c r="L139" s="141"/>
      <c r="M139" s="5">
        <v>81639</v>
      </c>
      <c r="N139" s="5">
        <v>30445.17</v>
      </c>
      <c r="O139" s="154">
        <v>589480.02</v>
      </c>
      <c r="P139" s="152"/>
      <c r="Q139" s="5" t="s">
        <v>4691</v>
      </c>
      <c r="R139" s="5"/>
      <c r="S139" s="5"/>
      <c r="T139" s="6" t="s">
        <v>3818</v>
      </c>
    </row>
    <row r="140" spans="1:20" ht="60" customHeight="1" x14ac:dyDescent="0.25">
      <c r="A140" s="149" t="s">
        <v>10382</v>
      </c>
      <c r="B140" s="5" t="s">
        <v>9507</v>
      </c>
      <c r="C140" s="137" t="s">
        <v>4012</v>
      </c>
      <c r="D140" s="137" t="s">
        <v>5088</v>
      </c>
      <c r="E140" s="137" t="s">
        <v>4013</v>
      </c>
      <c r="F140" s="161" t="s">
        <v>9678</v>
      </c>
      <c r="G140" s="5" t="s">
        <v>10145</v>
      </c>
      <c r="H140" s="164" t="s">
        <v>110</v>
      </c>
      <c r="I140" s="165">
        <v>42562</v>
      </c>
      <c r="J140" s="161" t="s">
        <v>4753</v>
      </c>
      <c r="K140" s="137" t="s">
        <v>9698</v>
      </c>
      <c r="L140" s="165"/>
      <c r="M140" s="137"/>
      <c r="N140" s="137"/>
      <c r="O140" s="166">
        <v>567530.68000000005</v>
      </c>
      <c r="P140" s="164"/>
      <c r="Q140" s="5" t="s">
        <v>4691</v>
      </c>
      <c r="R140" s="5"/>
      <c r="S140" s="5"/>
      <c r="T140" s="6" t="s">
        <v>3818</v>
      </c>
    </row>
    <row r="141" spans="1:20" ht="60" customHeight="1" x14ac:dyDescent="0.25">
      <c r="A141" s="149" t="s">
        <v>10383</v>
      </c>
      <c r="B141" s="5" t="s">
        <v>9507</v>
      </c>
      <c r="C141" s="137" t="s">
        <v>106</v>
      </c>
      <c r="D141" s="137" t="s">
        <v>5089</v>
      </c>
      <c r="E141" s="137" t="s">
        <v>107</v>
      </c>
      <c r="F141" s="161" t="s">
        <v>9679</v>
      </c>
      <c r="G141" s="5" t="s">
        <v>10112</v>
      </c>
      <c r="H141" s="164" t="s">
        <v>110</v>
      </c>
      <c r="I141" s="165">
        <v>40386</v>
      </c>
      <c r="J141" s="161" t="s">
        <v>108</v>
      </c>
      <c r="K141" s="137" t="s">
        <v>9699</v>
      </c>
      <c r="L141" s="165"/>
      <c r="M141" s="137">
        <v>471931</v>
      </c>
      <c r="N141" s="137">
        <v>297731.59000000003</v>
      </c>
      <c r="O141" s="154">
        <v>1289358</v>
      </c>
      <c r="P141" s="164"/>
      <c r="Q141" s="5" t="s">
        <v>4691</v>
      </c>
      <c r="R141" s="5"/>
      <c r="S141" s="5"/>
      <c r="T141" s="6" t="s">
        <v>3818</v>
      </c>
    </row>
    <row r="142" spans="1:20" ht="60" customHeight="1" x14ac:dyDescent="0.25">
      <c r="A142" s="149" t="s">
        <v>10384</v>
      </c>
      <c r="B142" s="5" t="s">
        <v>9507</v>
      </c>
      <c r="C142" s="137" t="s">
        <v>4656</v>
      </c>
      <c r="D142" s="137" t="s">
        <v>5088</v>
      </c>
      <c r="E142" s="137" t="s">
        <v>4014</v>
      </c>
      <c r="F142" s="151" t="s">
        <v>9680</v>
      </c>
      <c r="G142" s="5" t="s">
        <v>10608</v>
      </c>
      <c r="H142" s="164" t="s">
        <v>110</v>
      </c>
      <c r="I142" s="141">
        <v>42465</v>
      </c>
      <c r="J142" s="161" t="s">
        <v>4753</v>
      </c>
      <c r="K142" s="137" t="s">
        <v>9700</v>
      </c>
      <c r="L142" s="141"/>
      <c r="M142" s="5"/>
      <c r="N142" s="5"/>
      <c r="O142" s="166">
        <v>247495.19</v>
      </c>
      <c r="P142" s="164"/>
      <c r="Q142" s="5" t="s">
        <v>4691</v>
      </c>
      <c r="R142" s="5"/>
      <c r="S142" s="5"/>
      <c r="T142" s="6" t="s">
        <v>3818</v>
      </c>
    </row>
    <row r="143" spans="1:20" ht="70.5" customHeight="1" x14ac:dyDescent="0.25">
      <c r="A143" s="149" t="s">
        <v>10385</v>
      </c>
      <c r="B143" s="5"/>
      <c r="C143" s="5" t="s">
        <v>23</v>
      </c>
      <c r="D143" s="5" t="s">
        <v>127</v>
      </c>
      <c r="E143" s="137" t="s">
        <v>111</v>
      </c>
      <c r="F143" s="151" t="s">
        <v>9681</v>
      </c>
      <c r="G143" s="5"/>
      <c r="H143" s="152" t="s">
        <v>5258</v>
      </c>
      <c r="I143" s="141">
        <v>38686</v>
      </c>
      <c r="J143" s="151"/>
      <c r="K143" s="5" t="s">
        <v>9701</v>
      </c>
      <c r="L143" s="141"/>
      <c r="M143" s="162">
        <v>432311.64</v>
      </c>
      <c r="N143" s="162">
        <v>432311.64</v>
      </c>
      <c r="O143" s="5">
        <v>382042.58</v>
      </c>
      <c r="P143" s="152"/>
      <c r="Q143" s="5" t="s">
        <v>5259</v>
      </c>
      <c r="R143" s="5"/>
      <c r="S143" s="5"/>
      <c r="T143" s="6" t="s">
        <v>3818</v>
      </c>
    </row>
    <row r="144" spans="1:20" ht="60" customHeight="1" x14ac:dyDescent="0.25">
      <c r="A144" s="149" t="s">
        <v>10386</v>
      </c>
      <c r="B144" s="5"/>
      <c r="C144" s="5" t="s">
        <v>112</v>
      </c>
      <c r="D144" s="5" t="s">
        <v>5090</v>
      </c>
      <c r="E144" s="137" t="s">
        <v>111</v>
      </c>
      <c r="F144" s="151"/>
      <c r="G144" s="5"/>
      <c r="H144" s="152" t="s">
        <v>4714</v>
      </c>
      <c r="I144" s="141">
        <v>39253</v>
      </c>
      <c r="J144" s="151"/>
      <c r="K144" s="5"/>
      <c r="L144" s="141"/>
      <c r="M144" s="167">
        <v>100000</v>
      </c>
      <c r="N144" s="167">
        <v>100000</v>
      </c>
      <c r="O144" s="5"/>
      <c r="P144" s="152"/>
      <c r="Q144" s="5" t="s">
        <v>4691</v>
      </c>
      <c r="R144" s="5"/>
      <c r="S144" s="5"/>
    </row>
    <row r="145" spans="1:20" ht="60" customHeight="1" x14ac:dyDescent="0.25">
      <c r="A145" s="149" t="s">
        <v>10387</v>
      </c>
      <c r="B145" s="5"/>
      <c r="C145" s="5" t="s">
        <v>113</v>
      </c>
      <c r="D145" s="5" t="s">
        <v>5091</v>
      </c>
      <c r="E145" s="137" t="s">
        <v>111</v>
      </c>
      <c r="F145" s="151"/>
      <c r="G145" s="5"/>
      <c r="H145" s="152" t="s">
        <v>4714</v>
      </c>
      <c r="I145" s="141">
        <v>39235</v>
      </c>
      <c r="J145" s="151"/>
      <c r="K145" s="5"/>
      <c r="L145" s="141"/>
      <c r="M145" s="5">
        <v>235000</v>
      </c>
      <c r="N145" s="5">
        <v>161889.44</v>
      </c>
      <c r="O145" s="5"/>
      <c r="P145" s="152"/>
      <c r="Q145" s="5" t="s">
        <v>4691</v>
      </c>
      <c r="R145" s="5"/>
      <c r="S145" s="5"/>
    </row>
    <row r="146" spans="1:20" ht="60" customHeight="1" x14ac:dyDescent="0.25">
      <c r="A146" s="149" t="s">
        <v>10388</v>
      </c>
      <c r="B146" s="5"/>
      <c r="C146" s="5" t="s">
        <v>114</v>
      </c>
      <c r="D146" s="5" t="s">
        <v>5094</v>
      </c>
      <c r="E146" s="137" t="s">
        <v>111</v>
      </c>
      <c r="F146" s="151"/>
      <c r="G146" s="5"/>
      <c r="H146" s="152" t="s">
        <v>4714</v>
      </c>
      <c r="I146" s="141">
        <v>39235</v>
      </c>
      <c r="J146" s="151"/>
      <c r="K146" s="5"/>
      <c r="L146" s="141"/>
      <c r="M146" s="5">
        <v>248000</v>
      </c>
      <c r="N146" s="5"/>
      <c r="O146" s="5"/>
      <c r="P146" s="152"/>
      <c r="Q146" s="5" t="s">
        <v>4691</v>
      </c>
      <c r="R146" s="5"/>
      <c r="S146" s="5"/>
    </row>
    <row r="147" spans="1:20" ht="60" customHeight="1" x14ac:dyDescent="0.25">
      <c r="A147" s="149" t="s">
        <v>10389</v>
      </c>
      <c r="B147" s="5"/>
      <c r="C147" s="5" t="s">
        <v>115</v>
      </c>
      <c r="D147" s="5" t="s">
        <v>5092</v>
      </c>
      <c r="E147" s="137" t="s">
        <v>111</v>
      </c>
      <c r="F147" s="151"/>
      <c r="G147" s="5"/>
      <c r="H147" s="152" t="s">
        <v>4714</v>
      </c>
      <c r="I147" s="141">
        <v>39235</v>
      </c>
      <c r="J147" s="151"/>
      <c r="K147" s="5"/>
      <c r="L147" s="141"/>
      <c r="M147" s="5">
        <v>1400000</v>
      </c>
      <c r="N147" s="5"/>
      <c r="O147" s="5"/>
      <c r="P147" s="152"/>
      <c r="Q147" s="5" t="s">
        <v>4691</v>
      </c>
      <c r="R147" s="5"/>
      <c r="S147" s="5"/>
    </row>
    <row r="148" spans="1:20" ht="60" customHeight="1" x14ac:dyDescent="0.25">
      <c r="A148" s="149" t="s">
        <v>10390</v>
      </c>
      <c r="B148" s="5"/>
      <c r="C148" s="5" t="s">
        <v>116</v>
      </c>
      <c r="D148" s="5" t="s">
        <v>116</v>
      </c>
      <c r="E148" s="137" t="s">
        <v>111</v>
      </c>
      <c r="F148" s="151"/>
      <c r="G148" s="5"/>
      <c r="H148" s="152" t="s">
        <v>4714</v>
      </c>
      <c r="I148" s="141">
        <v>39235</v>
      </c>
      <c r="J148" s="151"/>
      <c r="K148" s="5"/>
      <c r="L148" s="141"/>
      <c r="M148" s="5">
        <v>321182.92</v>
      </c>
      <c r="N148" s="5">
        <v>321182.92</v>
      </c>
      <c r="O148" s="5"/>
      <c r="P148" s="152"/>
      <c r="Q148" s="5" t="s">
        <v>4691</v>
      </c>
      <c r="R148" s="5"/>
      <c r="S148" s="5"/>
    </row>
    <row r="149" spans="1:20" ht="60" customHeight="1" x14ac:dyDescent="0.25">
      <c r="A149" s="149" t="s">
        <v>10391</v>
      </c>
      <c r="B149" s="5"/>
      <c r="C149" s="5" t="s">
        <v>117</v>
      </c>
      <c r="D149" s="5" t="s">
        <v>116</v>
      </c>
      <c r="E149" s="137" t="s">
        <v>111</v>
      </c>
      <c r="F149" s="151"/>
      <c r="G149" s="5"/>
      <c r="H149" s="152" t="s">
        <v>4714</v>
      </c>
      <c r="I149" s="141">
        <v>39235</v>
      </c>
      <c r="J149" s="151"/>
      <c r="K149" s="5"/>
      <c r="L149" s="141"/>
      <c r="M149" s="5">
        <v>34879.919999999998</v>
      </c>
      <c r="N149" s="5">
        <v>23834.94</v>
      </c>
      <c r="O149" s="5"/>
      <c r="P149" s="152"/>
      <c r="Q149" s="5" t="s">
        <v>4691</v>
      </c>
      <c r="R149" s="5"/>
      <c r="S149" s="5"/>
    </row>
    <row r="150" spans="1:20" ht="60" customHeight="1" x14ac:dyDescent="0.25">
      <c r="A150" s="149" t="s">
        <v>10392</v>
      </c>
      <c r="B150" s="5"/>
      <c r="C150" s="5" t="s">
        <v>113</v>
      </c>
      <c r="D150" s="5" t="s">
        <v>5091</v>
      </c>
      <c r="E150" s="137" t="s">
        <v>111</v>
      </c>
      <c r="F150" s="151"/>
      <c r="G150" s="5"/>
      <c r="H150" s="152" t="s">
        <v>4714</v>
      </c>
      <c r="I150" s="141">
        <v>39235</v>
      </c>
      <c r="J150" s="151"/>
      <c r="K150" s="5"/>
      <c r="L150" s="141"/>
      <c r="M150" s="5">
        <v>320000</v>
      </c>
      <c r="N150" s="5">
        <v>179556.79</v>
      </c>
      <c r="O150" s="5"/>
      <c r="P150" s="152"/>
      <c r="Q150" s="5" t="s">
        <v>4691</v>
      </c>
      <c r="R150" s="5"/>
      <c r="S150" s="5"/>
    </row>
    <row r="151" spans="1:20" ht="60" customHeight="1" x14ac:dyDescent="0.25">
      <c r="A151" s="149" t="s">
        <v>10393</v>
      </c>
      <c r="B151" s="5"/>
      <c r="C151" s="5" t="s">
        <v>118</v>
      </c>
      <c r="D151" s="5" t="s">
        <v>5094</v>
      </c>
      <c r="E151" s="137" t="s">
        <v>111</v>
      </c>
      <c r="F151" s="151"/>
      <c r="G151" s="5"/>
      <c r="H151" s="152" t="s">
        <v>4714</v>
      </c>
      <c r="I151" s="141">
        <v>39235</v>
      </c>
      <c r="J151" s="151"/>
      <c r="K151" s="5"/>
      <c r="L151" s="141"/>
      <c r="M151" s="5">
        <v>160000</v>
      </c>
      <c r="N151" s="5">
        <v>68949.66</v>
      </c>
      <c r="O151" s="5"/>
      <c r="P151" s="152"/>
      <c r="Q151" s="5" t="s">
        <v>4691</v>
      </c>
      <c r="R151" s="5"/>
      <c r="S151" s="5"/>
    </row>
    <row r="152" spans="1:20" ht="108" customHeight="1" x14ac:dyDescent="0.25">
      <c r="A152" s="149" t="s">
        <v>10394</v>
      </c>
      <c r="B152" s="5" t="s">
        <v>9507</v>
      </c>
      <c r="C152" s="5" t="s">
        <v>3884</v>
      </c>
      <c r="D152" s="5" t="s">
        <v>5080</v>
      </c>
      <c r="E152" s="137" t="s">
        <v>3885</v>
      </c>
      <c r="F152" s="151" t="s">
        <v>9682</v>
      </c>
      <c r="G152" s="5" t="s">
        <v>10132</v>
      </c>
      <c r="H152" s="152" t="s">
        <v>4714</v>
      </c>
      <c r="I152" s="141">
        <v>40974</v>
      </c>
      <c r="J152" s="151" t="s">
        <v>3886</v>
      </c>
      <c r="K152" s="5" t="s">
        <v>9702</v>
      </c>
      <c r="L152" s="141" t="s">
        <v>12050</v>
      </c>
      <c r="M152" s="5"/>
      <c r="N152" s="5"/>
      <c r="O152" s="154">
        <v>1162630.1000000001</v>
      </c>
      <c r="P152" s="152"/>
      <c r="Q152" s="5" t="s">
        <v>8497</v>
      </c>
      <c r="R152" s="5"/>
      <c r="S152" s="5"/>
      <c r="T152" s="6" t="s">
        <v>3818</v>
      </c>
    </row>
    <row r="153" spans="1:20" ht="60" customHeight="1" x14ac:dyDescent="0.25">
      <c r="A153" s="149" t="s">
        <v>10395</v>
      </c>
      <c r="B153" s="5" t="s">
        <v>9507</v>
      </c>
      <c r="C153" s="5" t="s">
        <v>119</v>
      </c>
      <c r="D153" s="5" t="s">
        <v>5080</v>
      </c>
      <c r="E153" s="137" t="s">
        <v>120</v>
      </c>
      <c r="F153" s="151" t="s">
        <v>9683</v>
      </c>
      <c r="G153" s="5" t="s">
        <v>10117</v>
      </c>
      <c r="H153" s="164" t="s">
        <v>727</v>
      </c>
      <c r="I153" s="141">
        <v>28491</v>
      </c>
      <c r="J153" s="151"/>
      <c r="K153" s="5" t="s">
        <v>9703</v>
      </c>
      <c r="L153" s="141"/>
      <c r="M153" s="5">
        <v>317261</v>
      </c>
      <c r="N153" s="5">
        <v>317261</v>
      </c>
      <c r="O153" s="154">
        <v>1770129.41</v>
      </c>
      <c r="P153" s="164"/>
      <c r="Q153" s="5" t="s">
        <v>4691</v>
      </c>
      <c r="R153" s="5"/>
      <c r="S153" s="5"/>
      <c r="T153" s="24" t="s">
        <v>3818</v>
      </c>
    </row>
    <row r="154" spans="1:20" ht="79.5" customHeight="1" x14ac:dyDescent="0.25">
      <c r="A154" s="149" t="s">
        <v>10396</v>
      </c>
      <c r="B154" s="5" t="s">
        <v>9507</v>
      </c>
      <c r="C154" s="5" t="s">
        <v>106</v>
      </c>
      <c r="D154" s="5" t="s">
        <v>5089</v>
      </c>
      <c r="E154" s="137" t="s">
        <v>133</v>
      </c>
      <c r="F154" s="151" t="s">
        <v>9704</v>
      </c>
      <c r="G154" s="5" t="s">
        <v>10208</v>
      </c>
      <c r="H154" s="164" t="s">
        <v>4665</v>
      </c>
      <c r="I154" s="141">
        <v>39448</v>
      </c>
      <c r="J154" s="151"/>
      <c r="K154" s="5" t="s">
        <v>9705</v>
      </c>
      <c r="L154" s="141"/>
      <c r="M154" s="5">
        <v>61661</v>
      </c>
      <c r="N154" s="5">
        <v>61661</v>
      </c>
      <c r="O154" s="154">
        <v>194381.94</v>
      </c>
      <c r="P154" s="164"/>
      <c r="Q154" s="5" t="s">
        <v>4691</v>
      </c>
      <c r="R154" s="5"/>
      <c r="S154" s="5"/>
      <c r="T154" s="6" t="s">
        <v>3818</v>
      </c>
    </row>
    <row r="155" spans="1:20" ht="60" customHeight="1" x14ac:dyDescent="0.25">
      <c r="A155" s="149" t="s">
        <v>10397</v>
      </c>
      <c r="B155" s="5" t="s">
        <v>9507</v>
      </c>
      <c r="C155" s="5" t="s">
        <v>134</v>
      </c>
      <c r="D155" s="5" t="s">
        <v>5087</v>
      </c>
      <c r="E155" s="137" t="s">
        <v>133</v>
      </c>
      <c r="F155" s="151"/>
      <c r="G155" s="5"/>
      <c r="H155" s="164" t="s">
        <v>4665</v>
      </c>
      <c r="I155" s="141">
        <v>41460</v>
      </c>
      <c r="J155" s="151"/>
      <c r="K155" s="5">
        <v>12</v>
      </c>
      <c r="L155" s="141"/>
      <c r="M155" s="5">
        <v>120600</v>
      </c>
      <c r="N155" s="5">
        <v>31736.85</v>
      </c>
      <c r="O155" s="162"/>
      <c r="P155" s="164"/>
      <c r="Q155" s="5" t="s">
        <v>4691</v>
      </c>
      <c r="R155" s="5"/>
      <c r="S155" s="5"/>
    </row>
    <row r="156" spans="1:20" ht="60" customHeight="1" x14ac:dyDescent="0.25">
      <c r="A156" s="149" t="s">
        <v>10398</v>
      </c>
      <c r="B156" s="5" t="s">
        <v>9507</v>
      </c>
      <c r="C156" s="5" t="s">
        <v>135</v>
      </c>
      <c r="D156" s="5" t="s">
        <v>135</v>
      </c>
      <c r="E156" s="137" t="s">
        <v>133</v>
      </c>
      <c r="F156" s="151"/>
      <c r="G156" s="5"/>
      <c r="H156" s="164" t="s">
        <v>4665</v>
      </c>
      <c r="I156" s="141">
        <v>41094</v>
      </c>
      <c r="J156" s="151"/>
      <c r="K156" s="5">
        <v>24</v>
      </c>
      <c r="L156" s="141"/>
      <c r="M156" s="5">
        <v>50000</v>
      </c>
      <c r="N156" s="5">
        <v>27777.78</v>
      </c>
      <c r="O156" s="162"/>
      <c r="P156" s="164"/>
      <c r="Q156" s="5" t="s">
        <v>4691</v>
      </c>
      <c r="R156" s="5"/>
      <c r="S156" s="5"/>
    </row>
    <row r="157" spans="1:20" ht="60" customHeight="1" x14ac:dyDescent="0.25">
      <c r="A157" s="149" t="s">
        <v>10399</v>
      </c>
      <c r="B157" s="5"/>
      <c r="C157" s="5" t="s">
        <v>136</v>
      </c>
      <c r="D157" s="5" t="s">
        <v>136</v>
      </c>
      <c r="E157" s="137" t="s">
        <v>133</v>
      </c>
      <c r="F157" s="151"/>
      <c r="G157" s="5"/>
      <c r="H157" s="164" t="s">
        <v>4665</v>
      </c>
      <c r="I157" s="141">
        <v>41094</v>
      </c>
      <c r="J157" s="151"/>
      <c r="K157" s="5">
        <v>24</v>
      </c>
      <c r="L157" s="141"/>
      <c r="M157" s="5">
        <v>64350</v>
      </c>
      <c r="N157" s="5">
        <v>35750</v>
      </c>
      <c r="O157" s="162"/>
      <c r="P157" s="164"/>
      <c r="Q157" s="5" t="s">
        <v>4691</v>
      </c>
      <c r="R157" s="5"/>
      <c r="S157" s="5"/>
    </row>
    <row r="158" spans="1:20" ht="60" customHeight="1" x14ac:dyDescent="0.25">
      <c r="A158" s="149" t="s">
        <v>10400</v>
      </c>
      <c r="B158" s="5"/>
      <c r="C158" s="129" t="s">
        <v>4501</v>
      </c>
      <c r="D158" s="129" t="s">
        <v>10</v>
      </c>
      <c r="E158" s="129" t="s">
        <v>121</v>
      </c>
      <c r="F158" s="159"/>
      <c r="G158" s="5"/>
      <c r="H158" s="160" t="s">
        <v>138</v>
      </c>
      <c r="I158" s="138"/>
      <c r="J158" s="159"/>
      <c r="K158" s="129">
        <v>157.16</v>
      </c>
      <c r="L158" s="138"/>
      <c r="M158" s="138">
        <v>233272.75</v>
      </c>
      <c r="N158" s="138">
        <v>233272.75</v>
      </c>
      <c r="O158" s="129">
        <v>116830.81</v>
      </c>
      <c r="P158" s="160"/>
      <c r="Q158" s="5" t="s">
        <v>4692</v>
      </c>
      <c r="R158" s="5"/>
      <c r="S158" s="5"/>
    </row>
    <row r="159" spans="1:20" ht="60" customHeight="1" x14ac:dyDescent="0.25">
      <c r="A159" s="149" t="s">
        <v>10401</v>
      </c>
      <c r="B159" s="5"/>
      <c r="C159" s="129" t="s">
        <v>4020</v>
      </c>
      <c r="D159" s="129" t="s">
        <v>127</v>
      </c>
      <c r="E159" s="129" t="s">
        <v>121</v>
      </c>
      <c r="F159" s="159"/>
      <c r="G159" s="5"/>
      <c r="H159" s="160" t="s">
        <v>138</v>
      </c>
      <c r="I159" s="138"/>
      <c r="J159" s="159"/>
      <c r="K159" s="129">
        <v>331.66</v>
      </c>
      <c r="L159" s="138"/>
      <c r="M159" s="138">
        <v>150055.75</v>
      </c>
      <c r="N159" s="138">
        <v>150055.75</v>
      </c>
      <c r="O159" s="129">
        <v>75652.83</v>
      </c>
      <c r="P159" s="160"/>
      <c r="Q159" s="5" t="s">
        <v>4692</v>
      </c>
      <c r="R159" s="5"/>
      <c r="S159" s="5"/>
    </row>
    <row r="160" spans="1:20" ht="126.75" customHeight="1" x14ac:dyDescent="0.25">
      <c r="A160" s="149" t="s">
        <v>10402</v>
      </c>
      <c r="B160" s="5" t="s">
        <v>17</v>
      </c>
      <c r="C160" s="129" t="s">
        <v>4500</v>
      </c>
      <c r="D160" s="129" t="s">
        <v>16</v>
      </c>
      <c r="E160" s="129" t="s">
        <v>5521</v>
      </c>
      <c r="F160" s="159" t="s">
        <v>10218</v>
      </c>
      <c r="G160" s="5"/>
      <c r="H160" s="160" t="s">
        <v>138</v>
      </c>
      <c r="I160" s="138" t="s">
        <v>5520</v>
      </c>
      <c r="J160" s="159" t="s">
        <v>5525</v>
      </c>
      <c r="K160" s="129" t="s">
        <v>10220</v>
      </c>
      <c r="L160" s="138"/>
      <c r="M160" s="138">
        <v>63046.85</v>
      </c>
      <c r="N160" s="138">
        <v>63046.85</v>
      </c>
      <c r="O160" s="129" t="s">
        <v>10219</v>
      </c>
      <c r="P160" s="160"/>
      <c r="Q160" s="5" t="s">
        <v>4692</v>
      </c>
      <c r="R160" s="5"/>
      <c r="S160" s="5"/>
    </row>
    <row r="161" spans="1:20" ht="60" customHeight="1" x14ac:dyDescent="0.25">
      <c r="A161" s="149" t="s">
        <v>10403</v>
      </c>
      <c r="B161" s="5"/>
      <c r="C161" s="129" t="s">
        <v>4020</v>
      </c>
      <c r="D161" s="129" t="s">
        <v>127</v>
      </c>
      <c r="E161" s="129" t="s">
        <v>121</v>
      </c>
      <c r="F161" s="159"/>
      <c r="G161" s="5"/>
      <c r="H161" s="160" t="s">
        <v>138</v>
      </c>
      <c r="I161" s="138"/>
      <c r="J161" s="159"/>
      <c r="K161" s="129">
        <v>149.03</v>
      </c>
      <c r="L161" s="138"/>
      <c r="M161" s="138">
        <v>13506</v>
      </c>
      <c r="N161" s="138">
        <v>13506</v>
      </c>
      <c r="O161" s="129">
        <v>5852.78</v>
      </c>
      <c r="P161" s="160"/>
      <c r="Q161" s="5" t="s">
        <v>4692</v>
      </c>
      <c r="R161" s="5"/>
      <c r="S161" s="5"/>
    </row>
    <row r="162" spans="1:20" ht="108" customHeight="1" x14ac:dyDescent="0.25">
      <c r="A162" s="149" t="s">
        <v>10404</v>
      </c>
      <c r="B162" s="5" t="s">
        <v>9507</v>
      </c>
      <c r="C162" s="129" t="s">
        <v>4502</v>
      </c>
      <c r="D162" s="129" t="s">
        <v>5093</v>
      </c>
      <c r="E162" s="129" t="s">
        <v>122</v>
      </c>
      <c r="F162" s="159"/>
      <c r="G162" s="5"/>
      <c r="H162" s="160" t="s">
        <v>4715</v>
      </c>
      <c r="I162" s="138"/>
      <c r="J162" s="159"/>
      <c r="K162" s="129">
        <v>71.89</v>
      </c>
      <c r="L162" s="138" t="s">
        <v>12074</v>
      </c>
      <c r="M162" s="138">
        <v>44435</v>
      </c>
      <c r="N162" s="138">
        <v>39250.74</v>
      </c>
      <c r="O162" s="129">
        <v>29870.06</v>
      </c>
      <c r="P162" s="160"/>
      <c r="Q162" s="5" t="s">
        <v>5493</v>
      </c>
      <c r="R162" s="5"/>
      <c r="S162" s="5"/>
      <c r="T162" s="6" t="s">
        <v>3818</v>
      </c>
    </row>
    <row r="163" spans="1:20" ht="85.5" customHeight="1" x14ac:dyDescent="0.25">
      <c r="A163" s="149" t="s">
        <v>10405</v>
      </c>
      <c r="B163" s="5"/>
      <c r="C163" s="129" t="s">
        <v>4503</v>
      </c>
      <c r="D163" s="129" t="s">
        <v>5087</v>
      </c>
      <c r="E163" s="129" t="s">
        <v>122</v>
      </c>
      <c r="F163" s="159"/>
      <c r="G163" s="5"/>
      <c r="H163" s="160" t="s">
        <v>4715</v>
      </c>
      <c r="I163" s="138"/>
      <c r="J163" s="159"/>
      <c r="K163" s="129">
        <v>16</v>
      </c>
      <c r="L163" s="138"/>
      <c r="M163" s="138">
        <v>1680</v>
      </c>
      <c r="N163" s="138">
        <v>1680</v>
      </c>
      <c r="O163" s="129">
        <v>0</v>
      </c>
      <c r="P163" s="160"/>
      <c r="Q163" s="5" t="s">
        <v>5493</v>
      </c>
      <c r="R163" s="5"/>
      <c r="S163" s="5"/>
      <c r="T163" s="6" t="s">
        <v>3818</v>
      </c>
    </row>
    <row r="164" spans="1:20" ht="144" customHeight="1" x14ac:dyDescent="0.25">
      <c r="A164" s="149" t="s">
        <v>10406</v>
      </c>
      <c r="B164" s="5"/>
      <c r="C164" s="129" t="s">
        <v>5529</v>
      </c>
      <c r="D164" s="129" t="s">
        <v>127</v>
      </c>
      <c r="E164" s="129" t="s">
        <v>5524</v>
      </c>
      <c r="F164" s="159" t="s">
        <v>5506</v>
      </c>
      <c r="G164" s="5" t="s">
        <v>10636</v>
      </c>
      <c r="H164" s="160" t="s">
        <v>138</v>
      </c>
      <c r="I164" s="138" t="s">
        <v>5519</v>
      </c>
      <c r="J164" s="159" t="s">
        <v>5525</v>
      </c>
      <c r="K164" s="129" t="s">
        <v>5522</v>
      </c>
      <c r="L164" s="138"/>
      <c r="M164" s="138">
        <v>21322.5</v>
      </c>
      <c r="N164" s="137">
        <v>34652.36</v>
      </c>
      <c r="O164" s="129" t="s">
        <v>5523</v>
      </c>
      <c r="P164" s="160"/>
      <c r="Q164" s="5" t="s">
        <v>4692</v>
      </c>
      <c r="R164" s="5"/>
      <c r="S164" s="5"/>
    </row>
    <row r="165" spans="1:20" ht="60" customHeight="1" x14ac:dyDescent="0.25">
      <c r="A165" s="149" t="s">
        <v>10407</v>
      </c>
      <c r="B165" s="5"/>
      <c r="C165" s="129" t="s">
        <v>4499</v>
      </c>
      <c r="D165" s="129" t="s">
        <v>5076</v>
      </c>
      <c r="E165" s="129" t="s">
        <v>121</v>
      </c>
      <c r="F165" s="159"/>
      <c r="G165" s="5"/>
      <c r="H165" s="160" t="s">
        <v>138</v>
      </c>
      <c r="I165" s="138"/>
      <c r="J165" s="159"/>
      <c r="K165" s="129">
        <v>162</v>
      </c>
      <c r="L165" s="138"/>
      <c r="M165" s="138">
        <v>207215</v>
      </c>
      <c r="N165" s="138">
        <v>207215</v>
      </c>
      <c r="O165" s="129">
        <v>100844.76</v>
      </c>
      <c r="P165" s="160"/>
      <c r="Q165" s="5" t="s">
        <v>4692</v>
      </c>
      <c r="R165" s="5"/>
      <c r="S165" s="5"/>
    </row>
    <row r="166" spans="1:20" ht="60" customHeight="1" x14ac:dyDescent="0.25">
      <c r="A166" s="149" t="s">
        <v>10408</v>
      </c>
      <c r="B166" s="5"/>
      <c r="C166" s="129" t="s">
        <v>4500</v>
      </c>
      <c r="D166" s="129" t="s">
        <v>16</v>
      </c>
      <c r="E166" s="129" t="s">
        <v>121</v>
      </c>
      <c r="F166" s="159"/>
      <c r="G166" s="5"/>
      <c r="H166" s="160" t="s">
        <v>138</v>
      </c>
      <c r="I166" s="138"/>
      <c r="J166" s="159"/>
      <c r="K166" s="129"/>
      <c r="L166" s="138"/>
      <c r="M166" s="138">
        <v>30803.25</v>
      </c>
      <c r="N166" s="138">
        <v>30803.25</v>
      </c>
      <c r="O166" s="129">
        <v>20432.93</v>
      </c>
      <c r="P166" s="160"/>
      <c r="Q166" s="5" t="s">
        <v>4692</v>
      </c>
      <c r="R166" s="5"/>
      <c r="S166" s="5"/>
    </row>
    <row r="167" spans="1:20" ht="60" customHeight="1" x14ac:dyDescent="0.25">
      <c r="A167" s="149" t="s">
        <v>10409</v>
      </c>
      <c r="B167" s="5" t="s">
        <v>9507</v>
      </c>
      <c r="C167" s="129" t="s">
        <v>123</v>
      </c>
      <c r="D167" s="129" t="s">
        <v>5083</v>
      </c>
      <c r="E167" s="129" t="s">
        <v>124</v>
      </c>
      <c r="F167" s="159" t="s">
        <v>9706</v>
      </c>
      <c r="G167" s="5" t="s">
        <v>10608</v>
      </c>
      <c r="H167" s="160" t="s">
        <v>3940</v>
      </c>
      <c r="I167" s="138" t="s">
        <v>9707</v>
      </c>
      <c r="J167" s="159"/>
      <c r="K167" s="129" t="s">
        <v>9708</v>
      </c>
      <c r="L167" s="138" t="s">
        <v>12075</v>
      </c>
      <c r="M167" s="138">
        <v>12481.88</v>
      </c>
      <c r="N167" s="138">
        <v>0</v>
      </c>
      <c r="O167" s="138">
        <v>322250.51</v>
      </c>
      <c r="P167" s="160"/>
      <c r="Q167" s="5" t="s">
        <v>5369</v>
      </c>
      <c r="R167" s="5"/>
      <c r="S167" s="5"/>
      <c r="T167" s="6" t="s">
        <v>3818</v>
      </c>
    </row>
    <row r="168" spans="1:20" ht="60" customHeight="1" x14ac:dyDescent="0.25">
      <c r="A168" s="149" t="s">
        <v>10410</v>
      </c>
      <c r="B168" s="5"/>
      <c r="C168" s="129" t="s">
        <v>128</v>
      </c>
      <c r="D168" s="129" t="s">
        <v>4265</v>
      </c>
      <c r="E168" s="129" t="s">
        <v>129</v>
      </c>
      <c r="F168" s="159"/>
      <c r="G168" s="5"/>
      <c r="H168" s="160" t="s">
        <v>138</v>
      </c>
      <c r="I168" s="138"/>
      <c r="J168" s="159"/>
      <c r="K168" s="129"/>
      <c r="L168" s="138"/>
      <c r="M168" s="138">
        <v>357140</v>
      </c>
      <c r="N168" s="138">
        <v>357140</v>
      </c>
      <c r="O168" s="129"/>
      <c r="P168" s="160"/>
      <c r="Q168" s="5" t="s">
        <v>4692</v>
      </c>
      <c r="R168" s="5"/>
      <c r="S168" s="5"/>
    </row>
    <row r="169" spans="1:20" s="37" customFormat="1" ht="60" customHeight="1" x14ac:dyDescent="0.25">
      <c r="A169" s="149" t="s">
        <v>10411</v>
      </c>
      <c r="B169" s="129" t="s">
        <v>9521</v>
      </c>
      <c r="C169" s="129" t="s">
        <v>125</v>
      </c>
      <c r="D169" s="129" t="s">
        <v>9718</v>
      </c>
      <c r="E169" s="129" t="s">
        <v>9710</v>
      </c>
      <c r="F169" s="129" t="s">
        <v>9709</v>
      </c>
      <c r="G169" s="5" t="s">
        <v>10608</v>
      </c>
      <c r="H169" s="160" t="s">
        <v>3940</v>
      </c>
      <c r="I169" s="138" t="s">
        <v>9711</v>
      </c>
      <c r="J169" s="132"/>
      <c r="K169" s="129" t="s">
        <v>9712</v>
      </c>
      <c r="L169" s="129" t="s">
        <v>12076</v>
      </c>
      <c r="M169" s="5">
        <v>30306.54</v>
      </c>
      <c r="N169" s="168"/>
      <c r="O169" s="169">
        <v>26614.16</v>
      </c>
      <c r="P169" s="168"/>
      <c r="Q169" s="5" t="s">
        <v>5369</v>
      </c>
      <c r="R169" s="168"/>
      <c r="S169" s="168"/>
    </row>
    <row r="170" spans="1:20" ht="72.75" customHeight="1" x14ac:dyDescent="0.25">
      <c r="A170" s="149" t="s">
        <v>10412</v>
      </c>
      <c r="B170" s="129" t="s">
        <v>9521</v>
      </c>
      <c r="C170" s="129" t="s">
        <v>125</v>
      </c>
      <c r="D170" s="129" t="s">
        <v>9719</v>
      </c>
      <c r="E170" s="129" t="s">
        <v>9713</v>
      </c>
      <c r="F170" s="129" t="s">
        <v>9714</v>
      </c>
      <c r="G170" s="5" t="s">
        <v>10608</v>
      </c>
      <c r="H170" s="160" t="s">
        <v>3940</v>
      </c>
      <c r="I170" s="129" t="s">
        <v>9715</v>
      </c>
      <c r="J170" s="138"/>
      <c r="K170" s="129" t="s">
        <v>9716</v>
      </c>
      <c r="L170" s="129" t="s">
        <v>12077</v>
      </c>
      <c r="M170" s="112">
        <v>1</v>
      </c>
      <c r="N170" s="74"/>
      <c r="O170" s="169">
        <v>54697.89</v>
      </c>
      <c r="P170" s="74"/>
      <c r="Q170" s="5" t="s">
        <v>5369</v>
      </c>
      <c r="R170" s="74"/>
      <c r="S170" s="74"/>
    </row>
    <row r="171" spans="1:20" ht="105.75" customHeight="1" x14ac:dyDescent="0.25">
      <c r="A171" s="149" t="s">
        <v>10413</v>
      </c>
      <c r="B171" s="129" t="s">
        <v>9507</v>
      </c>
      <c r="C171" s="129" t="s">
        <v>9720</v>
      </c>
      <c r="D171" s="129" t="s">
        <v>9717</v>
      </c>
      <c r="E171" s="129" t="s">
        <v>3942</v>
      </c>
      <c r="F171" s="129" t="s">
        <v>9721</v>
      </c>
      <c r="G171" s="5" t="s">
        <v>10183</v>
      </c>
      <c r="H171" s="160" t="s">
        <v>3940</v>
      </c>
      <c r="I171" s="129" t="s">
        <v>9722</v>
      </c>
      <c r="J171" s="129" t="s">
        <v>3943</v>
      </c>
      <c r="K171" s="129" t="s">
        <v>9723</v>
      </c>
      <c r="L171" s="129" t="s">
        <v>12078</v>
      </c>
      <c r="M171" s="170">
        <v>800000</v>
      </c>
      <c r="N171" s="74"/>
      <c r="O171" s="169">
        <v>398562.94</v>
      </c>
      <c r="P171" s="74"/>
      <c r="Q171" s="5" t="s">
        <v>5115</v>
      </c>
      <c r="R171" s="74"/>
      <c r="S171" s="74"/>
    </row>
    <row r="172" spans="1:20" s="59" customFormat="1" ht="114" customHeight="1" x14ac:dyDescent="0.25">
      <c r="A172" s="149" t="s">
        <v>10414</v>
      </c>
      <c r="B172" s="129" t="s">
        <v>3966</v>
      </c>
      <c r="C172" s="171" t="s">
        <v>5075</v>
      </c>
      <c r="D172" s="129" t="s">
        <v>9717</v>
      </c>
      <c r="E172" s="129" t="s">
        <v>130</v>
      </c>
      <c r="F172" s="129" t="s">
        <v>9724</v>
      </c>
      <c r="G172" s="5" t="s">
        <v>10608</v>
      </c>
      <c r="H172" s="160" t="s">
        <v>3940</v>
      </c>
      <c r="I172" s="129" t="s">
        <v>9725</v>
      </c>
      <c r="J172" s="129" t="s">
        <v>131</v>
      </c>
      <c r="K172" s="129" t="s">
        <v>9726</v>
      </c>
      <c r="L172" s="129" t="s">
        <v>12079</v>
      </c>
      <c r="M172" s="67">
        <v>251374</v>
      </c>
      <c r="N172" s="67"/>
      <c r="O172" s="172">
        <v>514384.65</v>
      </c>
      <c r="P172" s="67"/>
      <c r="Q172" s="5" t="s">
        <v>8621</v>
      </c>
      <c r="R172" s="67"/>
      <c r="S172" s="67"/>
    </row>
    <row r="173" spans="1:20" ht="179.25" customHeight="1" x14ac:dyDescent="0.25">
      <c r="A173" s="149" t="s">
        <v>10415</v>
      </c>
      <c r="B173" s="129" t="s">
        <v>9507</v>
      </c>
      <c r="C173" s="129" t="s">
        <v>9728</v>
      </c>
      <c r="D173" s="129" t="s">
        <v>9483</v>
      </c>
      <c r="E173" s="129" t="s">
        <v>137</v>
      </c>
      <c r="F173" s="129" t="s">
        <v>9727</v>
      </c>
      <c r="G173" s="5" t="s">
        <v>10156</v>
      </c>
      <c r="H173" s="173" t="s">
        <v>4797</v>
      </c>
      <c r="I173" s="129" t="s">
        <v>9729</v>
      </c>
      <c r="J173" s="129" t="s">
        <v>140</v>
      </c>
      <c r="K173" s="129" t="s">
        <v>9730</v>
      </c>
      <c r="L173" s="67" t="s">
        <v>12080</v>
      </c>
      <c r="M173" s="67">
        <v>96210.04</v>
      </c>
      <c r="N173" s="67"/>
      <c r="O173" s="172">
        <v>923332.1</v>
      </c>
      <c r="P173" s="67"/>
      <c r="Q173" s="129" t="s">
        <v>4845</v>
      </c>
      <c r="R173" s="67"/>
      <c r="S173" s="67"/>
    </row>
    <row r="174" spans="1:20" ht="170.25" customHeight="1" x14ac:dyDescent="0.25">
      <c r="A174" s="149" t="s">
        <v>10416</v>
      </c>
      <c r="B174" s="129" t="s">
        <v>9507</v>
      </c>
      <c r="C174" s="129" t="s">
        <v>3975</v>
      </c>
      <c r="D174" s="129" t="s">
        <v>9483</v>
      </c>
      <c r="E174" s="129" t="s">
        <v>139</v>
      </c>
      <c r="F174" s="129" t="s">
        <v>9731</v>
      </c>
      <c r="G174" s="5" t="s">
        <v>10608</v>
      </c>
      <c r="H174" s="173" t="s">
        <v>138</v>
      </c>
      <c r="I174" s="132">
        <v>43657</v>
      </c>
      <c r="J174" s="129" t="s">
        <v>140</v>
      </c>
      <c r="K174" s="129" t="s">
        <v>9732</v>
      </c>
      <c r="L174" s="67" t="s">
        <v>12081</v>
      </c>
      <c r="M174" s="67">
        <v>2350000</v>
      </c>
      <c r="N174" s="67"/>
      <c r="O174" s="172">
        <v>456421.58</v>
      </c>
      <c r="P174" s="67"/>
      <c r="Q174" s="129" t="s">
        <v>4692</v>
      </c>
      <c r="R174" s="5" t="s">
        <v>10232</v>
      </c>
      <c r="S174" s="67"/>
    </row>
    <row r="175" spans="1:20" ht="210.75" customHeight="1" x14ac:dyDescent="0.25">
      <c r="A175" s="149" t="s">
        <v>10417</v>
      </c>
      <c r="B175" s="129" t="s">
        <v>9507</v>
      </c>
      <c r="C175" s="171" t="s">
        <v>9734</v>
      </c>
      <c r="D175" s="174" t="s">
        <v>9483</v>
      </c>
      <c r="E175" s="129" t="s">
        <v>141</v>
      </c>
      <c r="F175" s="129" t="s">
        <v>9733</v>
      </c>
      <c r="G175" s="5" t="s">
        <v>10154</v>
      </c>
      <c r="H175" s="173" t="s">
        <v>4797</v>
      </c>
      <c r="I175" s="132">
        <v>42648</v>
      </c>
      <c r="J175" s="173" t="s">
        <v>140</v>
      </c>
      <c r="K175" s="129" t="s">
        <v>9735</v>
      </c>
      <c r="L175" s="67" t="s">
        <v>12082</v>
      </c>
      <c r="M175" s="67">
        <v>95319.21</v>
      </c>
      <c r="N175" s="175"/>
      <c r="O175" s="172">
        <v>779367.34</v>
      </c>
      <c r="P175" s="67"/>
      <c r="Q175" s="129" t="s">
        <v>4845</v>
      </c>
      <c r="R175" s="129"/>
      <c r="S175" s="67"/>
    </row>
    <row r="176" spans="1:20" ht="181.5" customHeight="1" x14ac:dyDescent="0.25">
      <c r="A176" s="149" t="s">
        <v>10418</v>
      </c>
      <c r="B176" s="129" t="s">
        <v>9507</v>
      </c>
      <c r="C176" s="129" t="s">
        <v>4005</v>
      </c>
      <c r="D176" s="174" t="s">
        <v>9483</v>
      </c>
      <c r="E176" s="129" t="s">
        <v>142</v>
      </c>
      <c r="F176" s="176" t="s">
        <v>9736</v>
      </c>
      <c r="G176" s="5" t="s">
        <v>10620</v>
      </c>
      <c r="H176" s="173" t="s">
        <v>4797</v>
      </c>
      <c r="I176" s="132">
        <v>42648</v>
      </c>
      <c r="J176" s="173" t="s">
        <v>140</v>
      </c>
      <c r="K176" s="129" t="s">
        <v>9737</v>
      </c>
      <c r="L176" s="67" t="s">
        <v>12083</v>
      </c>
      <c r="M176" s="67"/>
      <c r="N176" s="67"/>
      <c r="O176" s="172">
        <v>1004588.91</v>
      </c>
      <c r="P176" s="67"/>
      <c r="Q176" s="129" t="s">
        <v>4845</v>
      </c>
      <c r="R176" s="129"/>
      <c r="S176" s="67"/>
    </row>
    <row r="177" spans="1:19" ht="165" customHeight="1" x14ac:dyDescent="0.25">
      <c r="A177" s="149" t="s">
        <v>10419</v>
      </c>
      <c r="B177" s="129" t="s">
        <v>9507</v>
      </c>
      <c r="C177" s="129" t="s">
        <v>4006</v>
      </c>
      <c r="D177" s="174" t="s">
        <v>9483</v>
      </c>
      <c r="E177" s="129" t="s">
        <v>143</v>
      </c>
      <c r="F177" s="129" t="s">
        <v>9738</v>
      </c>
      <c r="G177" s="5" t="s">
        <v>10608</v>
      </c>
      <c r="H177" s="173" t="s">
        <v>4797</v>
      </c>
      <c r="I177" s="132">
        <v>42648</v>
      </c>
      <c r="J177" s="173" t="s">
        <v>140</v>
      </c>
      <c r="K177" s="129" t="s">
        <v>9739</v>
      </c>
      <c r="L177" s="112" t="s">
        <v>12084</v>
      </c>
      <c r="M177" s="112">
        <v>80834</v>
      </c>
      <c r="N177" s="74"/>
      <c r="O177" s="172">
        <v>404507.39</v>
      </c>
      <c r="P177" s="74"/>
      <c r="Q177" s="129" t="s">
        <v>4845</v>
      </c>
      <c r="R177" s="129"/>
      <c r="S177" s="74"/>
    </row>
    <row r="178" spans="1:19" ht="171" customHeight="1" x14ac:dyDescent="0.25">
      <c r="A178" s="149" t="s">
        <v>10420</v>
      </c>
      <c r="B178" s="129" t="s">
        <v>9507</v>
      </c>
      <c r="C178" s="129" t="s">
        <v>4547</v>
      </c>
      <c r="D178" s="174" t="s">
        <v>9483</v>
      </c>
      <c r="E178" s="129" t="s">
        <v>3965</v>
      </c>
      <c r="F178" s="129" t="s">
        <v>9740</v>
      </c>
      <c r="G178" s="5" t="s">
        <v>10608</v>
      </c>
      <c r="H178" s="173" t="s">
        <v>4797</v>
      </c>
      <c r="I178" s="132">
        <v>42648</v>
      </c>
      <c r="J178" s="173" t="s">
        <v>140</v>
      </c>
      <c r="K178" s="129" t="s">
        <v>9741</v>
      </c>
      <c r="L178" s="67" t="s">
        <v>12085</v>
      </c>
      <c r="M178" s="67">
        <v>236743.35</v>
      </c>
      <c r="N178" s="67"/>
      <c r="O178" s="172">
        <v>598124.39</v>
      </c>
      <c r="P178" s="67"/>
      <c r="Q178" s="129" t="s">
        <v>4845</v>
      </c>
      <c r="R178" s="129"/>
      <c r="S178" s="67"/>
    </row>
    <row r="179" spans="1:19" ht="116.25" customHeight="1" x14ac:dyDescent="0.25">
      <c r="A179" s="149" t="s">
        <v>10421</v>
      </c>
      <c r="B179" s="137" t="s">
        <v>9521</v>
      </c>
      <c r="C179" s="171" t="s">
        <v>9521</v>
      </c>
      <c r="D179" s="174" t="s">
        <v>9743</v>
      </c>
      <c r="E179" s="129" t="s">
        <v>5123</v>
      </c>
      <c r="F179" s="174" t="s">
        <v>9742</v>
      </c>
      <c r="G179" s="5" t="s">
        <v>10617</v>
      </c>
      <c r="H179" s="173" t="s">
        <v>4689</v>
      </c>
      <c r="I179" s="132">
        <v>40490</v>
      </c>
      <c r="J179" s="173" t="s">
        <v>4023</v>
      </c>
      <c r="K179" s="129" t="s">
        <v>9744</v>
      </c>
      <c r="L179" s="173" t="s">
        <v>12086</v>
      </c>
      <c r="M179" s="173">
        <v>435000</v>
      </c>
      <c r="N179" s="67"/>
      <c r="O179" s="172">
        <v>205994.23</v>
      </c>
      <c r="P179" s="67"/>
      <c r="Q179" s="129" t="s">
        <v>8498</v>
      </c>
      <c r="R179" s="129"/>
      <c r="S179" s="67"/>
    </row>
    <row r="180" spans="1:19" ht="105" customHeight="1" x14ac:dyDescent="0.25">
      <c r="A180" s="149" t="s">
        <v>10422</v>
      </c>
      <c r="B180" s="137" t="s">
        <v>9507</v>
      </c>
      <c r="C180" s="67" t="s">
        <v>9720</v>
      </c>
      <c r="D180" s="174" t="s">
        <v>9743</v>
      </c>
      <c r="E180" s="129" t="s">
        <v>144</v>
      </c>
      <c r="F180" s="129" t="s">
        <v>9745</v>
      </c>
      <c r="G180" s="5" t="s">
        <v>10196</v>
      </c>
      <c r="H180" s="129" t="s">
        <v>3940</v>
      </c>
      <c r="I180" s="132">
        <v>41362</v>
      </c>
      <c r="J180" s="129" t="s">
        <v>4024</v>
      </c>
      <c r="K180" s="129" t="s">
        <v>9746</v>
      </c>
      <c r="L180" s="67" t="s">
        <v>12087</v>
      </c>
      <c r="M180" s="5">
        <v>800000</v>
      </c>
      <c r="N180" s="67"/>
      <c r="O180" s="172">
        <v>339750.09</v>
      </c>
      <c r="P180" s="67"/>
      <c r="Q180" s="129" t="s">
        <v>8499</v>
      </c>
      <c r="R180" s="129"/>
      <c r="S180" s="67"/>
    </row>
    <row r="181" spans="1:19" ht="123.75" customHeight="1" x14ac:dyDescent="0.25">
      <c r="A181" s="149" t="s">
        <v>10423</v>
      </c>
      <c r="B181" s="137" t="s">
        <v>9507</v>
      </c>
      <c r="C181" s="67" t="s">
        <v>9720</v>
      </c>
      <c r="D181" s="174" t="s">
        <v>9743</v>
      </c>
      <c r="E181" s="129" t="s">
        <v>3938</v>
      </c>
      <c r="F181" s="174" t="s">
        <v>9747</v>
      </c>
      <c r="G181" s="5" t="s">
        <v>10612</v>
      </c>
      <c r="H181" s="173" t="s">
        <v>3940</v>
      </c>
      <c r="I181" s="132">
        <v>43249</v>
      </c>
      <c r="J181" s="173" t="s">
        <v>3939</v>
      </c>
      <c r="K181" s="129" t="s">
        <v>9748</v>
      </c>
      <c r="L181" s="67" t="s">
        <v>12088</v>
      </c>
      <c r="M181" s="67">
        <v>3069819.4</v>
      </c>
      <c r="N181" s="67"/>
      <c r="O181" s="172">
        <v>2544902.2799999998</v>
      </c>
      <c r="P181" s="67"/>
      <c r="Q181" s="129" t="s">
        <v>8622</v>
      </c>
      <c r="R181" s="129"/>
      <c r="S181" s="67"/>
    </row>
    <row r="182" spans="1:19" ht="127.5" x14ac:dyDescent="0.25">
      <c r="A182" s="149" t="s">
        <v>10424</v>
      </c>
      <c r="B182" s="129" t="s">
        <v>4089</v>
      </c>
      <c r="C182" s="129" t="s">
        <v>3973</v>
      </c>
      <c r="D182" s="174" t="s">
        <v>3974</v>
      </c>
      <c r="E182" s="129">
        <v>35.299999999999997</v>
      </c>
      <c r="F182" s="129" t="s">
        <v>5078</v>
      </c>
      <c r="G182" s="129">
        <v>0</v>
      </c>
      <c r="H182" s="129" t="s">
        <v>5568</v>
      </c>
      <c r="I182" s="129" t="s">
        <v>5567</v>
      </c>
      <c r="J182" s="132" t="s">
        <v>5565</v>
      </c>
      <c r="K182" s="177"/>
      <c r="L182" s="177"/>
      <c r="M182" s="177"/>
      <c r="N182" s="74"/>
      <c r="O182" s="74"/>
      <c r="P182" s="74"/>
      <c r="Q182" s="178" t="s">
        <v>5566</v>
      </c>
      <c r="R182" s="74"/>
      <c r="S182" s="74"/>
    </row>
    <row r="183" spans="1:19" ht="98.25" customHeight="1" x14ac:dyDescent="0.25">
      <c r="A183" s="149" t="s">
        <v>10425</v>
      </c>
      <c r="B183" s="129" t="s">
        <v>3966</v>
      </c>
      <c r="C183" s="67" t="s">
        <v>9521</v>
      </c>
      <c r="D183" s="67" t="s">
        <v>9743</v>
      </c>
      <c r="E183" s="129" t="s">
        <v>4010</v>
      </c>
      <c r="F183" s="174" t="s">
        <v>9749</v>
      </c>
      <c r="G183" s="5" t="s">
        <v>10203</v>
      </c>
      <c r="H183" s="129" t="s">
        <v>3940</v>
      </c>
      <c r="I183" s="179" t="s">
        <v>4011</v>
      </c>
      <c r="J183" s="129" t="s">
        <v>4009</v>
      </c>
      <c r="K183" s="129" t="s">
        <v>9750</v>
      </c>
      <c r="L183" s="180" t="s">
        <v>12089</v>
      </c>
      <c r="M183" s="180">
        <v>231161</v>
      </c>
      <c r="N183" s="181"/>
      <c r="O183" s="182">
        <v>327916.34000000003</v>
      </c>
      <c r="P183" s="181"/>
      <c r="Q183" s="183" t="s">
        <v>5382</v>
      </c>
      <c r="R183" s="183"/>
      <c r="S183" s="171"/>
    </row>
    <row r="184" spans="1:19" ht="105" customHeight="1" x14ac:dyDescent="0.25">
      <c r="A184" s="149" t="s">
        <v>10426</v>
      </c>
      <c r="B184" s="129" t="s">
        <v>10226</v>
      </c>
      <c r="C184" s="129" t="s">
        <v>4015</v>
      </c>
      <c r="D184" s="129" t="s">
        <v>4015</v>
      </c>
      <c r="E184" s="129" t="s">
        <v>4016</v>
      </c>
      <c r="F184" s="174" t="s">
        <v>9752</v>
      </c>
      <c r="G184" s="5" t="s">
        <v>10614</v>
      </c>
      <c r="H184" s="173" t="s">
        <v>3940</v>
      </c>
      <c r="I184" s="179" t="s">
        <v>4011</v>
      </c>
      <c r="J184" s="173" t="s">
        <v>4009</v>
      </c>
      <c r="K184" s="129" t="s">
        <v>9751</v>
      </c>
      <c r="L184" s="67" t="s">
        <v>12090</v>
      </c>
      <c r="M184" s="67">
        <v>1</v>
      </c>
      <c r="N184" s="67"/>
      <c r="O184" s="172">
        <v>86595.25</v>
      </c>
      <c r="P184" s="67"/>
      <c r="Q184" s="5" t="s">
        <v>8500</v>
      </c>
      <c r="R184" s="5"/>
      <c r="S184" s="67"/>
    </row>
    <row r="185" spans="1:19" ht="60" customHeight="1" x14ac:dyDescent="0.25">
      <c r="A185" s="149" t="s">
        <v>10427</v>
      </c>
      <c r="B185" s="137" t="s">
        <v>12</v>
      </c>
      <c r="C185" s="184" t="s">
        <v>5086</v>
      </c>
      <c r="D185" s="171" t="s">
        <v>9743</v>
      </c>
      <c r="E185" s="137" t="s">
        <v>100</v>
      </c>
      <c r="F185" s="137" t="s">
        <v>9754</v>
      </c>
      <c r="G185" s="5" t="s">
        <v>10613</v>
      </c>
      <c r="H185" s="185" t="s">
        <v>1141</v>
      </c>
      <c r="I185" s="186" t="s">
        <v>4017</v>
      </c>
      <c r="J185" s="137" t="s">
        <v>4018</v>
      </c>
      <c r="K185" s="129" t="s">
        <v>9753</v>
      </c>
      <c r="L185" s="67"/>
      <c r="M185" s="67"/>
      <c r="N185" s="67"/>
      <c r="O185" s="172">
        <v>1293876.67</v>
      </c>
      <c r="P185" s="67"/>
      <c r="Q185" s="5" t="s">
        <v>4691</v>
      </c>
      <c r="R185" s="5"/>
      <c r="S185" s="67"/>
    </row>
    <row r="186" spans="1:19" ht="246.75" customHeight="1" x14ac:dyDescent="0.25">
      <c r="A186" s="149" t="s">
        <v>10428</v>
      </c>
      <c r="B186" s="137" t="s">
        <v>23</v>
      </c>
      <c r="C186" s="67" t="s">
        <v>9755</v>
      </c>
      <c r="D186" s="67" t="s">
        <v>9483</v>
      </c>
      <c r="E186" s="137" t="s">
        <v>4084</v>
      </c>
      <c r="F186" s="137" t="s">
        <v>9757</v>
      </c>
      <c r="G186" s="5" t="s">
        <v>10615</v>
      </c>
      <c r="H186" s="185" t="s">
        <v>4087</v>
      </c>
      <c r="I186" s="186" t="s">
        <v>4085</v>
      </c>
      <c r="J186" s="187" t="s">
        <v>4086</v>
      </c>
      <c r="K186" s="129" t="s">
        <v>9756</v>
      </c>
      <c r="L186" s="67"/>
      <c r="M186" s="67"/>
      <c r="N186" s="67"/>
      <c r="O186" s="172">
        <v>394263.59</v>
      </c>
      <c r="P186" s="67"/>
      <c r="Q186" s="5" t="s">
        <v>8501</v>
      </c>
      <c r="R186" s="5"/>
      <c r="S186" s="67"/>
    </row>
    <row r="187" spans="1:19" ht="111.75" customHeight="1" x14ac:dyDescent="0.25">
      <c r="A187" s="149" t="s">
        <v>10429</v>
      </c>
      <c r="B187" s="129" t="s">
        <v>9507</v>
      </c>
      <c r="C187" s="67" t="s">
        <v>9760</v>
      </c>
      <c r="D187" s="67" t="s">
        <v>9483</v>
      </c>
      <c r="E187" s="129" t="s">
        <v>4141</v>
      </c>
      <c r="F187" s="174" t="s">
        <v>9759</v>
      </c>
      <c r="G187" s="5" t="s">
        <v>10611</v>
      </c>
      <c r="H187" s="173" t="s">
        <v>4689</v>
      </c>
      <c r="I187" s="132">
        <v>43416</v>
      </c>
      <c r="J187" s="173" t="s">
        <v>4142</v>
      </c>
      <c r="K187" s="129" t="s">
        <v>9758</v>
      </c>
      <c r="L187" s="67" t="s">
        <v>12091</v>
      </c>
      <c r="M187" s="67">
        <v>3847661</v>
      </c>
      <c r="N187" s="67"/>
      <c r="O187" s="172">
        <v>1670764.13</v>
      </c>
      <c r="P187" s="67"/>
      <c r="Q187" s="129" t="s">
        <v>8371</v>
      </c>
      <c r="R187" s="129"/>
      <c r="S187" s="67"/>
    </row>
    <row r="188" spans="1:19" ht="101.25" customHeight="1" x14ac:dyDescent="0.25">
      <c r="A188" s="149" t="s">
        <v>10430</v>
      </c>
      <c r="B188" s="129" t="s">
        <v>9507</v>
      </c>
      <c r="C188" s="67" t="s">
        <v>9763</v>
      </c>
      <c r="D188" s="67" t="s">
        <v>9483</v>
      </c>
      <c r="E188" s="129" t="s">
        <v>4145</v>
      </c>
      <c r="F188" s="174" t="s">
        <v>9762</v>
      </c>
      <c r="G188" s="5" t="s">
        <v>10616</v>
      </c>
      <c r="H188" s="173" t="s">
        <v>3940</v>
      </c>
      <c r="I188" s="132">
        <v>43388</v>
      </c>
      <c r="J188" s="173" t="s">
        <v>4144</v>
      </c>
      <c r="K188" s="129" t="s">
        <v>9761</v>
      </c>
      <c r="L188" s="188" t="s">
        <v>12092</v>
      </c>
      <c r="M188" s="188">
        <v>39795.839999999997</v>
      </c>
      <c r="N188" s="188"/>
      <c r="O188" s="172">
        <v>106212.4</v>
      </c>
      <c r="P188" s="188"/>
      <c r="Q188" s="129" t="s">
        <v>5369</v>
      </c>
      <c r="R188" s="129"/>
      <c r="S188" s="188"/>
    </row>
    <row r="189" spans="1:19" ht="70.5" customHeight="1" x14ac:dyDescent="0.25">
      <c r="A189" s="149" t="s">
        <v>10431</v>
      </c>
      <c r="B189" s="129" t="s">
        <v>9507</v>
      </c>
      <c r="C189" s="67" t="s">
        <v>9765</v>
      </c>
      <c r="D189" s="67" t="s">
        <v>9483</v>
      </c>
      <c r="E189" s="129" t="s">
        <v>4212</v>
      </c>
      <c r="F189" s="174" t="s">
        <v>9764</v>
      </c>
      <c r="G189" s="5" t="s">
        <v>10199</v>
      </c>
      <c r="H189" s="173" t="s">
        <v>4715</v>
      </c>
      <c r="I189" s="132">
        <v>39525</v>
      </c>
      <c r="J189" s="132"/>
      <c r="K189" s="129" t="s">
        <v>9768</v>
      </c>
      <c r="L189" s="74"/>
      <c r="M189" s="74"/>
      <c r="N189" s="74"/>
      <c r="O189" s="172">
        <v>34082890.009999998</v>
      </c>
      <c r="P189" s="74"/>
      <c r="Q189" s="5" t="s">
        <v>4691</v>
      </c>
      <c r="R189" s="5"/>
      <c r="S189" s="74"/>
    </row>
    <row r="190" spans="1:19" ht="38.25" x14ac:dyDescent="0.25">
      <c r="A190" s="149" t="s">
        <v>10432</v>
      </c>
      <c r="B190" s="129" t="s">
        <v>4213</v>
      </c>
      <c r="C190" s="129"/>
      <c r="D190" s="174"/>
      <c r="E190" s="129" t="s">
        <v>4212</v>
      </c>
      <c r="F190" s="129" t="s">
        <v>5094</v>
      </c>
      <c r="G190" s="136"/>
      <c r="H190" s="129" t="s">
        <v>4715</v>
      </c>
      <c r="I190" s="138"/>
      <c r="J190" s="132"/>
      <c r="K190" s="129"/>
      <c r="L190" s="72"/>
      <c r="M190" s="72"/>
      <c r="N190" s="67"/>
      <c r="O190" s="67"/>
      <c r="P190" s="67"/>
      <c r="Q190" s="5" t="s">
        <v>4691</v>
      </c>
      <c r="R190" s="5"/>
      <c r="S190" s="67"/>
    </row>
    <row r="191" spans="1:19" ht="38.25" x14ac:dyDescent="0.25">
      <c r="A191" s="149" t="s">
        <v>10433</v>
      </c>
      <c r="B191" s="129" t="s">
        <v>4214</v>
      </c>
      <c r="C191" s="129"/>
      <c r="D191" s="174"/>
      <c r="E191" s="129" t="s">
        <v>4212</v>
      </c>
      <c r="F191" s="129" t="s">
        <v>5094</v>
      </c>
      <c r="G191" s="179"/>
      <c r="H191" s="129" t="s">
        <v>4715</v>
      </c>
      <c r="I191" s="132">
        <v>40009</v>
      </c>
      <c r="J191" s="72"/>
      <c r="K191" s="129"/>
      <c r="L191" s="72"/>
      <c r="M191" s="72"/>
      <c r="N191" s="67"/>
      <c r="O191" s="67"/>
      <c r="P191" s="67"/>
      <c r="Q191" s="5" t="s">
        <v>4691</v>
      </c>
      <c r="R191" s="5"/>
      <c r="S191" s="67"/>
    </row>
    <row r="192" spans="1:19" ht="51" x14ac:dyDescent="0.25">
      <c r="A192" s="149" t="s">
        <v>10434</v>
      </c>
      <c r="B192" s="129" t="s">
        <v>4215</v>
      </c>
      <c r="C192" s="129"/>
      <c r="D192" s="174"/>
      <c r="E192" s="129" t="s">
        <v>4212</v>
      </c>
      <c r="F192" s="129" t="s">
        <v>5094</v>
      </c>
      <c r="G192" s="179"/>
      <c r="H192" s="129" t="s">
        <v>4715</v>
      </c>
      <c r="I192" s="132">
        <v>40004</v>
      </c>
      <c r="J192" s="72"/>
      <c r="K192" s="129"/>
      <c r="L192" s="72"/>
      <c r="M192" s="72"/>
      <c r="N192" s="67"/>
      <c r="O192" s="67"/>
      <c r="P192" s="67"/>
      <c r="Q192" s="5" t="s">
        <v>4691</v>
      </c>
      <c r="R192" s="5"/>
      <c r="S192" s="67"/>
    </row>
    <row r="193" spans="1:19" ht="51" x14ac:dyDescent="0.25">
      <c r="A193" s="149" t="s">
        <v>10435</v>
      </c>
      <c r="B193" s="129" t="s">
        <v>4250</v>
      </c>
      <c r="C193" s="129"/>
      <c r="D193" s="174"/>
      <c r="E193" s="129" t="s">
        <v>4251</v>
      </c>
      <c r="F193" s="129" t="s">
        <v>5094</v>
      </c>
      <c r="G193" s="179"/>
      <c r="H193" s="129" t="s">
        <v>4714</v>
      </c>
      <c r="I193" s="138"/>
      <c r="J193" s="132"/>
      <c r="K193" s="129"/>
      <c r="L193" s="72"/>
      <c r="M193" s="72"/>
      <c r="N193" s="67"/>
      <c r="O193" s="67"/>
      <c r="P193" s="67"/>
      <c r="Q193" s="5" t="s">
        <v>4691</v>
      </c>
      <c r="R193" s="5"/>
      <c r="S193" s="67"/>
    </row>
    <row r="194" spans="1:19" s="7" customFormat="1" ht="115.5" customHeight="1" x14ac:dyDescent="0.25">
      <c r="A194" s="149" t="s">
        <v>10436</v>
      </c>
      <c r="B194" s="5" t="s">
        <v>9496</v>
      </c>
      <c r="C194" s="5" t="s">
        <v>9770</v>
      </c>
      <c r="D194" s="5" t="s">
        <v>9774</v>
      </c>
      <c r="E194" s="5" t="s">
        <v>4680</v>
      </c>
      <c r="F194" s="5" t="s">
        <v>9767</v>
      </c>
      <c r="G194" s="5" t="s">
        <v>10608</v>
      </c>
      <c r="H194" s="5" t="s">
        <v>4689</v>
      </c>
      <c r="I194" s="141">
        <v>43889</v>
      </c>
      <c r="J194" s="5" t="s">
        <v>4967</v>
      </c>
      <c r="K194" s="129" t="s">
        <v>9769</v>
      </c>
      <c r="L194" s="67" t="s">
        <v>12093</v>
      </c>
      <c r="M194" s="5">
        <v>253200</v>
      </c>
      <c r="N194" s="67"/>
      <c r="O194" s="172">
        <v>11927.28</v>
      </c>
      <c r="P194" s="67"/>
      <c r="Q194" s="5" t="s">
        <v>4968</v>
      </c>
      <c r="R194" s="5"/>
      <c r="S194" s="67"/>
    </row>
    <row r="195" spans="1:19" ht="138" customHeight="1" x14ac:dyDescent="0.25">
      <c r="A195" s="149" t="s">
        <v>10437</v>
      </c>
      <c r="B195" s="5" t="s">
        <v>3966</v>
      </c>
      <c r="C195" s="67" t="s">
        <v>9521</v>
      </c>
      <c r="D195" s="67" t="s">
        <v>9743</v>
      </c>
      <c r="E195" s="5" t="s">
        <v>4684</v>
      </c>
      <c r="F195" s="5" t="s">
        <v>9771</v>
      </c>
      <c r="G195" s="5" t="s">
        <v>10608</v>
      </c>
      <c r="H195" s="5" t="s">
        <v>3940</v>
      </c>
      <c r="I195" s="141">
        <v>40490</v>
      </c>
      <c r="J195" s="5" t="s">
        <v>4023</v>
      </c>
      <c r="K195" s="129" t="s">
        <v>9772</v>
      </c>
      <c r="L195" s="67" t="s">
        <v>12094</v>
      </c>
      <c r="M195" s="67">
        <v>159510.89000000001</v>
      </c>
      <c r="N195" s="67"/>
      <c r="O195" s="172">
        <v>157551.59</v>
      </c>
      <c r="P195" s="67"/>
      <c r="Q195" s="5" t="s">
        <v>5383</v>
      </c>
      <c r="R195" s="5"/>
      <c r="S195" s="67"/>
    </row>
    <row r="196" spans="1:19" ht="111" customHeight="1" x14ac:dyDescent="0.25">
      <c r="A196" s="149" t="s">
        <v>10438</v>
      </c>
      <c r="B196" s="5" t="s">
        <v>3966</v>
      </c>
      <c r="C196" s="74"/>
      <c r="D196" s="74"/>
      <c r="E196" s="5" t="s">
        <v>4685</v>
      </c>
      <c r="F196" s="5" t="s">
        <v>4686</v>
      </c>
      <c r="G196" s="5" t="s">
        <v>9766</v>
      </c>
      <c r="H196" s="5" t="s">
        <v>3940</v>
      </c>
      <c r="I196" s="141">
        <v>40490</v>
      </c>
      <c r="J196" s="5" t="s">
        <v>8507</v>
      </c>
      <c r="K196" s="74"/>
      <c r="L196" s="74"/>
      <c r="M196" s="74"/>
      <c r="N196" s="189"/>
      <c r="O196" s="74"/>
      <c r="P196" s="74"/>
      <c r="Q196" s="74"/>
      <c r="R196" s="5"/>
      <c r="S196" s="74"/>
    </row>
    <row r="197" spans="1:19" ht="102.75" customHeight="1" x14ac:dyDescent="0.25">
      <c r="A197" s="149" t="s">
        <v>10439</v>
      </c>
      <c r="B197" s="5" t="s">
        <v>9775</v>
      </c>
      <c r="C197" s="5" t="s">
        <v>9770</v>
      </c>
      <c r="D197" s="5" t="s">
        <v>9774</v>
      </c>
      <c r="E197" s="5" t="s">
        <v>4774</v>
      </c>
      <c r="F197" s="5" t="s">
        <v>9773</v>
      </c>
      <c r="G197" s="5" t="s">
        <v>10608</v>
      </c>
      <c r="H197" s="5" t="s">
        <v>4689</v>
      </c>
      <c r="I197" s="141">
        <v>43889</v>
      </c>
      <c r="J197" s="5" t="s">
        <v>4967</v>
      </c>
      <c r="K197" s="129" t="s">
        <v>9776</v>
      </c>
      <c r="L197" s="112" t="s">
        <v>12095</v>
      </c>
      <c r="M197" s="112">
        <v>241100</v>
      </c>
      <c r="N197" s="74"/>
      <c r="O197" s="172">
        <v>22047.4</v>
      </c>
      <c r="P197" s="74"/>
      <c r="Q197" s="5" t="s">
        <v>4968</v>
      </c>
      <c r="R197" s="5"/>
      <c r="S197" s="72"/>
    </row>
    <row r="198" spans="1:19" ht="105.75" customHeight="1" x14ac:dyDescent="0.25">
      <c r="A198" s="149" t="s">
        <v>10440</v>
      </c>
      <c r="B198" s="5" t="s">
        <v>9775</v>
      </c>
      <c r="C198" s="5" t="s">
        <v>9770</v>
      </c>
      <c r="D198" s="5" t="s">
        <v>9774</v>
      </c>
      <c r="E198" s="185" t="s">
        <v>4775</v>
      </c>
      <c r="F198" s="185" t="s">
        <v>9778</v>
      </c>
      <c r="G198" s="5" t="s">
        <v>10608</v>
      </c>
      <c r="H198" s="5" t="s">
        <v>4689</v>
      </c>
      <c r="I198" s="190">
        <v>43889</v>
      </c>
      <c r="J198" s="185" t="s">
        <v>4967</v>
      </c>
      <c r="K198" s="129" t="s">
        <v>9777</v>
      </c>
      <c r="L198" s="5" t="s">
        <v>12096</v>
      </c>
      <c r="M198" s="5">
        <v>2411000</v>
      </c>
      <c r="N198" s="74"/>
      <c r="O198" s="172">
        <v>16987.34</v>
      </c>
      <c r="P198" s="74"/>
      <c r="Q198" s="5" t="s">
        <v>4968</v>
      </c>
      <c r="R198" s="5"/>
      <c r="S198" s="74"/>
    </row>
    <row r="199" spans="1:19" ht="105" customHeight="1" x14ac:dyDescent="0.25">
      <c r="A199" s="149" t="s">
        <v>10441</v>
      </c>
      <c r="B199" s="5" t="s">
        <v>9775</v>
      </c>
      <c r="C199" s="5" t="s">
        <v>9770</v>
      </c>
      <c r="D199" s="5" t="s">
        <v>9774</v>
      </c>
      <c r="E199" s="5" t="s">
        <v>4776</v>
      </c>
      <c r="F199" s="5" t="s">
        <v>9780</v>
      </c>
      <c r="G199" s="5" t="s">
        <v>10608</v>
      </c>
      <c r="H199" s="5" t="s">
        <v>4689</v>
      </c>
      <c r="I199" s="141">
        <v>43889</v>
      </c>
      <c r="J199" s="5" t="s">
        <v>4967</v>
      </c>
      <c r="K199" s="129" t="s">
        <v>9779</v>
      </c>
      <c r="L199" s="67"/>
      <c r="M199" s="5"/>
      <c r="N199" s="67"/>
      <c r="O199" s="172">
        <v>16040.14</v>
      </c>
      <c r="P199" s="67"/>
      <c r="Q199" s="5" t="s">
        <v>4968</v>
      </c>
      <c r="R199" s="5"/>
      <c r="S199" s="67"/>
    </row>
    <row r="200" spans="1:19" ht="72" customHeight="1" x14ac:dyDescent="0.25">
      <c r="A200" s="149" t="s">
        <v>10442</v>
      </c>
      <c r="B200" s="5" t="s">
        <v>3966</v>
      </c>
      <c r="C200" s="5" t="s">
        <v>9521</v>
      </c>
      <c r="D200" s="5" t="s">
        <v>9743</v>
      </c>
      <c r="E200" s="5" t="s">
        <v>4777</v>
      </c>
      <c r="F200" s="5" t="s">
        <v>9781</v>
      </c>
      <c r="G200" s="5" t="s">
        <v>10608</v>
      </c>
      <c r="H200" s="5" t="s">
        <v>3940</v>
      </c>
      <c r="I200" s="141">
        <v>43714</v>
      </c>
      <c r="J200" s="5" t="s">
        <v>4778</v>
      </c>
      <c r="K200" s="129" t="s">
        <v>9782</v>
      </c>
      <c r="L200" s="5" t="s">
        <v>12097</v>
      </c>
      <c r="M200" s="5">
        <v>300000</v>
      </c>
      <c r="N200" s="67"/>
      <c r="O200" s="172">
        <v>433983.01</v>
      </c>
      <c r="P200" s="67"/>
      <c r="Q200" s="5" t="s">
        <v>8572</v>
      </c>
      <c r="R200" s="5"/>
      <c r="S200" s="67"/>
    </row>
    <row r="201" spans="1:19" ht="112.5" customHeight="1" x14ac:dyDescent="0.25">
      <c r="A201" s="149" t="s">
        <v>10443</v>
      </c>
      <c r="B201" s="5" t="s">
        <v>9785</v>
      </c>
      <c r="C201" s="5" t="s">
        <v>9784</v>
      </c>
      <c r="D201" s="5" t="s">
        <v>9483</v>
      </c>
      <c r="E201" s="5" t="s">
        <v>4764</v>
      </c>
      <c r="F201" s="5" t="s">
        <v>9783</v>
      </c>
      <c r="G201" s="5" t="s">
        <v>10607</v>
      </c>
      <c r="H201" s="5" t="s">
        <v>4797</v>
      </c>
      <c r="I201" s="141">
        <v>44663</v>
      </c>
      <c r="J201" s="5" t="s">
        <v>5531</v>
      </c>
      <c r="K201" s="129" t="s">
        <v>9786</v>
      </c>
      <c r="L201" s="5" t="s">
        <v>12098</v>
      </c>
      <c r="M201" s="5">
        <v>90303</v>
      </c>
      <c r="N201" s="189"/>
      <c r="O201" s="172">
        <v>402163.94</v>
      </c>
      <c r="P201" s="72"/>
      <c r="Q201" s="5" t="s">
        <v>4839</v>
      </c>
      <c r="R201" s="5"/>
      <c r="S201" s="72"/>
    </row>
    <row r="202" spans="1:19" ht="84.75" customHeight="1" x14ac:dyDescent="0.25">
      <c r="A202" s="149" t="s">
        <v>10444</v>
      </c>
      <c r="B202" s="185" t="s">
        <v>9785</v>
      </c>
      <c r="C202" s="5" t="s">
        <v>4843</v>
      </c>
      <c r="D202" s="5" t="s">
        <v>9483</v>
      </c>
      <c r="E202" s="185" t="s">
        <v>4733</v>
      </c>
      <c r="F202" s="185" t="s">
        <v>9787</v>
      </c>
      <c r="G202" s="5" t="s">
        <v>10201</v>
      </c>
      <c r="H202" s="185" t="s">
        <v>4797</v>
      </c>
      <c r="I202" s="190">
        <v>44641</v>
      </c>
      <c r="J202" s="185" t="s">
        <v>5531</v>
      </c>
      <c r="K202" s="129" t="s">
        <v>9788</v>
      </c>
      <c r="L202" s="5" t="s">
        <v>12099</v>
      </c>
      <c r="M202" s="5">
        <v>73366</v>
      </c>
      <c r="N202" s="189"/>
      <c r="O202" s="172">
        <v>778865.17</v>
      </c>
      <c r="P202" s="74"/>
      <c r="Q202" s="5" t="s">
        <v>4839</v>
      </c>
      <c r="R202" s="5"/>
      <c r="S202" s="74"/>
    </row>
    <row r="203" spans="1:19" ht="102.75" customHeight="1" x14ac:dyDescent="0.25">
      <c r="A203" s="149" t="s">
        <v>10445</v>
      </c>
      <c r="B203" s="185" t="s">
        <v>9785</v>
      </c>
      <c r="C203" s="5" t="s">
        <v>9791</v>
      </c>
      <c r="D203" s="5" t="s">
        <v>9483</v>
      </c>
      <c r="E203" s="5" t="s">
        <v>4789</v>
      </c>
      <c r="F203" s="5" t="s">
        <v>9789</v>
      </c>
      <c r="G203" s="5" t="s">
        <v>10189</v>
      </c>
      <c r="H203" s="5" t="s">
        <v>4797</v>
      </c>
      <c r="I203" s="141">
        <v>44662</v>
      </c>
      <c r="J203" s="5" t="s">
        <v>5531</v>
      </c>
      <c r="K203" s="129" t="s">
        <v>9790</v>
      </c>
      <c r="L203" s="5" t="s">
        <v>12100</v>
      </c>
      <c r="M203" s="5">
        <v>113215.8</v>
      </c>
      <c r="N203" s="189"/>
      <c r="O203" s="172">
        <v>406110.75</v>
      </c>
      <c r="P203" s="74"/>
      <c r="Q203" s="5" t="s">
        <v>4839</v>
      </c>
      <c r="R203" s="5"/>
      <c r="S203" s="74"/>
    </row>
    <row r="204" spans="1:19" ht="145.5" customHeight="1" x14ac:dyDescent="0.25">
      <c r="A204" s="149" t="s">
        <v>10446</v>
      </c>
      <c r="B204" s="185" t="s">
        <v>9785</v>
      </c>
      <c r="C204" s="5" t="s">
        <v>9793</v>
      </c>
      <c r="D204" s="5" t="s">
        <v>9483</v>
      </c>
      <c r="E204" s="5" t="s">
        <v>4759</v>
      </c>
      <c r="F204" s="5" t="s">
        <v>9792</v>
      </c>
      <c r="G204" s="5" t="s">
        <v>10622</v>
      </c>
      <c r="H204" s="5" t="s">
        <v>4797</v>
      </c>
      <c r="I204" s="141">
        <v>44662</v>
      </c>
      <c r="J204" s="5" t="s">
        <v>5531</v>
      </c>
      <c r="K204" s="129" t="s">
        <v>9794</v>
      </c>
      <c r="L204" s="5" t="s">
        <v>12073</v>
      </c>
      <c r="M204" s="5">
        <v>713832</v>
      </c>
      <c r="N204" s="189"/>
      <c r="O204" s="172">
        <v>305215.02</v>
      </c>
      <c r="P204" s="74"/>
      <c r="Q204" s="5" t="s">
        <v>4839</v>
      </c>
      <c r="R204" s="5"/>
      <c r="S204" s="74"/>
    </row>
    <row r="205" spans="1:19" ht="114.75" customHeight="1" x14ac:dyDescent="0.25">
      <c r="A205" s="149" t="s">
        <v>10447</v>
      </c>
      <c r="B205" s="185" t="s">
        <v>9785</v>
      </c>
      <c r="C205" s="5" t="s">
        <v>9796</v>
      </c>
      <c r="D205" s="5" t="s">
        <v>9483</v>
      </c>
      <c r="E205" s="185" t="s">
        <v>4756</v>
      </c>
      <c r="F205" s="5" t="s">
        <v>9798</v>
      </c>
      <c r="G205" s="5" t="s">
        <v>10604</v>
      </c>
      <c r="H205" s="185" t="s">
        <v>4797</v>
      </c>
      <c r="I205" s="190">
        <v>44662</v>
      </c>
      <c r="J205" s="185" t="s">
        <v>5531</v>
      </c>
      <c r="K205" s="129" t="s">
        <v>9795</v>
      </c>
      <c r="L205" s="5" t="s">
        <v>12101</v>
      </c>
      <c r="M205" s="5">
        <v>90303</v>
      </c>
      <c r="N205" s="189"/>
      <c r="O205" s="172">
        <v>436933.65</v>
      </c>
      <c r="P205" s="74"/>
      <c r="Q205" s="5" t="s">
        <v>4839</v>
      </c>
      <c r="R205" s="5"/>
      <c r="S205" s="74"/>
    </row>
    <row r="206" spans="1:19" ht="108" customHeight="1" x14ac:dyDescent="0.25">
      <c r="A206" s="149" t="s">
        <v>10448</v>
      </c>
      <c r="B206" s="185" t="s">
        <v>9785</v>
      </c>
      <c r="C206" s="5" t="s">
        <v>9799</v>
      </c>
      <c r="D206" s="5" t="s">
        <v>9483</v>
      </c>
      <c r="E206" s="5" t="s">
        <v>163</v>
      </c>
      <c r="F206" s="5" t="s">
        <v>9800</v>
      </c>
      <c r="G206" s="5" t="s">
        <v>10148</v>
      </c>
      <c r="H206" s="185" t="s">
        <v>4797</v>
      </c>
      <c r="I206" s="141">
        <v>44769</v>
      </c>
      <c r="J206" s="5" t="s">
        <v>5532</v>
      </c>
      <c r="K206" s="129" t="s">
        <v>9797</v>
      </c>
      <c r="L206" s="185" t="s">
        <v>12102</v>
      </c>
      <c r="M206" s="5">
        <v>113215.8</v>
      </c>
      <c r="N206" s="189"/>
      <c r="O206" s="172">
        <v>697915.62</v>
      </c>
      <c r="P206" s="74"/>
      <c r="Q206" s="5" t="s">
        <v>4839</v>
      </c>
      <c r="R206" s="5"/>
      <c r="S206" s="74"/>
    </row>
    <row r="207" spans="1:19" ht="95.25" customHeight="1" x14ac:dyDescent="0.25">
      <c r="A207" s="149" t="s">
        <v>10449</v>
      </c>
      <c r="B207" s="5" t="s">
        <v>3966</v>
      </c>
      <c r="C207" s="154" t="s">
        <v>9804</v>
      </c>
      <c r="D207" s="5" t="s">
        <v>9802</v>
      </c>
      <c r="E207" s="5" t="s">
        <v>4867</v>
      </c>
      <c r="F207" s="5" t="s">
        <v>9801</v>
      </c>
      <c r="G207" s="5" t="s">
        <v>10608</v>
      </c>
      <c r="H207" s="5" t="s">
        <v>4689</v>
      </c>
      <c r="I207" s="141">
        <v>43844</v>
      </c>
      <c r="J207" s="5" t="s">
        <v>4866</v>
      </c>
      <c r="K207" s="129" t="s">
        <v>9803</v>
      </c>
      <c r="L207" s="5" t="s">
        <v>12103</v>
      </c>
      <c r="M207" s="185">
        <v>1800000</v>
      </c>
      <c r="N207" s="189"/>
      <c r="O207" s="172">
        <v>2154287.94</v>
      </c>
      <c r="P207" s="74"/>
      <c r="Q207" s="5" t="s">
        <v>8363</v>
      </c>
      <c r="R207" s="5"/>
      <c r="S207" s="74"/>
    </row>
    <row r="208" spans="1:19" ht="113.25" customHeight="1" x14ac:dyDescent="0.25">
      <c r="A208" s="149" t="s">
        <v>10450</v>
      </c>
      <c r="B208" s="5" t="s">
        <v>17</v>
      </c>
      <c r="C208" s="5" t="s">
        <v>9807</v>
      </c>
      <c r="D208" s="5" t="s">
        <v>9483</v>
      </c>
      <c r="E208" s="5" t="s">
        <v>4868</v>
      </c>
      <c r="F208" s="5" t="s">
        <v>9806</v>
      </c>
      <c r="G208" s="5" t="s">
        <v>10151</v>
      </c>
      <c r="H208" s="5" t="s">
        <v>4713</v>
      </c>
      <c r="I208" s="141">
        <v>43839</v>
      </c>
      <c r="J208" s="5" t="s">
        <v>4869</v>
      </c>
      <c r="K208" s="129" t="s">
        <v>9805</v>
      </c>
      <c r="L208" s="5" t="s">
        <v>12104</v>
      </c>
      <c r="M208" s="5">
        <v>62720290</v>
      </c>
      <c r="N208" s="67"/>
      <c r="O208" s="172">
        <v>20939718.620000001</v>
      </c>
      <c r="P208" s="112"/>
      <c r="Q208" s="5" t="s">
        <v>4870</v>
      </c>
      <c r="R208" s="5"/>
      <c r="S208" s="112"/>
    </row>
    <row r="209" spans="1:19" ht="123" customHeight="1" x14ac:dyDescent="0.25">
      <c r="A209" s="149" t="s">
        <v>10451</v>
      </c>
      <c r="B209" s="5" t="s">
        <v>9521</v>
      </c>
      <c r="C209" s="5" t="s">
        <v>9814</v>
      </c>
      <c r="D209" s="5" t="s">
        <v>9483</v>
      </c>
      <c r="E209" s="5" t="s">
        <v>4873</v>
      </c>
      <c r="F209" s="5" t="s">
        <v>9809</v>
      </c>
      <c r="G209" s="5" t="s">
        <v>10608</v>
      </c>
      <c r="H209" s="5" t="s">
        <v>138</v>
      </c>
      <c r="I209" s="141">
        <v>43859</v>
      </c>
      <c r="J209" s="5" t="s">
        <v>4875</v>
      </c>
      <c r="K209" s="129" t="s">
        <v>9810</v>
      </c>
      <c r="L209" s="5" t="s">
        <v>12105</v>
      </c>
      <c r="M209" s="5">
        <v>322086.11</v>
      </c>
      <c r="N209" s="67"/>
      <c r="O209" s="172">
        <v>183274.46</v>
      </c>
      <c r="P209" s="67"/>
      <c r="Q209" s="5" t="s">
        <v>4876</v>
      </c>
      <c r="R209" s="5"/>
      <c r="S209" s="67"/>
    </row>
    <row r="210" spans="1:19" ht="99.75" customHeight="1" x14ac:dyDescent="0.25">
      <c r="A210" s="149" t="s">
        <v>10452</v>
      </c>
      <c r="B210" s="5" t="s">
        <v>9521</v>
      </c>
      <c r="C210" s="5" t="s">
        <v>9813</v>
      </c>
      <c r="D210" s="5" t="s">
        <v>9483</v>
      </c>
      <c r="E210" s="5" t="s">
        <v>4878</v>
      </c>
      <c r="F210" s="5" t="s">
        <v>9812</v>
      </c>
      <c r="G210" s="5" t="s">
        <v>10608</v>
      </c>
      <c r="H210" s="5" t="s">
        <v>138</v>
      </c>
      <c r="I210" s="141">
        <v>43859</v>
      </c>
      <c r="J210" s="5" t="s">
        <v>4875</v>
      </c>
      <c r="K210" s="129" t="s">
        <v>9811</v>
      </c>
      <c r="L210" s="5" t="s">
        <v>12106</v>
      </c>
      <c r="M210" s="5">
        <v>743154.79</v>
      </c>
      <c r="N210" s="67"/>
      <c r="O210" s="172">
        <v>422872.28</v>
      </c>
      <c r="P210" s="67"/>
      <c r="Q210" s="5" t="s">
        <v>4876</v>
      </c>
      <c r="R210" s="5"/>
      <c r="S210" s="67"/>
    </row>
    <row r="211" spans="1:19" ht="120" customHeight="1" x14ac:dyDescent="0.25">
      <c r="A211" s="149" t="s">
        <v>10453</v>
      </c>
      <c r="B211" s="5" t="s">
        <v>9521</v>
      </c>
      <c r="C211" s="5" t="s">
        <v>9816</v>
      </c>
      <c r="D211" s="5" t="s">
        <v>9483</v>
      </c>
      <c r="E211" s="5" t="s">
        <v>4881</v>
      </c>
      <c r="F211" s="5" t="s">
        <v>9815</v>
      </c>
      <c r="G211" s="5" t="s">
        <v>10635</v>
      </c>
      <c r="H211" s="5" t="s">
        <v>138</v>
      </c>
      <c r="I211" s="141">
        <v>43859</v>
      </c>
      <c r="J211" s="5" t="s">
        <v>4875</v>
      </c>
      <c r="K211" s="129" t="s">
        <v>9817</v>
      </c>
      <c r="L211" s="5" t="s">
        <v>12107</v>
      </c>
      <c r="M211" s="5">
        <v>446207.1</v>
      </c>
      <c r="N211" s="189"/>
      <c r="O211" s="172">
        <v>253902.18</v>
      </c>
      <c r="P211" s="74"/>
      <c r="Q211" s="5" t="s">
        <v>4876</v>
      </c>
      <c r="R211" s="5"/>
      <c r="S211" s="74"/>
    </row>
    <row r="212" spans="1:19" ht="102.75" customHeight="1" x14ac:dyDescent="0.25">
      <c r="A212" s="149" t="s">
        <v>10454</v>
      </c>
      <c r="B212" s="5" t="s">
        <v>9521</v>
      </c>
      <c r="C212" s="5" t="s">
        <v>9819</v>
      </c>
      <c r="D212" s="5" t="s">
        <v>9483</v>
      </c>
      <c r="E212" s="5" t="s">
        <v>4884</v>
      </c>
      <c r="F212" s="5" t="s">
        <v>9820</v>
      </c>
      <c r="G212" s="5" t="s">
        <v>9808</v>
      </c>
      <c r="H212" s="5" t="s">
        <v>138</v>
      </c>
      <c r="I212" s="141">
        <v>43859</v>
      </c>
      <c r="J212" s="5" t="s">
        <v>4875</v>
      </c>
      <c r="K212" s="129" t="s">
        <v>9818</v>
      </c>
      <c r="L212" s="5" t="s">
        <v>12108</v>
      </c>
      <c r="M212" s="5">
        <v>196393.97</v>
      </c>
      <c r="N212" s="67"/>
      <c r="O212" s="172">
        <v>111752.72</v>
      </c>
      <c r="P212" s="67"/>
      <c r="Q212" s="5" t="s">
        <v>4876</v>
      </c>
      <c r="R212" s="5"/>
      <c r="S212" s="67"/>
    </row>
    <row r="213" spans="1:19" ht="110.25" customHeight="1" x14ac:dyDescent="0.25">
      <c r="A213" s="149" t="s">
        <v>10455</v>
      </c>
      <c r="B213" s="5" t="s">
        <v>3966</v>
      </c>
      <c r="C213" s="5" t="s">
        <v>9521</v>
      </c>
      <c r="D213" s="5" t="s">
        <v>9802</v>
      </c>
      <c r="E213" s="5" t="s">
        <v>5119</v>
      </c>
      <c r="F213" s="5" t="s">
        <v>9822</v>
      </c>
      <c r="G213" s="5" t="s">
        <v>10638</v>
      </c>
      <c r="H213" s="5" t="s">
        <v>3940</v>
      </c>
      <c r="I213" s="141">
        <v>43985</v>
      </c>
      <c r="J213" s="5" t="s">
        <v>5120</v>
      </c>
      <c r="K213" s="129" t="s">
        <v>9821</v>
      </c>
      <c r="L213" s="5" t="s">
        <v>12109</v>
      </c>
      <c r="M213" s="5">
        <v>375000</v>
      </c>
      <c r="N213" s="67"/>
      <c r="O213" s="172">
        <v>339029.24</v>
      </c>
      <c r="P213" s="67"/>
      <c r="Q213" s="5" t="s">
        <v>5500</v>
      </c>
      <c r="R213" s="5"/>
      <c r="S213" s="67"/>
    </row>
    <row r="214" spans="1:19" ht="112.5" customHeight="1" x14ac:dyDescent="0.25">
      <c r="A214" s="149" t="s">
        <v>10456</v>
      </c>
      <c r="B214" s="5" t="s">
        <v>17</v>
      </c>
      <c r="C214" s="5" t="s">
        <v>9825</v>
      </c>
      <c r="D214" s="5" t="s">
        <v>9483</v>
      </c>
      <c r="E214" s="5" t="s">
        <v>4749</v>
      </c>
      <c r="F214" s="5" t="s">
        <v>9824</v>
      </c>
      <c r="G214" s="5" t="s">
        <v>9808</v>
      </c>
      <c r="H214" s="5" t="s">
        <v>4797</v>
      </c>
      <c r="I214" s="141">
        <v>44039</v>
      </c>
      <c r="J214" s="5" t="s">
        <v>5128</v>
      </c>
      <c r="K214" s="129" t="s">
        <v>9823</v>
      </c>
      <c r="L214" s="5" t="s">
        <v>12110</v>
      </c>
      <c r="M214" s="5">
        <v>36226052.659999996</v>
      </c>
      <c r="N214" s="67"/>
      <c r="O214" s="172">
        <v>6901518.9299999997</v>
      </c>
      <c r="P214" s="67"/>
      <c r="Q214" s="5" t="s">
        <v>5130</v>
      </c>
      <c r="R214" s="5"/>
      <c r="S214" s="67"/>
    </row>
    <row r="215" spans="1:19" ht="114.75" customHeight="1" x14ac:dyDescent="0.25">
      <c r="A215" s="149" t="s">
        <v>10457</v>
      </c>
      <c r="B215" s="5" t="s">
        <v>9521</v>
      </c>
      <c r="C215" s="5" t="s">
        <v>9828</v>
      </c>
      <c r="D215" s="5" t="s">
        <v>9483</v>
      </c>
      <c r="E215" s="5" t="s">
        <v>5136</v>
      </c>
      <c r="F215" s="5" t="s">
        <v>9827</v>
      </c>
      <c r="G215" s="5" t="s">
        <v>10633</v>
      </c>
      <c r="H215" s="5" t="s">
        <v>3940</v>
      </c>
      <c r="I215" s="141">
        <v>44039</v>
      </c>
      <c r="J215" s="5" t="s">
        <v>5132</v>
      </c>
      <c r="K215" s="129" t="s">
        <v>9826</v>
      </c>
      <c r="L215" s="5" t="s">
        <v>12111</v>
      </c>
      <c r="M215" s="5">
        <v>184270</v>
      </c>
      <c r="N215" s="191"/>
      <c r="O215" s="172">
        <v>107759.56</v>
      </c>
      <c r="P215" s="188"/>
      <c r="Q215" s="5" t="s">
        <v>8515</v>
      </c>
      <c r="R215" s="5"/>
      <c r="S215" s="188"/>
    </row>
    <row r="216" spans="1:19" ht="107.25" customHeight="1" x14ac:dyDescent="0.25">
      <c r="A216" s="149" t="s">
        <v>10458</v>
      </c>
      <c r="B216" s="5" t="s">
        <v>3966</v>
      </c>
      <c r="C216" s="5" t="s">
        <v>9521</v>
      </c>
      <c r="D216" s="5" t="s">
        <v>9743</v>
      </c>
      <c r="E216" s="5" t="s">
        <v>5321</v>
      </c>
      <c r="F216" s="154" t="s">
        <v>9830</v>
      </c>
      <c r="G216" s="5" t="s">
        <v>10608</v>
      </c>
      <c r="H216" s="5" t="s">
        <v>3940</v>
      </c>
      <c r="I216" s="141">
        <v>44089</v>
      </c>
      <c r="J216" s="5" t="s">
        <v>5322</v>
      </c>
      <c r="K216" s="129" t="s">
        <v>9829</v>
      </c>
      <c r="L216" s="5" t="s">
        <v>12112</v>
      </c>
      <c r="M216" s="5">
        <v>1200000</v>
      </c>
      <c r="N216" s="67"/>
      <c r="O216" s="172">
        <v>1659465.5</v>
      </c>
      <c r="P216" s="67"/>
      <c r="Q216" s="5" t="s">
        <v>8362</v>
      </c>
      <c r="R216" s="5"/>
      <c r="S216" s="67"/>
    </row>
    <row r="217" spans="1:19" ht="104.25" customHeight="1" x14ac:dyDescent="0.25">
      <c r="A217" s="149" t="s">
        <v>10459</v>
      </c>
      <c r="B217" s="5" t="s">
        <v>9521</v>
      </c>
      <c r="C217" s="5" t="s">
        <v>9834</v>
      </c>
      <c r="D217" s="5" t="s">
        <v>9483</v>
      </c>
      <c r="E217" s="5" t="s">
        <v>5333</v>
      </c>
      <c r="F217" s="5" t="s">
        <v>9833</v>
      </c>
      <c r="G217" s="5" t="s">
        <v>9832</v>
      </c>
      <c r="H217" s="5" t="s">
        <v>4699</v>
      </c>
      <c r="I217" s="141">
        <v>44291</v>
      </c>
      <c r="J217" s="5" t="s">
        <v>5335</v>
      </c>
      <c r="K217" s="129" t="s">
        <v>9831</v>
      </c>
      <c r="L217" s="5" t="s">
        <v>12113</v>
      </c>
      <c r="M217" s="5">
        <v>157521.25</v>
      </c>
      <c r="N217" s="67"/>
      <c r="O217" s="172">
        <v>614870.54</v>
      </c>
      <c r="P217" s="67"/>
      <c r="Q217" s="5" t="s">
        <v>5490</v>
      </c>
      <c r="R217" s="5"/>
      <c r="S217" s="67"/>
    </row>
    <row r="218" spans="1:19" ht="102.75" customHeight="1" x14ac:dyDescent="0.25">
      <c r="A218" s="149" t="s">
        <v>10460</v>
      </c>
      <c r="B218" s="5" t="s">
        <v>9507</v>
      </c>
      <c r="C218" s="5" t="s">
        <v>9840</v>
      </c>
      <c r="D218" s="5" t="s">
        <v>9483</v>
      </c>
      <c r="E218" s="5" t="s">
        <v>5356</v>
      </c>
      <c r="F218" s="5" t="s">
        <v>9839</v>
      </c>
      <c r="G218" s="5" t="s">
        <v>10188</v>
      </c>
      <c r="H218" s="5" t="s">
        <v>4713</v>
      </c>
      <c r="I218" s="141">
        <v>44327</v>
      </c>
      <c r="J218" s="5" t="s">
        <v>5357</v>
      </c>
      <c r="K218" s="129" t="s">
        <v>9836</v>
      </c>
      <c r="L218" s="5" t="s">
        <v>12114</v>
      </c>
      <c r="M218" s="5">
        <v>135977626.55000001</v>
      </c>
      <c r="N218" s="67"/>
      <c r="O218" s="172">
        <v>67982145.290000007</v>
      </c>
      <c r="P218" s="67"/>
      <c r="Q218" s="5" t="s">
        <v>5358</v>
      </c>
      <c r="R218" s="5"/>
      <c r="S218" s="67"/>
    </row>
    <row r="219" spans="1:19" ht="132" customHeight="1" x14ac:dyDescent="0.25">
      <c r="A219" s="149" t="s">
        <v>10461</v>
      </c>
      <c r="B219" s="5" t="s">
        <v>3966</v>
      </c>
      <c r="C219" s="5" t="s">
        <v>9521</v>
      </c>
      <c r="D219" s="5" t="s">
        <v>9802</v>
      </c>
      <c r="E219" s="5" t="s">
        <v>5359</v>
      </c>
      <c r="F219" s="5" t="s">
        <v>9838</v>
      </c>
      <c r="G219" s="5" t="s">
        <v>10608</v>
      </c>
      <c r="H219" s="5" t="s">
        <v>3940</v>
      </c>
      <c r="I219" s="141">
        <v>44328</v>
      </c>
      <c r="J219" s="5" t="s">
        <v>5360</v>
      </c>
      <c r="K219" s="129" t="s">
        <v>9837</v>
      </c>
      <c r="L219" s="5" t="s">
        <v>12115</v>
      </c>
      <c r="M219" s="5">
        <v>90000</v>
      </c>
      <c r="N219" s="67"/>
      <c r="O219" s="172">
        <v>605509.07999999996</v>
      </c>
      <c r="P219" s="67"/>
      <c r="Q219" s="5" t="s">
        <v>5499</v>
      </c>
      <c r="R219" s="5"/>
      <c r="S219" s="67"/>
    </row>
    <row r="220" spans="1:19" ht="51" x14ac:dyDescent="0.25">
      <c r="A220" s="149" t="s">
        <v>10462</v>
      </c>
      <c r="B220" s="5" t="s">
        <v>3966</v>
      </c>
      <c r="C220" s="5" t="s">
        <v>3966</v>
      </c>
      <c r="D220" s="5" t="s">
        <v>9802</v>
      </c>
      <c r="E220" s="5" t="s">
        <v>5440</v>
      </c>
      <c r="F220" s="5" t="s">
        <v>9842</v>
      </c>
      <c r="G220" s="5" t="s">
        <v>10640</v>
      </c>
      <c r="H220" s="5" t="s">
        <v>4699</v>
      </c>
      <c r="I220" s="141">
        <v>44552</v>
      </c>
      <c r="J220" s="5" t="s">
        <v>5441</v>
      </c>
      <c r="K220" s="129" t="s">
        <v>9841</v>
      </c>
      <c r="L220" s="5" t="s">
        <v>12116</v>
      </c>
      <c r="M220" s="5">
        <v>599500</v>
      </c>
      <c r="N220" s="67"/>
      <c r="O220" s="172">
        <v>303088.59999999998</v>
      </c>
      <c r="P220" s="67"/>
      <c r="Q220" s="5" t="s">
        <v>5458</v>
      </c>
      <c r="R220" s="5"/>
      <c r="S220" s="67"/>
    </row>
    <row r="221" spans="1:19" ht="114.75" customHeight="1" x14ac:dyDescent="0.25">
      <c r="A221" s="149" t="s">
        <v>10463</v>
      </c>
      <c r="B221" s="5" t="s">
        <v>3966</v>
      </c>
      <c r="C221" s="5" t="s">
        <v>3966</v>
      </c>
      <c r="D221" s="5" t="s">
        <v>9802</v>
      </c>
      <c r="E221" s="5" t="s">
        <v>5443</v>
      </c>
      <c r="F221" s="5" t="s">
        <v>9844</v>
      </c>
      <c r="G221" s="5" t="s">
        <v>10166</v>
      </c>
      <c r="H221" s="5" t="s">
        <v>4701</v>
      </c>
      <c r="I221" s="141">
        <v>44552</v>
      </c>
      <c r="J221" s="5" t="s">
        <v>5444</v>
      </c>
      <c r="K221" s="129" t="s">
        <v>9843</v>
      </c>
      <c r="L221" s="5" t="s">
        <v>12116</v>
      </c>
      <c r="M221" s="5">
        <v>533500</v>
      </c>
      <c r="N221" s="67"/>
      <c r="O221" s="172">
        <v>167848.57</v>
      </c>
      <c r="P221" s="67"/>
      <c r="Q221" s="5" t="s">
        <v>5459</v>
      </c>
      <c r="R221" s="5"/>
      <c r="S221" s="67"/>
    </row>
    <row r="222" spans="1:19" ht="114" customHeight="1" x14ac:dyDescent="0.25">
      <c r="A222" s="149" t="s">
        <v>10464</v>
      </c>
      <c r="B222" s="5" t="s">
        <v>3966</v>
      </c>
      <c r="C222" s="5" t="s">
        <v>3966</v>
      </c>
      <c r="D222" s="5" t="s">
        <v>9802</v>
      </c>
      <c r="E222" s="5" t="s">
        <v>5526</v>
      </c>
      <c r="F222" s="5" t="s">
        <v>9846</v>
      </c>
      <c r="G222" s="5" t="s">
        <v>10634</v>
      </c>
      <c r="H222" s="5" t="s">
        <v>4702</v>
      </c>
      <c r="I222" s="141">
        <v>44706</v>
      </c>
      <c r="J222" s="5" t="s">
        <v>5527</v>
      </c>
      <c r="K222" s="129" t="s">
        <v>9845</v>
      </c>
      <c r="L222" s="5" t="s">
        <v>12117</v>
      </c>
      <c r="M222" s="5">
        <v>1935000</v>
      </c>
      <c r="N222" s="67"/>
      <c r="O222" s="172">
        <v>1026598.63</v>
      </c>
      <c r="P222" s="67"/>
      <c r="Q222" s="5" t="s">
        <v>5528</v>
      </c>
      <c r="R222" s="5"/>
      <c r="S222" s="67"/>
    </row>
    <row r="223" spans="1:19" s="192" customFormat="1" ht="117.75" customHeight="1" x14ac:dyDescent="0.25">
      <c r="A223" s="149" t="s">
        <v>10465</v>
      </c>
      <c r="B223" s="5" t="s">
        <v>9507</v>
      </c>
      <c r="C223" s="5" t="s">
        <v>9720</v>
      </c>
      <c r="D223" s="5" t="s">
        <v>9743</v>
      </c>
      <c r="E223" s="5" t="s">
        <v>7864</v>
      </c>
      <c r="F223" s="5" t="s">
        <v>9847</v>
      </c>
      <c r="G223" s="5" t="s">
        <v>10173</v>
      </c>
      <c r="H223" s="5" t="s">
        <v>3940</v>
      </c>
      <c r="I223" s="141">
        <v>45013</v>
      </c>
      <c r="J223" s="5" t="s">
        <v>7866</v>
      </c>
      <c r="K223" s="129" t="s">
        <v>9848</v>
      </c>
      <c r="L223" s="5" t="s">
        <v>12118</v>
      </c>
      <c r="M223" s="5">
        <v>20000</v>
      </c>
      <c r="N223" s="5"/>
      <c r="O223" s="154">
        <v>330277.68</v>
      </c>
      <c r="P223" s="5"/>
      <c r="Q223" s="5" t="s">
        <v>7868</v>
      </c>
      <c r="R223" s="5"/>
      <c r="S223" s="5"/>
    </row>
    <row r="224" spans="1:19" s="192" customFormat="1" ht="115.5" customHeight="1" x14ac:dyDescent="0.25">
      <c r="A224" s="149" t="s">
        <v>10466</v>
      </c>
      <c r="B224" s="5" t="s">
        <v>9785</v>
      </c>
      <c r="C224" s="5" t="s">
        <v>9851</v>
      </c>
      <c r="D224" s="5" t="s">
        <v>9483</v>
      </c>
      <c r="E224" s="5" t="s">
        <v>7874</v>
      </c>
      <c r="F224" s="5" t="s">
        <v>9850</v>
      </c>
      <c r="G224" s="5" t="s">
        <v>10154</v>
      </c>
      <c r="H224" s="5" t="s">
        <v>7877</v>
      </c>
      <c r="I224" s="5" t="s">
        <v>7875</v>
      </c>
      <c r="J224" s="5" t="s">
        <v>7876</v>
      </c>
      <c r="K224" s="129" t="s">
        <v>9849</v>
      </c>
      <c r="L224" s="5"/>
      <c r="M224" s="5"/>
      <c r="N224" s="5"/>
      <c r="O224" s="154">
        <v>27226245.699999999</v>
      </c>
      <c r="P224" s="5"/>
      <c r="Q224" s="5" t="s">
        <v>7878</v>
      </c>
      <c r="R224" s="5"/>
      <c r="S224" s="5"/>
    </row>
    <row r="225" spans="1:19" ht="102" x14ac:dyDescent="0.25">
      <c r="A225" s="149" t="s">
        <v>10467</v>
      </c>
      <c r="B225" s="129" t="s">
        <v>9646</v>
      </c>
      <c r="C225" s="129" t="s">
        <v>8083</v>
      </c>
      <c r="D225" s="129" t="s">
        <v>9853</v>
      </c>
      <c r="E225" s="129" t="s">
        <v>620</v>
      </c>
      <c r="F225" s="129" t="s">
        <v>9852</v>
      </c>
      <c r="G225" s="5" t="s">
        <v>9835</v>
      </c>
      <c r="H225" s="129" t="s">
        <v>4797</v>
      </c>
      <c r="I225" s="132">
        <v>45244</v>
      </c>
      <c r="J225" s="129" t="s">
        <v>8063</v>
      </c>
      <c r="K225" s="129" t="s">
        <v>9854</v>
      </c>
      <c r="L225" s="129" t="s">
        <v>12118</v>
      </c>
      <c r="M225" s="129">
        <v>1540180</v>
      </c>
      <c r="N225" s="67"/>
      <c r="O225" s="67" t="s">
        <v>12683</v>
      </c>
      <c r="P225" s="67"/>
      <c r="Q225" s="129" t="s">
        <v>4682</v>
      </c>
      <c r="R225" s="129"/>
      <c r="S225" s="67"/>
    </row>
    <row r="226" spans="1:19" ht="102" x14ac:dyDescent="0.25">
      <c r="A226" s="149" t="s">
        <v>10468</v>
      </c>
      <c r="B226" s="129" t="s">
        <v>9646</v>
      </c>
      <c r="C226" s="129" t="s">
        <v>8084</v>
      </c>
      <c r="D226" s="129" t="s">
        <v>9853</v>
      </c>
      <c r="E226" s="129" t="s">
        <v>601</v>
      </c>
      <c r="F226" s="129" t="s">
        <v>9855</v>
      </c>
      <c r="G226" s="5" t="s">
        <v>12686</v>
      </c>
      <c r="H226" s="129" t="s">
        <v>5491</v>
      </c>
      <c r="I226" s="132">
        <v>45243</v>
      </c>
      <c r="J226" s="129" t="s">
        <v>8063</v>
      </c>
      <c r="K226" s="129" t="s">
        <v>9856</v>
      </c>
      <c r="L226" s="129"/>
      <c r="M226" s="129"/>
      <c r="N226" s="138"/>
      <c r="O226" s="129" t="s">
        <v>12684</v>
      </c>
      <c r="P226" s="129"/>
      <c r="Q226" s="129" t="s">
        <v>5492</v>
      </c>
      <c r="R226" s="129"/>
      <c r="S226" s="5"/>
    </row>
    <row r="227" spans="1:19" ht="102" x14ac:dyDescent="0.25">
      <c r="A227" s="149" t="s">
        <v>10469</v>
      </c>
      <c r="B227" s="129" t="s">
        <v>9646</v>
      </c>
      <c r="C227" s="129" t="s">
        <v>8085</v>
      </c>
      <c r="D227" s="129" t="s">
        <v>9853</v>
      </c>
      <c r="E227" s="129" t="s">
        <v>617</v>
      </c>
      <c r="F227" s="129" t="s">
        <v>9857</v>
      </c>
      <c r="G227" s="5" t="s">
        <v>10222</v>
      </c>
      <c r="H227" s="129" t="s">
        <v>4797</v>
      </c>
      <c r="I227" s="132">
        <v>45230</v>
      </c>
      <c r="J227" s="129" t="s">
        <v>8063</v>
      </c>
      <c r="K227" s="129" t="s">
        <v>9858</v>
      </c>
      <c r="L227" s="129" t="s">
        <v>12118</v>
      </c>
      <c r="M227" s="129">
        <v>1309000</v>
      </c>
      <c r="N227" s="138"/>
      <c r="O227" s="129" t="s">
        <v>12685</v>
      </c>
      <c r="P227" s="129"/>
      <c r="Q227" s="129" t="s">
        <v>4682</v>
      </c>
      <c r="R227" s="129"/>
      <c r="S227" s="5"/>
    </row>
    <row r="228" spans="1:19" ht="102" x14ac:dyDescent="0.25">
      <c r="A228" s="149" t="s">
        <v>10470</v>
      </c>
      <c r="B228" s="129" t="s">
        <v>9646</v>
      </c>
      <c r="C228" s="129" t="s">
        <v>8086</v>
      </c>
      <c r="D228" s="129" t="s">
        <v>9853</v>
      </c>
      <c r="E228" s="129" t="s">
        <v>616</v>
      </c>
      <c r="F228" s="129" t="s">
        <v>9859</v>
      </c>
      <c r="G228" s="5" t="s">
        <v>10621</v>
      </c>
      <c r="H228" s="129" t="s">
        <v>4797</v>
      </c>
      <c r="I228" s="132">
        <v>45243</v>
      </c>
      <c r="J228" s="129" t="s">
        <v>8063</v>
      </c>
      <c r="K228" s="129" t="s">
        <v>9860</v>
      </c>
      <c r="L228" s="129" t="s">
        <v>12118</v>
      </c>
      <c r="M228" s="129">
        <v>37009.5</v>
      </c>
      <c r="N228" s="138"/>
      <c r="O228" s="129" t="s">
        <v>12687</v>
      </c>
      <c r="P228" s="160"/>
      <c r="Q228" s="129" t="s">
        <v>4682</v>
      </c>
      <c r="R228" s="129"/>
      <c r="S228" s="5"/>
    </row>
    <row r="229" spans="1:19" ht="114.75" x14ac:dyDescent="0.25">
      <c r="A229" s="149" t="s">
        <v>10471</v>
      </c>
      <c r="B229" s="129" t="s">
        <v>9646</v>
      </c>
      <c r="C229" s="129" t="s">
        <v>8088</v>
      </c>
      <c r="D229" s="129" t="s">
        <v>9853</v>
      </c>
      <c r="E229" s="129" t="s">
        <v>615</v>
      </c>
      <c r="F229" s="129" t="s">
        <v>9861</v>
      </c>
      <c r="G229" s="5" t="s">
        <v>10248</v>
      </c>
      <c r="H229" s="129" t="s">
        <v>4797</v>
      </c>
      <c r="I229" s="132">
        <v>45243</v>
      </c>
      <c r="J229" s="129" t="s">
        <v>8063</v>
      </c>
      <c r="K229" s="129" t="s">
        <v>9862</v>
      </c>
      <c r="L229" s="129" t="s">
        <v>12118</v>
      </c>
      <c r="M229" s="129">
        <v>1</v>
      </c>
      <c r="N229" s="138"/>
      <c r="O229" s="129">
        <v>755082</v>
      </c>
      <c r="P229" s="129"/>
      <c r="Q229" s="129" t="s">
        <v>4682</v>
      </c>
      <c r="R229" s="129"/>
      <c r="S229" s="5"/>
    </row>
    <row r="230" spans="1:19" ht="89.25" x14ac:dyDescent="0.25">
      <c r="A230" s="149" t="s">
        <v>10472</v>
      </c>
      <c r="B230" s="129" t="s">
        <v>9646</v>
      </c>
      <c r="C230" s="129" t="s">
        <v>3982</v>
      </c>
      <c r="D230" s="129" t="s">
        <v>9864</v>
      </c>
      <c r="E230" s="129" t="s">
        <v>3979</v>
      </c>
      <c r="F230" s="129" t="s">
        <v>9863</v>
      </c>
      <c r="G230" s="5" t="s">
        <v>10146</v>
      </c>
      <c r="H230" s="129" t="s">
        <v>138</v>
      </c>
      <c r="I230" s="179" t="s">
        <v>3953</v>
      </c>
      <c r="J230" s="129" t="s">
        <v>3946</v>
      </c>
      <c r="K230" s="129" t="s">
        <v>9865</v>
      </c>
      <c r="L230" s="129"/>
      <c r="M230" s="129"/>
      <c r="N230" s="138"/>
      <c r="O230" s="138">
        <v>52652.160000000003</v>
      </c>
      <c r="P230" s="160"/>
      <c r="Q230" s="129" t="s">
        <v>4682</v>
      </c>
      <c r="R230" s="129"/>
      <c r="S230" s="5"/>
    </row>
    <row r="231" spans="1:19" ht="63.75" x14ac:dyDescent="0.25">
      <c r="A231" s="149" t="s">
        <v>10473</v>
      </c>
      <c r="B231" s="129" t="s">
        <v>608</v>
      </c>
      <c r="C231" s="129" t="s">
        <v>3979</v>
      </c>
      <c r="D231" s="129" t="s">
        <v>4965</v>
      </c>
      <c r="E231" s="129"/>
      <c r="F231" s="129" t="s">
        <v>5047</v>
      </c>
      <c r="G231" s="138"/>
      <c r="H231" s="129" t="s">
        <v>138</v>
      </c>
      <c r="I231" s="129"/>
      <c r="J231" s="138" t="s">
        <v>4964</v>
      </c>
      <c r="K231" s="129"/>
      <c r="L231" s="129"/>
      <c r="M231" s="129"/>
      <c r="N231" s="138"/>
      <c r="O231" s="129"/>
      <c r="P231" s="129"/>
      <c r="Q231" s="129" t="s">
        <v>4682</v>
      </c>
      <c r="R231" s="129"/>
      <c r="S231" s="5"/>
    </row>
    <row r="232" spans="1:19" ht="89.25" x14ac:dyDescent="0.25">
      <c r="A232" s="149" t="s">
        <v>10642</v>
      </c>
      <c r="B232" s="129" t="s">
        <v>9646</v>
      </c>
      <c r="C232" s="129" t="s">
        <v>3950</v>
      </c>
      <c r="D232" s="129" t="s">
        <v>9864</v>
      </c>
      <c r="E232" s="129" t="s">
        <v>3984</v>
      </c>
      <c r="F232" s="129" t="s">
        <v>9866</v>
      </c>
      <c r="G232" s="5" t="s">
        <v>10181</v>
      </c>
      <c r="H232" s="129" t="s">
        <v>138</v>
      </c>
      <c r="I232" s="132">
        <v>42328</v>
      </c>
      <c r="J232" s="129" t="s">
        <v>3946</v>
      </c>
      <c r="K232" s="129" t="s">
        <v>9867</v>
      </c>
      <c r="L232" s="372" t="s">
        <v>12050</v>
      </c>
      <c r="M232" s="372">
        <v>18911820</v>
      </c>
      <c r="N232" s="138"/>
      <c r="O232" s="138">
        <v>121099.97</v>
      </c>
      <c r="P232" s="129"/>
      <c r="Q232" s="129" t="s">
        <v>4682</v>
      </c>
      <c r="R232" s="129"/>
      <c r="S232" s="5"/>
    </row>
    <row r="233" spans="1:19" ht="89.25" x14ac:dyDescent="0.25">
      <c r="A233" s="149" t="s">
        <v>10643</v>
      </c>
      <c r="B233" s="129" t="s">
        <v>9646</v>
      </c>
      <c r="C233" s="129" t="s">
        <v>3949</v>
      </c>
      <c r="D233" s="129" t="s">
        <v>9864</v>
      </c>
      <c r="E233" s="129" t="s">
        <v>3984</v>
      </c>
      <c r="F233" s="129" t="s">
        <v>9869</v>
      </c>
      <c r="G233" s="5" t="s">
        <v>10181</v>
      </c>
      <c r="H233" s="129" t="s">
        <v>138</v>
      </c>
      <c r="I233" s="132">
        <v>42328</v>
      </c>
      <c r="J233" s="129" t="s">
        <v>3946</v>
      </c>
      <c r="K233" s="129" t="s">
        <v>9868</v>
      </c>
      <c r="L233" s="373"/>
      <c r="M233" s="373"/>
      <c r="N233" s="138"/>
      <c r="O233" s="138">
        <v>171119.52</v>
      </c>
      <c r="P233" s="160"/>
      <c r="Q233" s="129" t="s">
        <v>4682</v>
      </c>
      <c r="R233" s="129"/>
      <c r="S233" s="5"/>
    </row>
    <row r="234" spans="1:19" ht="89.25" x14ac:dyDescent="0.25">
      <c r="A234" s="149" t="s">
        <v>10644</v>
      </c>
      <c r="B234" s="129" t="s">
        <v>9646</v>
      </c>
      <c r="C234" s="129" t="s">
        <v>3947</v>
      </c>
      <c r="D234" s="129" t="s">
        <v>9864</v>
      </c>
      <c r="E234" s="129" t="s">
        <v>614</v>
      </c>
      <c r="F234" s="129" t="s">
        <v>9871</v>
      </c>
      <c r="G234" s="5" t="s">
        <v>10181</v>
      </c>
      <c r="H234" s="129" t="s">
        <v>138</v>
      </c>
      <c r="I234" s="132">
        <v>42328</v>
      </c>
      <c r="J234" s="129" t="s">
        <v>3946</v>
      </c>
      <c r="K234" s="129" t="s">
        <v>9870</v>
      </c>
      <c r="L234" s="373"/>
      <c r="M234" s="373"/>
      <c r="N234" s="138"/>
      <c r="O234" s="138">
        <v>127681.49</v>
      </c>
      <c r="P234" s="129"/>
      <c r="Q234" s="129" t="s">
        <v>4682</v>
      </c>
      <c r="R234" s="129"/>
      <c r="S234" s="5"/>
    </row>
    <row r="235" spans="1:19" ht="89.25" x14ac:dyDescent="0.25">
      <c r="A235" s="149" t="s">
        <v>10645</v>
      </c>
      <c r="B235" s="129" t="s">
        <v>9646</v>
      </c>
      <c r="C235" s="129" t="s">
        <v>3948</v>
      </c>
      <c r="D235" s="129" t="s">
        <v>9864</v>
      </c>
      <c r="E235" s="129" t="s">
        <v>3984</v>
      </c>
      <c r="F235" s="129" t="s">
        <v>9872</v>
      </c>
      <c r="G235" s="5" t="s">
        <v>10625</v>
      </c>
      <c r="H235" s="129" t="s">
        <v>138</v>
      </c>
      <c r="I235" s="132">
        <v>42328</v>
      </c>
      <c r="J235" s="129" t="s">
        <v>3946</v>
      </c>
      <c r="K235" s="129" t="s">
        <v>9873</v>
      </c>
      <c r="L235" s="374"/>
      <c r="M235" s="374"/>
      <c r="N235" s="138"/>
      <c r="O235" s="138">
        <v>150341</v>
      </c>
      <c r="P235" s="129"/>
      <c r="Q235" s="129" t="s">
        <v>4682</v>
      </c>
      <c r="R235" s="129"/>
      <c r="S235" s="5"/>
    </row>
    <row r="236" spans="1:19" ht="51" x14ac:dyDescent="0.25">
      <c r="A236" s="149" t="s">
        <v>10646</v>
      </c>
      <c r="B236" s="129" t="s">
        <v>3983</v>
      </c>
      <c r="C236" s="129" t="s">
        <v>3984</v>
      </c>
      <c r="D236" s="129" t="s">
        <v>4965</v>
      </c>
      <c r="E236" s="129" t="s">
        <v>4790</v>
      </c>
      <c r="F236" s="129" t="s">
        <v>5047</v>
      </c>
      <c r="G236" s="138"/>
      <c r="H236" s="138"/>
      <c r="I236" s="129"/>
      <c r="J236" s="138" t="s">
        <v>4964</v>
      </c>
      <c r="K236" s="129"/>
      <c r="L236" s="129" t="s">
        <v>138</v>
      </c>
      <c r="M236" s="129" t="s">
        <v>4682</v>
      </c>
      <c r="N236" s="138"/>
      <c r="O236" s="129"/>
      <c r="P236" s="160"/>
      <c r="Q236" s="129"/>
      <c r="R236" s="5"/>
      <c r="S236" s="5"/>
    </row>
    <row r="237" spans="1:19" ht="89.25" x14ac:dyDescent="0.25">
      <c r="A237" s="149" t="s">
        <v>10647</v>
      </c>
      <c r="B237" s="129" t="s">
        <v>9646</v>
      </c>
      <c r="C237" s="129" t="s">
        <v>3981</v>
      </c>
      <c r="D237" s="129" t="s">
        <v>9864</v>
      </c>
      <c r="E237" s="129" t="s">
        <v>3980</v>
      </c>
      <c r="F237" s="129" t="s">
        <v>9874</v>
      </c>
      <c r="G237" s="5" t="s">
        <v>10623</v>
      </c>
      <c r="H237" s="129" t="s">
        <v>138</v>
      </c>
      <c r="I237" s="132">
        <v>42328</v>
      </c>
      <c r="J237" s="129" t="s">
        <v>3946</v>
      </c>
      <c r="K237" s="129" t="s">
        <v>9875</v>
      </c>
      <c r="L237" s="129"/>
      <c r="M237" s="129"/>
      <c r="N237" s="138"/>
      <c r="O237" s="138">
        <v>108595.08</v>
      </c>
      <c r="P237" s="160"/>
      <c r="Q237" s="129" t="s">
        <v>4682</v>
      </c>
      <c r="R237" s="129"/>
      <c r="S237" s="5"/>
    </row>
    <row r="238" spans="1:19" ht="51" x14ac:dyDescent="0.25">
      <c r="A238" s="149" t="s">
        <v>10648</v>
      </c>
      <c r="B238" s="129" t="s">
        <v>608</v>
      </c>
      <c r="C238" s="129" t="s">
        <v>613</v>
      </c>
      <c r="D238" s="129" t="s">
        <v>4965</v>
      </c>
      <c r="E238" s="129"/>
      <c r="F238" s="129" t="s">
        <v>5047</v>
      </c>
      <c r="G238" s="138"/>
      <c r="H238" s="138"/>
      <c r="I238" s="129"/>
      <c r="J238" s="138" t="s">
        <v>4964</v>
      </c>
      <c r="K238" s="129"/>
      <c r="L238" s="129" t="s">
        <v>138</v>
      </c>
      <c r="M238" s="129" t="s">
        <v>4682</v>
      </c>
      <c r="N238" s="138"/>
      <c r="O238" s="129"/>
      <c r="P238" s="160"/>
      <c r="Q238" s="129"/>
      <c r="R238" s="5"/>
      <c r="S238" s="5"/>
    </row>
    <row r="239" spans="1:19" ht="63.75" x14ac:dyDescent="0.25">
      <c r="A239" s="149" t="s">
        <v>10649</v>
      </c>
      <c r="B239" s="129" t="s">
        <v>3987</v>
      </c>
      <c r="C239" s="129" t="s">
        <v>3986</v>
      </c>
      <c r="D239" s="129" t="s">
        <v>612</v>
      </c>
      <c r="E239" s="129" t="s">
        <v>327</v>
      </c>
      <c r="F239" s="129" t="s">
        <v>5046</v>
      </c>
      <c r="G239" s="138" t="s">
        <v>3988</v>
      </c>
      <c r="H239" s="138" t="s">
        <v>3988</v>
      </c>
      <c r="I239" s="129"/>
      <c r="J239" s="138" t="s">
        <v>4964</v>
      </c>
      <c r="K239" s="129"/>
      <c r="L239" s="129"/>
      <c r="M239" s="129"/>
      <c r="N239" s="138"/>
      <c r="O239" s="129"/>
      <c r="P239" s="160"/>
      <c r="Q239" s="129"/>
      <c r="R239" s="5"/>
      <c r="S239" s="5"/>
    </row>
    <row r="240" spans="1:19" ht="89.25" x14ac:dyDescent="0.25">
      <c r="A240" s="149" t="s">
        <v>10650</v>
      </c>
      <c r="B240" s="129" t="s">
        <v>9646</v>
      </c>
      <c r="C240" s="129" t="s">
        <v>3985</v>
      </c>
      <c r="D240" s="129" t="s">
        <v>9864</v>
      </c>
      <c r="E240" s="129" t="s">
        <v>601</v>
      </c>
      <c r="F240" s="129" t="s">
        <v>9877</v>
      </c>
      <c r="G240" s="5" t="s">
        <v>9876</v>
      </c>
      <c r="H240" s="129" t="s">
        <v>138</v>
      </c>
      <c r="I240" s="132">
        <v>44536</v>
      </c>
      <c r="J240" s="129" t="s">
        <v>3946</v>
      </c>
      <c r="K240" s="129" t="s">
        <v>9878</v>
      </c>
      <c r="L240" s="129" t="s">
        <v>12119</v>
      </c>
      <c r="M240" s="129"/>
      <c r="N240" s="138"/>
      <c r="O240" s="138">
        <v>263260.79999999999</v>
      </c>
      <c r="P240" s="160"/>
      <c r="Q240" s="129" t="s">
        <v>7873</v>
      </c>
      <c r="R240" s="129"/>
      <c r="S240" s="5"/>
    </row>
    <row r="241" spans="1:19" ht="76.5" x14ac:dyDescent="0.25">
      <c r="A241" s="149" t="s">
        <v>10651</v>
      </c>
      <c r="B241" s="129" t="s">
        <v>608</v>
      </c>
      <c r="C241" s="129" t="s">
        <v>611</v>
      </c>
      <c r="D241" s="129" t="s">
        <v>4965</v>
      </c>
      <c r="E241" s="129"/>
      <c r="F241" s="129" t="s">
        <v>5047</v>
      </c>
      <c r="G241" s="138"/>
      <c r="H241" s="138"/>
      <c r="I241" s="129"/>
      <c r="J241" s="138" t="s">
        <v>4964</v>
      </c>
      <c r="K241" s="129"/>
      <c r="L241" s="129" t="s">
        <v>138</v>
      </c>
      <c r="M241" s="129" t="s">
        <v>4682</v>
      </c>
      <c r="N241" s="138"/>
      <c r="O241" s="129"/>
      <c r="P241" s="160"/>
      <c r="Q241" s="129"/>
      <c r="R241" s="5"/>
      <c r="S241" s="5"/>
    </row>
    <row r="242" spans="1:19" ht="89.25" x14ac:dyDescent="0.25">
      <c r="A242" s="149" t="s">
        <v>10652</v>
      </c>
      <c r="B242" s="129" t="s">
        <v>9646</v>
      </c>
      <c r="C242" s="129" t="s">
        <v>3989</v>
      </c>
      <c r="D242" s="129" t="s">
        <v>9864</v>
      </c>
      <c r="E242" s="129" t="s">
        <v>4069</v>
      </c>
      <c r="F242" s="129" t="s">
        <v>9879</v>
      </c>
      <c r="G242" s="5" t="s">
        <v>10202</v>
      </c>
      <c r="H242" s="129" t="s">
        <v>138</v>
      </c>
      <c r="I242" s="138" t="s">
        <v>5417</v>
      </c>
      <c r="J242" s="129" t="s">
        <v>3946</v>
      </c>
      <c r="K242" s="129" t="s">
        <v>9880</v>
      </c>
      <c r="L242" s="129" t="s">
        <v>12119</v>
      </c>
      <c r="M242" s="129"/>
      <c r="N242" s="138"/>
      <c r="O242" s="138">
        <v>84243.46</v>
      </c>
      <c r="P242" s="160"/>
      <c r="Q242" s="129" t="s">
        <v>4682</v>
      </c>
      <c r="R242" s="129"/>
      <c r="S242" s="5"/>
    </row>
    <row r="243" spans="1:19" ht="89.25" x14ac:dyDescent="0.25">
      <c r="A243" s="149" t="s">
        <v>10653</v>
      </c>
      <c r="B243" s="129" t="s">
        <v>9646</v>
      </c>
      <c r="C243" s="129" t="s">
        <v>3990</v>
      </c>
      <c r="D243" s="129" t="s">
        <v>9864</v>
      </c>
      <c r="E243" s="129" t="s">
        <v>3991</v>
      </c>
      <c r="F243" s="129" t="s">
        <v>9882</v>
      </c>
      <c r="G243" s="5" t="s">
        <v>10158</v>
      </c>
      <c r="H243" s="129" t="s">
        <v>138</v>
      </c>
      <c r="I243" s="132">
        <v>44536</v>
      </c>
      <c r="J243" s="129" t="s">
        <v>3946</v>
      </c>
      <c r="K243" s="129" t="s">
        <v>9881</v>
      </c>
      <c r="L243" s="129" t="s">
        <v>12119</v>
      </c>
      <c r="M243" s="129"/>
      <c r="N243" s="138"/>
      <c r="O243" s="138">
        <v>102671.71</v>
      </c>
      <c r="P243" s="160"/>
      <c r="Q243" s="129" t="s">
        <v>4682</v>
      </c>
      <c r="R243" s="129"/>
      <c r="S243" s="5"/>
    </row>
    <row r="244" spans="1:19" ht="89.25" x14ac:dyDescent="0.25">
      <c r="A244" s="149" t="s">
        <v>10654</v>
      </c>
      <c r="B244" s="129" t="s">
        <v>9646</v>
      </c>
      <c r="C244" s="129" t="s">
        <v>3992</v>
      </c>
      <c r="D244" s="129" t="s">
        <v>9864</v>
      </c>
      <c r="E244" s="129" t="s">
        <v>3937</v>
      </c>
      <c r="F244" s="129" t="s">
        <v>9884</v>
      </c>
      <c r="G244" s="5" t="s">
        <v>10200</v>
      </c>
      <c r="H244" s="129" t="s">
        <v>138</v>
      </c>
      <c r="I244" s="179" t="s">
        <v>3978</v>
      </c>
      <c r="J244" s="129" t="s">
        <v>3946</v>
      </c>
      <c r="K244" s="129" t="s">
        <v>9883</v>
      </c>
      <c r="L244" s="129"/>
      <c r="M244" s="129"/>
      <c r="N244" s="138"/>
      <c r="O244" s="138">
        <v>282347.21000000002</v>
      </c>
      <c r="P244" s="160"/>
      <c r="Q244" s="129" t="s">
        <v>4682</v>
      </c>
      <c r="R244" s="129"/>
      <c r="S244" s="5"/>
    </row>
    <row r="245" spans="1:19" ht="89.25" x14ac:dyDescent="0.25">
      <c r="A245" s="149" t="s">
        <v>10655</v>
      </c>
      <c r="B245" s="129" t="s">
        <v>9646</v>
      </c>
      <c r="C245" s="129" t="s">
        <v>3995</v>
      </c>
      <c r="D245" s="129" t="s">
        <v>9864</v>
      </c>
      <c r="E245" s="129" t="s">
        <v>3993</v>
      </c>
      <c r="F245" s="129" t="s">
        <v>9886</v>
      </c>
      <c r="G245" s="5" t="s">
        <v>10187</v>
      </c>
      <c r="H245" s="129" t="s">
        <v>138</v>
      </c>
      <c r="I245" s="132">
        <v>42320</v>
      </c>
      <c r="J245" s="129" t="s">
        <v>3946</v>
      </c>
      <c r="K245" s="129" t="s">
        <v>9885</v>
      </c>
      <c r="L245" s="129"/>
      <c r="M245" s="129"/>
      <c r="N245" s="138"/>
      <c r="O245" s="129" t="s">
        <v>12688</v>
      </c>
      <c r="P245" s="160"/>
      <c r="Q245" s="129" t="s">
        <v>4682</v>
      </c>
      <c r="R245" s="129"/>
      <c r="S245" s="5"/>
    </row>
    <row r="246" spans="1:19" ht="51" x14ac:dyDescent="0.25">
      <c r="A246" s="149" t="s">
        <v>10656</v>
      </c>
      <c r="B246" s="129" t="s">
        <v>3994</v>
      </c>
      <c r="C246" s="129" t="s">
        <v>3993</v>
      </c>
      <c r="D246" s="129" t="s">
        <v>4965</v>
      </c>
      <c r="E246" s="129" t="s">
        <v>4791</v>
      </c>
      <c r="F246" s="129" t="s">
        <v>5047</v>
      </c>
      <c r="G246" s="138"/>
      <c r="H246" s="129" t="s">
        <v>138</v>
      </c>
      <c r="I246" s="129"/>
      <c r="J246" s="138" t="s">
        <v>4964</v>
      </c>
      <c r="K246" s="129"/>
      <c r="L246" s="129"/>
      <c r="M246" s="129"/>
      <c r="N246" s="138"/>
      <c r="O246" s="129"/>
      <c r="P246" s="160"/>
      <c r="Q246" s="129" t="s">
        <v>4682</v>
      </c>
      <c r="R246" s="129"/>
      <c r="S246" s="5"/>
    </row>
    <row r="247" spans="1:19" ht="89.25" x14ac:dyDescent="0.25">
      <c r="A247" s="149" t="s">
        <v>10657</v>
      </c>
      <c r="B247" s="129" t="s">
        <v>9646</v>
      </c>
      <c r="C247" s="129" t="s">
        <v>3996</v>
      </c>
      <c r="D247" s="129" t="s">
        <v>9864</v>
      </c>
      <c r="E247" s="129" t="s">
        <v>610</v>
      </c>
      <c r="F247" s="129" t="s">
        <v>9888</v>
      </c>
      <c r="G247" s="5" t="s">
        <v>10160</v>
      </c>
      <c r="H247" s="129" t="s">
        <v>138</v>
      </c>
      <c r="I247" s="179" t="s">
        <v>3978</v>
      </c>
      <c r="J247" s="129" t="s">
        <v>3946</v>
      </c>
      <c r="K247" s="129" t="s">
        <v>9887</v>
      </c>
      <c r="L247" s="129"/>
      <c r="M247" s="129"/>
      <c r="N247" s="138"/>
      <c r="O247" s="138">
        <v>173752.13</v>
      </c>
      <c r="P247" s="160"/>
      <c r="Q247" s="129" t="s">
        <v>4682</v>
      </c>
      <c r="R247" s="129"/>
      <c r="S247" s="5"/>
    </row>
    <row r="248" spans="1:19" ht="89.25" x14ac:dyDescent="0.25">
      <c r="A248" s="149" t="s">
        <v>10658</v>
      </c>
      <c r="B248" s="129" t="s">
        <v>9646</v>
      </c>
      <c r="C248" s="129" t="s">
        <v>3998</v>
      </c>
      <c r="D248" s="129" t="s">
        <v>9864</v>
      </c>
      <c r="E248" s="129" t="s">
        <v>3997</v>
      </c>
      <c r="F248" s="129" t="s">
        <v>9889</v>
      </c>
      <c r="G248" s="5" t="s">
        <v>10265</v>
      </c>
      <c r="H248" s="129" t="s">
        <v>138</v>
      </c>
      <c r="I248" s="132">
        <v>44536</v>
      </c>
      <c r="J248" s="129" t="s">
        <v>3946</v>
      </c>
      <c r="K248" s="129" t="s">
        <v>9865</v>
      </c>
      <c r="L248" s="129"/>
      <c r="M248" s="129"/>
      <c r="N248" s="138"/>
      <c r="O248" s="129" t="s">
        <v>12689</v>
      </c>
      <c r="P248" s="160"/>
      <c r="Q248" s="129" t="s">
        <v>5569</v>
      </c>
      <c r="R248" s="129"/>
      <c r="S248" s="5"/>
    </row>
    <row r="249" spans="1:19" ht="63.75" x14ac:dyDescent="0.25">
      <c r="A249" s="149" t="s">
        <v>10659</v>
      </c>
      <c r="B249" s="129" t="s">
        <v>608</v>
      </c>
      <c r="C249" s="129" t="s">
        <v>609</v>
      </c>
      <c r="D249" s="129" t="s">
        <v>4965</v>
      </c>
      <c r="E249" s="129" t="s">
        <v>629</v>
      </c>
      <c r="F249" s="129" t="s">
        <v>5047</v>
      </c>
      <c r="G249" s="138">
        <v>1</v>
      </c>
      <c r="H249" s="129" t="s">
        <v>7835</v>
      </c>
      <c r="I249" s="129"/>
      <c r="J249" s="193">
        <v>44536</v>
      </c>
      <c r="K249" s="129"/>
      <c r="L249" s="129"/>
      <c r="M249" s="129"/>
      <c r="N249" s="138"/>
      <c r="O249" s="129"/>
      <c r="P249" s="160"/>
      <c r="Q249" s="129" t="s">
        <v>7834</v>
      </c>
      <c r="R249" s="129"/>
      <c r="S249" s="5"/>
    </row>
    <row r="250" spans="1:19" ht="89.25" x14ac:dyDescent="0.25">
      <c r="A250" s="149" t="s">
        <v>10660</v>
      </c>
      <c r="B250" s="129" t="s">
        <v>9646</v>
      </c>
      <c r="C250" s="129" t="s">
        <v>3999</v>
      </c>
      <c r="D250" s="129" t="s">
        <v>9864</v>
      </c>
      <c r="E250" s="129" t="s">
        <v>600</v>
      </c>
      <c r="F250" s="129" t="s">
        <v>9890</v>
      </c>
      <c r="G250" s="5" t="s">
        <v>10198</v>
      </c>
      <c r="H250" s="129" t="s">
        <v>138</v>
      </c>
      <c r="I250" s="132">
        <v>42328</v>
      </c>
      <c r="J250" s="129" t="s">
        <v>3946</v>
      </c>
      <c r="K250" s="129" t="s">
        <v>9891</v>
      </c>
      <c r="L250" s="129"/>
      <c r="M250" s="129"/>
      <c r="N250" s="138"/>
      <c r="O250" s="138">
        <v>84901.61</v>
      </c>
      <c r="P250" s="160"/>
      <c r="Q250" s="129" t="s">
        <v>4682</v>
      </c>
      <c r="R250" s="129"/>
      <c r="S250" s="5"/>
    </row>
    <row r="251" spans="1:19" ht="89.25" x14ac:dyDescent="0.25">
      <c r="A251" s="149" t="s">
        <v>10661</v>
      </c>
      <c r="B251" s="129" t="s">
        <v>9646</v>
      </c>
      <c r="C251" s="129" t="s">
        <v>4000</v>
      </c>
      <c r="D251" s="129" t="s">
        <v>9864</v>
      </c>
      <c r="E251" s="129" t="s">
        <v>137</v>
      </c>
      <c r="F251" s="129" t="s">
        <v>9892</v>
      </c>
      <c r="G251" s="5" t="s">
        <v>10168</v>
      </c>
      <c r="H251" s="129" t="s">
        <v>138</v>
      </c>
      <c r="I251" s="132">
        <v>42328</v>
      </c>
      <c r="J251" s="129" t="s">
        <v>3946</v>
      </c>
      <c r="K251" s="129" t="s">
        <v>9893</v>
      </c>
      <c r="L251" s="129"/>
      <c r="M251" s="129"/>
      <c r="N251" s="138"/>
      <c r="O251" s="138">
        <v>123732.58</v>
      </c>
      <c r="P251" s="160"/>
      <c r="Q251" s="129" t="s">
        <v>4682</v>
      </c>
      <c r="R251" s="129"/>
      <c r="S251" s="5"/>
    </row>
    <row r="252" spans="1:19" ht="38.25" x14ac:dyDescent="0.25">
      <c r="A252" s="149" t="s">
        <v>10662</v>
      </c>
      <c r="B252" s="129" t="s">
        <v>9646</v>
      </c>
      <c r="C252" s="129" t="s">
        <v>607</v>
      </c>
      <c r="D252" s="129" t="s">
        <v>9864</v>
      </c>
      <c r="E252" s="129" t="s">
        <v>605</v>
      </c>
      <c r="F252" s="129" t="s">
        <v>9896</v>
      </c>
      <c r="G252" s="5" t="s">
        <v>10174</v>
      </c>
      <c r="H252" s="129" t="s">
        <v>138</v>
      </c>
      <c r="I252" s="138" t="s">
        <v>5512</v>
      </c>
      <c r="J252" s="129" t="s">
        <v>5510</v>
      </c>
      <c r="K252" s="129" t="s">
        <v>9894</v>
      </c>
      <c r="L252" s="129"/>
      <c r="M252" s="129"/>
      <c r="N252" s="138"/>
      <c r="O252" s="138">
        <v>180596.91</v>
      </c>
      <c r="P252" s="129"/>
      <c r="Q252" s="129" t="s">
        <v>4682</v>
      </c>
      <c r="R252" s="129"/>
      <c r="S252" s="5"/>
    </row>
    <row r="253" spans="1:19" ht="38.25" x14ac:dyDescent="0.25">
      <c r="A253" s="149" t="s">
        <v>10663</v>
      </c>
      <c r="B253" s="129" t="s">
        <v>9646</v>
      </c>
      <c r="C253" s="129" t="s">
        <v>606</v>
      </c>
      <c r="D253" s="129" t="s">
        <v>9864</v>
      </c>
      <c r="E253" s="129" t="s">
        <v>605</v>
      </c>
      <c r="F253" s="129" t="s">
        <v>9897</v>
      </c>
      <c r="G253" s="5" t="s">
        <v>10211</v>
      </c>
      <c r="H253" s="129" t="s">
        <v>138</v>
      </c>
      <c r="I253" s="138" t="s">
        <v>5511</v>
      </c>
      <c r="J253" s="129" t="s">
        <v>5510</v>
      </c>
      <c r="K253" s="129" t="s">
        <v>9894</v>
      </c>
      <c r="L253" s="129"/>
      <c r="M253" s="129"/>
      <c r="N253" s="138"/>
      <c r="O253" s="129" t="s">
        <v>12692</v>
      </c>
      <c r="P253" s="160"/>
      <c r="Q253" s="129" t="s">
        <v>4682</v>
      </c>
      <c r="R253" s="129"/>
      <c r="S253" s="5"/>
    </row>
    <row r="254" spans="1:19" ht="51" x14ac:dyDescent="0.25">
      <c r="A254" s="149" t="s">
        <v>10664</v>
      </c>
      <c r="B254" s="129" t="s">
        <v>544</v>
      </c>
      <c r="C254" s="129" t="s">
        <v>4001</v>
      </c>
      <c r="D254" s="129" t="s">
        <v>4965</v>
      </c>
      <c r="E254" s="129"/>
      <c r="F254" s="129" t="s">
        <v>5047</v>
      </c>
      <c r="G254" s="138"/>
      <c r="H254" s="129" t="s">
        <v>138</v>
      </c>
      <c r="I254" s="129"/>
      <c r="J254" s="138" t="s">
        <v>4964</v>
      </c>
      <c r="K254" s="129"/>
      <c r="L254" s="129"/>
      <c r="M254" s="129"/>
      <c r="N254" s="138"/>
      <c r="O254" s="129"/>
      <c r="P254" s="160"/>
      <c r="Q254" s="129" t="s">
        <v>4682</v>
      </c>
      <c r="R254" s="129"/>
      <c r="S254" s="5"/>
    </row>
    <row r="255" spans="1:19" ht="38.25" x14ac:dyDescent="0.25">
      <c r="A255" s="149" t="s">
        <v>10665</v>
      </c>
      <c r="B255" s="129" t="s">
        <v>9646</v>
      </c>
      <c r="C255" s="129" t="s">
        <v>4746</v>
      </c>
      <c r="D255" s="129" t="s">
        <v>9864</v>
      </c>
      <c r="E255" s="129" t="s">
        <v>605</v>
      </c>
      <c r="F255" s="129" t="s">
        <v>9899</v>
      </c>
      <c r="G255" s="5" t="s">
        <v>10211</v>
      </c>
      <c r="H255" s="129" t="s">
        <v>138</v>
      </c>
      <c r="I255" s="138" t="s">
        <v>5513</v>
      </c>
      <c r="J255" s="129" t="s">
        <v>5510</v>
      </c>
      <c r="K255" s="129" t="s">
        <v>9898</v>
      </c>
      <c r="L255" s="129"/>
      <c r="M255" s="129"/>
      <c r="N255" s="138"/>
      <c r="O255" s="129" t="s">
        <v>12691</v>
      </c>
      <c r="P255" s="160"/>
      <c r="Q255" s="129" t="s">
        <v>4682</v>
      </c>
      <c r="R255" s="129"/>
      <c r="S255" s="5"/>
    </row>
    <row r="256" spans="1:19" ht="63.75" x14ac:dyDescent="0.25">
      <c r="A256" s="149" t="s">
        <v>10666</v>
      </c>
      <c r="B256" s="129" t="s">
        <v>3983</v>
      </c>
      <c r="C256" s="129" t="s">
        <v>4070</v>
      </c>
      <c r="D256" s="129" t="s">
        <v>4965</v>
      </c>
      <c r="E256" s="129" t="s">
        <v>4792</v>
      </c>
      <c r="F256" s="129" t="s">
        <v>5047</v>
      </c>
      <c r="G256" s="138"/>
      <c r="H256" s="129" t="s">
        <v>138</v>
      </c>
      <c r="I256" s="129"/>
      <c r="J256" s="138" t="s">
        <v>4964</v>
      </c>
      <c r="K256" s="129"/>
      <c r="L256" s="129"/>
      <c r="M256" s="129"/>
      <c r="N256" s="138"/>
      <c r="O256" s="129"/>
      <c r="P256" s="160"/>
      <c r="Q256" s="129" t="s">
        <v>4682</v>
      </c>
      <c r="R256" s="129"/>
      <c r="S256" s="5"/>
    </row>
    <row r="257" spans="1:19" ht="51" x14ac:dyDescent="0.25">
      <c r="A257" s="149" t="s">
        <v>10667</v>
      </c>
      <c r="B257" s="129" t="s">
        <v>604</v>
      </c>
      <c r="C257" s="129" t="s">
        <v>603</v>
      </c>
      <c r="D257" s="129" t="s">
        <v>4965</v>
      </c>
      <c r="E257" s="129"/>
      <c r="F257" s="129" t="s">
        <v>5046</v>
      </c>
      <c r="G257" s="138">
        <v>1</v>
      </c>
      <c r="H257" s="129" t="s">
        <v>138</v>
      </c>
      <c r="I257" s="129"/>
      <c r="J257" s="138" t="s">
        <v>4964</v>
      </c>
      <c r="K257" s="129"/>
      <c r="L257" s="129"/>
      <c r="M257" s="129"/>
      <c r="N257" s="194"/>
      <c r="O257" s="195"/>
      <c r="P257" s="196"/>
      <c r="Q257" s="129" t="s">
        <v>4682</v>
      </c>
      <c r="R257" s="129"/>
      <c r="S257" s="5"/>
    </row>
    <row r="258" spans="1:19" ht="51" x14ac:dyDescent="0.25">
      <c r="A258" s="149" t="s">
        <v>10668</v>
      </c>
      <c r="B258" s="129" t="s">
        <v>543</v>
      </c>
      <c r="C258" s="129" t="s">
        <v>603</v>
      </c>
      <c r="D258" s="129" t="s">
        <v>4965</v>
      </c>
      <c r="E258" s="129"/>
      <c r="F258" s="129" t="s">
        <v>4744</v>
      </c>
      <c r="G258" s="138"/>
      <c r="H258" s="129" t="s">
        <v>138</v>
      </c>
      <c r="I258" s="129"/>
      <c r="J258" s="138" t="s">
        <v>4964</v>
      </c>
      <c r="K258" s="129"/>
      <c r="L258" s="129"/>
      <c r="M258" s="129"/>
      <c r="N258" s="138"/>
      <c r="O258" s="129"/>
      <c r="P258" s="160"/>
      <c r="Q258" s="129" t="s">
        <v>4682</v>
      </c>
      <c r="R258" s="129"/>
      <c r="S258" s="5"/>
    </row>
    <row r="259" spans="1:19" ht="89.25" x14ac:dyDescent="0.25">
      <c r="A259" s="149" t="s">
        <v>10669</v>
      </c>
      <c r="B259" s="129" t="s">
        <v>9646</v>
      </c>
      <c r="C259" s="129" t="s">
        <v>4002</v>
      </c>
      <c r="D259" s="129" t="s">
        <v>9864</v>
      </c>
      <c r="E259" s="129" t="s">
        <v>4003</v>
      </c>
      <c r="F259" s="129" t="s">
        <v>9900</v>
      </c>
      <c r="G259" s="5" t="s">
        <v>10624</v>
      </c>
      <c r="H259" s="129" t="s">
        <v>138</v>
      </c>
      <c r="I259" s="132">
        <v>43637</v>
      </c>
      <c r="J259" s="129" t="s">
        <v>3946</v>
      </c>
      <c r="K259" s="129" t="s">
        <v>9898</v>
      </c>
      <c r="L259" s="129"/>
      <c r="M259" s="129"/>
      <c r="N259" s="138"/>
      <c r="O259" s="138">
        <v>518133.15</v>
      </c>
      <c r="P259" s="129"/>
      <c r="Q259" s="129" t="s">
        <v>4682</v>
      </c>
      <c r="R259" s="129"/>
      <c r="S259" s="5"/>
    </row>
    <row r="260" spans="1:19" ht="51" x14ac:dyDescent="0.25">
      <c r="A260" s="149" t="s">
        <v>10670</v>
      </c>
      <c r="B260" s="129" t="s">
        <v>9646</v>
      </c>
      <c r="C260" s="129" t="s">
        <v>9903</v>
      </c>
      <c r="D260" s="129" t="s">
        <v>9864</v>
      </c>
      <c r="E260" s="129" t="s">
        <v>4004</v>
      </c>
      <c r="F260" s="129" t="s">
        <v>9902</v>
      </c>
      <c r="G260" s="5" t="s">
        <v>10632</v>
      </c>
      <c r="H260" s="129" t="s">
        <v>138</v>
      </c>
      <c r="I260" s="138" t="s">
        <v>5514</v>
      </c>
      <c r="J260" s="129" t="s">
        <v>5510</v>
      </c>
      <c r="K260" s="129" t="s">
        <v>9901</v>
      </c>
      <c r="L260" s="129"/>
      <c r="M260" s="129"/>
      <c r="N260" s="138"/>
      <c r="O260" s="138">
        <v>105769.18</v>
      </c>
      <c r="P260" s="160"/>
      <c r="Q260" s="129" t="s">
        <v>4682</v>
      </c>
      <c r="R260" s="129"/>
      <c r="S260" s="5"/>
    </row>
    <row r="261" spans="1:19" ht="102" x14ac:dyDescent="0.25">
      <c r="A261" s="149" t="s">
        <v>10671</v>
      </c>
      <c r="B261" s="129" t="s">
        <v>9646</v>
      </c>
      <c r="C261" s="129" t="s">
        <v>8459</v>
      </c>
      <c r="D261" s="129" t="s">
        <v>9864</v>
      </c>
      <c r="E261" s="129" t="s">
        <v>4079</v>
      </c>
      <c r="F261" s="129" t="s">
        <v>10066</v>
      </c>
      <c r="G261" s="5" t="s">
        <v>10637</v>
      </c>
      <c r="H261" s="129" t="s">
        <v>138</v>
      </c>
      <c r="I261" s="132">
        <v>45366</v>
      </c>
      <c r="J261" s="129" t="s">
        <v>8565</v>
      </c>
      <c r="K261" s="192" t="s">
        <v>10065</v>
      </c>
      <c r="L261" s="129" t="s">
        <v>12050</v>
      </c>
      <c r="M261" s="129">
        <v>18911820</v>
      </c>
      <c r="N261" s="138"/>
      <c r="O261" s="129" t="s">
        <v>12650</v>
      </c>
      <c r="P261" s="160"/>
      <c r="Q261" s="129" t="s">
        <v>8607</v>
      </c>
      <c r="R261" s="129"/>
      <c r="S261" s="5"/>
    </row>
    <row r="262" spans="1:19" ht="102" x14ac:dyDescent="0.25">
      <c r="A262" s="149" t="s">
        <v>10672</v>
      </c>
      <c r="B262" s="129" t="s">
        <v>9646</v>
      </c>
      <c r="C262" s="129" t="s">
        <v>8458</v>
      </c>
      <c r="D262" s="129" t="s">
        <v>9864</v>
      </c>
      <c r="E262" s="129" t="s">
        <v>4116</v>
      </c>
      <c r="F262" s="129" t="s">
        <v>10078</v>
      </c>
      <c r="G262" s="5" t="s">
        <v>10626</v>
      </c>
      <c r="H262" s="129" t="s">
        <v>138</v>
      </c>
      <c r="I262" s="132">
        <v>45365</v>
      </c>
      <c r="J262" s="129" t="s">
        <v>8565</v>
      </c>
      <c r="K262" s="129" t="s">
        <v>10077</v>
      </c>
      <c r="L262" s="129" t="s">
        <v>12118</v>
      </c>
      <c r="M262" s="129">
        <v>528910</v>
      </c>
      <c r="N262" s="138"/>
      <c r="O262" s="129" t="s">
        <v>12651</v>
      </c>
      <c r="P262" s="160"/>
      <c r="Q262" s="129" t="s">
        <v>8607</v>
      </c>
      <c r="R262" s="129"/>
      <c r="S262" s="5"/>
    </row>
    <row r="263" spans="1:19" ht="102" x14ac:dyDescent="0.25">
      <c r="A263" s="149" t="s">
        <v>10474</v>
      </c>
      <c r="B263" s="129" t="s">
        <v>9646</v>
      </c>
      <c r="C263" s="129" t="s">
        <v>8460</v>
      </c>
      <c r="D263" s="129" t="s">
        <v>9864</v>
      </c>
      <c r="E263" s="129" t="s">
        <v>4113</v>
      </c>
      <c r="F263" s="129" t="s">
        <v>10052</v>
      </c>
      <c r="G263" s="5" t="s">
        <v>10629</v>
      </c>
      <c r="H263" s="129" t="s">
        <v>584</v>
      </c>
      <c r="I263" s="132">
        <v>45371</v>
      </c>
      <c r="J263" s="129" t="s">
        <v>8566</v>
      </c>
      <c r="K263" s="129" t="s">
        <v>10053</v>
      </c>
      <c r="L263" s="129" t="s">
        <v>12118</v>
      </c>
      <c r="M263" s="129">
        <v>9106885</v>
      </c>
      <c r="N263" s="129"/>
      <c r="O263" s="129" t="s">
        <v>12652</v>
      </c>
      <c r="P263" s="160"/>
      <c r="Q263" s="129" t="s">
        <v>8607</v>
      </c>
      <c r="R263" s="129"/>
      <c r="S263" s="5"/>
    </row>
    <row r="264" spans="1:19" ht="102" x14ac:dyDescent="0.25">
      <c r="A264" s="149" t="s">
        <v>10475</v>
      </c>
      <c r="B264" s="129" t="s">
        <v>9646</v>
      </c>
      <c r="C264" s="129" t="s">
        <v>10087</v>
      </c>
      <c r="D264" s="129" t="s">
        <v>9864</v>
      </c>
      <c r="E264" s="129" t="s">
        <v>4114</v>
      </c>
      <c r="F264" s="129" t="s">
        <v>10086</v>
      </c>
      <c r="G264" s="5" t="s">
        <v>10174</v>
      </c>
      <c r="H264" s="129" t="s">
        <v>138</v>
      </c>
      <c r="I264" s="132">
        <v>45371</v>
      </c>
      <c r="J264" s="129" t="s">
        <v>8566</v>
      </c>
      <c r="K264" s="129" t="s">
        <v>10085</v>
      </c>
      <c r="L264" s="129" t="s">
        <v>12118</v>
      </c>
      <c r="M264" s="129">
        <v>7950478</v>
      </c>
      <c r="N264" s="129"/>
      <c r="O264" s="129" t="s">
        <v>12653</v>
      </c>
      <c r="P264" s="160"/>
      <c r="Q264" s="129" t="s">
        <v>8607</v>
      </c>
      <c r="R264" s="129"/>
      <c r="S264" s="5"/>
    </row>
    <row r="265" spans="1:19" ht="102" x14ac:dyDescent="0.25">
      <c r="A265" s="149" t="s">
        <v>10476</v>
      </c>
      <c r="B265" s="129" t="s">
        <v>9646</v>
      </c>
      <c r="C265" s="129" t="s">
        <v>8461</v>
      </c>
      <c r="D265" s="129" t="s">
        <v>9864</v>
      </c>
      <c r="E265" s="129" t="s">
        <v>4115</v>
      </c>
      <c r="F265" s="129" t="s">
        <v>10051</v>
      </c>
      <c r="G265" s="5" t="s">
        <v>10146</v>
      </c>
      <c r="H265" s="129" t="s">
        <v>138</v>
      </c>
      <c r="I265" s="132">
        <v>45351</v>
      </c>
      <c r="J265" s="129" t="s">
        <v>8565</v>
      </c>
      <c r="K265" s="129" t="s">
        <v>10050</v>
      </c>
      <c r="L265" s="129" t="s">
        <v>12118</v>
      </c>
      <c r="M265" s="129">
        <v>1661489</v>
      </c>
      <c r="N265" s="129"/>
      <c r="O265" s="129" t="s">
        <v>12654</v>
      </c>
      <c r="P265" s="160"/>
      <c r="Q265" s="129" t="s">
        <v>8607</v>
      </c>
      <c r="R265" s="129"/>
      <c r="S265" s="5"/>
    </row>
    <row r="266" spans="1:19" ht="102" x14ac:dyDescent="0.25">
      <c r="A266" s="149" t="s">
        <v>10477</v>
      </c>
      <c r="B266" s="129" t="s">
        <v>9646</v>
      </c>
      <c r="C266" s="129" t="s">
        <v>8462</v>
      </c>
      <c r="D266" s="129" t="s">
        <v>9864</v>
      </c>
      <c r="E266" s="129" t="s">
        <v>599</v>
      </c>
      <c r="F266" s="129" t="s">
        <v>10047</v>
      </c>
      <c r="G266" s="5" t="s">
        <v>10169</v>
      </c>
      <c r="H266" s="129" t="s">
        <v>138</v>
      </c>
      <c r="I266" s="132">
        <v>45369</v>
      </c>
      <c r="J266" s="129" t="s">
        <v>8566</v>
      </c>
      <c r="K266" s="129" t="s">
        <v>10046</v>
      </c>
      <c r="L266" s="129" t="s">
        <v>12118</v>
      </c>
      <c r="M266" s="129">
        <v>388273</v>
      </c>
      <c r="N266" s="129"/>
      <c r="O266" s="129" t="s">
        <v>12655</v>
      </c>
      <c r="P266" s="160"/>
      <c r="Q266" s="129" t="s">
        <v>8607</v>
      </c>
      <c r="R266" s="129"/>
      <c r="S266" s="5"/>
    </row>
    <row r="267" spans="1:19" ht="125.25" customHeight="1" x14ac:dyDescent="0.25">
      <c r="A267" s="149" t="s">
        <v>10478</v>
      </c>
      <c r="B267" s="129" t="s">
        <v>9646</v>
      </c>
      <c r="C267" s="129" t="s">
        <v>602</v>
      </c>
      <c r="D267" s="129" t="s">
        <v>9864</v>
      </c>
      <c r="E267" s="129" t="s">
        <v>3936</v>
      </c>
      <c r="F267" s="129" t="s">
        <v>9905</v>
      </c>
      <c r="G267" s="5" t="s">
        <v>10627</v>
      </c>
      <c r="H267" s="129" t="s">
        <v>138</v>
      </c>
      <c r="I267" s="179" t="s">
        <v>3976</v>
      </c>
      <c r="J267" s="129" t="s">
        <v>3977</v>
      </c>
      <c r="K267" s="129" t="s">
        <v>9904</v>
      </c>
      <c r="L267" s="129"/>
      <c r="M267" s="129"/>
      <c r="N267" s="129"/>
      <c r="O267" s="138">
        <v>3459323.62</v>
      </c>
      <c r="P267" s="160"/>
      <c r="Q267" s="129" t="s">
        <v>4682</v>
      </c>
      <c r="R267" s="129"/>
      <c r="S267" s="5"/>
    </row>
    <row r="268" spans="1:19" ht="102" x14ac:dyDescent="0.25">
      <c r="A268" s="149" t="s">
        <v>10479</v>
      </c>
      <c r="B268" s="129" t="s">
        <v>9646</v>
      </c>
      <c r="C268" s="129" t="s">
        <v>8463</v>
      </c>
      <c r="D268" s="129" t="s">
        <v>9864</v>
      </c>
      <c r="E268" s="129" t="s">
        <v>4082</v>
      </c>
      <c r="F268" s="129" t="s">
        <v>10043</v>
      </c>
      <c r="G268" s="5" t="s">
        <v>10630</v>
      </c>
      <c r="H268" s="129" t="s">
        <v>138</v>
      </c>
      <c r="I268" s="132">
        <v>45364</v>
      </c>
      <c r="J268" s="129" t="s">
        <v>8565</v>
      </c>
      <c r="K268" s="129" t="s">
        <v>10042</v>
      </c>
      <c r="L268" s="129" t="s">
        <v>12050</v>
      </c>
      <c r="M268" s="129">
        <v>2202548</v>
      </c>
      <c r="N268" s="129"/>
      <c r="O268" s="129" t="s">
        <v>12656</v>
      </c>
      <c r="P268" s="160"/>
      <c r="Q268" s="129" t="s">
        <v>8607</v>
      </c>
      <c r="R268" s="129"/>
      <c r="S268" s="5"/>
    </row>
    <row r="269" spans="1:19" ht="102" x14ac:dyDescent="0.25">
      <c r="A269" s="149" t="s">
        <v>10480</v>
      </c>
      <c r="B269" s="129" t="s">
        <v>9646</v>
      </c>
      <c r="C269" s="129" t="s">
        <v>4026</v>
      </c>
      <c r="D269" s="129" t="s">
        <v>9908</v>
      </c>
      <c r="E269" s="129" t="s">
        <v>9910</v>
      </c>
      <c r="F269" s="129" t="s">
        <v>9907</v>
      </c>
      <c r="G269" s="5" t="s">
        <v>10631</v>
      </c>
      <c r="H269" s="129" t="s">
        <v>138</v>
      </c>
      <c r="I269" s="132">
        <v>43642</v>
      </c>
      <c r="J269" s="129" t="s">
        <v>4743</v>
      </c>
      <c r="K269" s="129" t="s">
        <v>9906</v>
      </c>
      <c r="L269" s="129"/>
      <c r="M269" s="129"/>
      <c r="N269" s="129"/>
      <c r="O269" s="138">
        <v>158111.06</v>
      </c>
      <c r="P269" s="160"/>
      <c r="Q269" s="129" t="s">
        <v>4682</v>
      </c>
      <c r="R269" s="129"/>
      <c r="S269" s="5"/>
    </row>
    <row r="270" spans="1:19" ht="102" x14ac:dyDescent="0.25">
      <c r="A270" s="149" t="s">
        <v>10481</v>
      </c>
      <c r="B270" s="129" t="s">
        <v>9646</v>
      </c>
      <c r="C270" s="129" t="s">
        <v>4027</v>
      </c>
      <c r="D270" s="129" t="s">
        <v>9864</v>
      </c>
      <c r="E270" s="129" t="s">
        <v>4668</v>
      </c>
      <c r="F270" s="129" t="s">
        <v>9909</v>
      </c>
      <c r="G270" s="5" t="s">
        <v>9895</v>
      </c>
      <c r="H270" s="129" t="s">
        <v>138</v>
      </c>
      <c r="I270" s="132">
        <v>43684</v>
      </c>
      <c r="J270" s="129" t="s">
        <v>4743</v>
      </c>
      <c r="K270" s="129" t="s">
        <v>9906</v>
      </c>
      <c r="L270" s="129"/>
      <c r="M270" s="129"/>
      <c r="N270" s="129"/>
      <c r="O270" s="138">
        <v>158111.06</v>
      </c>
      <c r="P270" s="160"/>
      <c r="Q270" s="129" t="s">
        <v>4682</v>
      </c>
      <c r="R270" s="129"/>
      <c r="S270" s="5"/>
    </row>
    <row r="271" spans="1:19" ht="102" x14ac:dyDescent="0.25">
      <c r="A271" s="149" t="s">
        <v>10482</v>
      </c>
      <c r="B271" s="129" t="s">
        <v>9646</v>
      </c>
      <c r="C271" s="129" t="s">
        <v>4909</v>
      </c>
      <c r="D271" s="129" t="s">
        <v>9864</v>
      </c>
      <c r="E271" s="129" t="s">
        <v>3958</v>
      </c>
      <c r="F271" s="129" t="s">
        <v>9911</v>
      </c>
      <c r="G271" s="5" t="s">
        <v>10155</v>
      </c>
      <c r="H271" s="129" t="s">
        <v>138</v>
      </c>
      <c r="I271" s="132">
        <v>43642</v>
      </c>
      <c r="J271" s="129" t="s">
        <v>4743</v>
      </c>
      <c r="K271" s="129" t="s">
        <v>9906</v>
      </c>
      <c r="L271" s="129"/>
      <c r="M271" s="129"/>
      <c r="N271" s="129"/>
      <c r="O271" s="138">
        <v>158111.06</v>
      </c>
      <c r="P271" s="129"/>
      <c r="Q271" s="129" t="s">
        <v>4682</v>
      </c>
      <c r="R271" s="129"/>
      <c r="S271" s="5"/>
    </row>
    <row r="272" spans="1:19" ht="102" x14ac:dyDescent="0.25">
      <c r="A272" s="149" t="s">
        <v>10483</v>
      </c>
      <c r="B272" s="129" t="s">
        <v>9646</v>
      </c>
      <c r="C272" s="129" t="s">
        <v>3960</v>
      </c>
      <c r="D272" s="129" t="s">
        <v>9864</v>
      </c>
      <c r="E272" s="129" t="s">
        <v>3959</v>
      </c>
      <c r="F272" s="129" t="s">
        <v>9912</v>
      </c>
      <c r="G272" s="5" t="s">
        <v>10193</v>
      </c>
      <c r="H272" s="129" t="s">
        <v>138</v>
      </c>
      <c r="I272" s="132">
        <v>43642</v>
      </c>
      <c r="J272" s="129" t="s">
        <v>4743</v>
      </c>
      <c r="K272" s="129" t="s">
        <v>9906</v>
      </c>
      <c r="L272" s="129"/>
      <c r="M272" s="129"/>
      <c r="N272" s="129"/>
      <c r="O272" s="138">
        <v>158111.06</v>
      </c>
      <c r="P272" s="160"/>
      <c r="Q272" s="129" t="s">
        <v>4682</v>
      </c>
      <c r="R272" s="129"/>
      <c r="S272" s="5"/>
    </row>
    <row r="273" spans="1:19" ht="102" x14ac:dyDescent="0.25">
      <c r="A273" s="149" t="s">
        <v>10484</v>
      </c>
      <c r="B273" s="129" t="s">
        <v>9646</v>
      </c>
      <c r="C273" s="129" t="s">
        <v>4028</v>
      </c>
      <c r="D273" s="129" t="s">
        <v>9864</v>
      </c>
      <c r="E273" s="129" t="s">
        <v>3962</v>
      </c>
      <c r="F273" s="129" t="s">
        <v>9914</v>
      </c>
      <c r="G273" s="5" t="s">
        <v>9913</v>
      </c>
      <c r="H273" s="129" t="s">
        <v>138</v>
      </c>
      <c r="I273" s="132">
        <v>43642</v>
      </c>
      <c r="J273" s="129" t="s">
        <v>4743</v>
      </c>
      <c r="K273" s="129" t="s">
        <v>9906</v>
      </c>
      <c r="L273" s="129"/>
      <c r="M273" s="129"/>
      <c r="N273" s="129"/>
      <c r="O273" s="129" t="s">
        <v>12721</v>
      </c>
      <c r="P273" s="160"/>
      <c r="Q273" s="129" t="s">
        <v>4682</v>
      </c>
      <c r="R273" s="129"/>
      <c r="S273" s="5"/>
    </row>
    <row r="274" spans="1:19" ht="102" x14ac:dyDescent="0.25">
      <c r="A274" s="149" t="s">
        <v>10485</v>
      </c>
      <c r="B274" s="129" t="s">
        <v>9646</v>
      </c>
      <c r="C274" s="129" t="s">
        <v>4025</v>
      </c>
      <c r="D274" s="129" t="s">
        <v>9903</v>
      </c>
      <c r="E274" s="129" t="s">
        <v>4029</v>
      </c>
      <c r="F274" s="129" t="s">
        <v>9916</v>
      </c>
      <c r="G274" s="5" t="s">
        <v>10185</v>
      </c>
      <c r="H274" s="129" t="s">
        <v>138</v>
      </c>
      <c r="I274" s="132">
        <v>43642</v>
      </c>
      <c r="J274" s="129" t="s">
        <v>4743</v>
      </c>
      <c r="K274" s="129" t="s">
        <v>9875</v>
      </c>
      <c r="L274" s="129"/>
      <c r="M274" s="129"/>
      <c r="N274" s="129"/>
      <c r="O274" s="129" t="s">
        <v>12706</v>
      </c>
      <c r="P274" s="160"/>
      <c r="Q274" s="129" t="s">
        <v>4682</v>
      </c>
      <c r="R274" s="129"/>
      <c r="S274" s="5"/>
    </row>
    <row r="275" spans="1:19" ht="102" x14ac:dyDescent="0.25">
      <c r="A275" s="149" t="s">
        <v>10486</v>
      </c>
      <c r="B275" s="129" t="s">
        <v>9646</v>
      </c>
      <c r="C275" s="129" t="s">
        <v>8464</v>
      </c>
      <c r="D275" s="129" t="s">
        <v>9903</v>
      </c>
      <c r="E275" s="129" t="s">
        <v>3963</v>
      </c>
      <c r="F275" s="129" t="s">
        <v>10045</v>
      </c>
      <c r="G275" s="5" t="s">
        <v>9915</v>
      </c>
      <c r="H275" s="129" t="s">
        <v>138</v>
      </c>
      <c r="I275" s="132">
        <v>45364</v>
      </c>
      <c r="J275" s="129" t="s">
        <v>8565</v>
      </c>
      <c r="K275" s="129" t="s">
        <v>10044</v>
      </c>
      <c r="L275" s="129" t="s">
        <v>12118</v>
      </c>
      <c r="M275" s="129">
        <v>374723</v>
      </c>
      <c r="N275" s="139"/>
      <c r="O275" s="139" t="s">
        <v>12657</v>
      </c>
      <c r="P275" s="160"/>
      <c r="Q275" s="129" t="s">
        <v>8607</v>
      </c>
      <c r="R275" s="129"/>
      <c r="S275" s="5"/>
    </row>
    <row r="276" spans="1:19" ht="102" x14ac:dyDescent="0.25">
      <c r="A276" s="149" t="s">
        <v>10487</v>
      </c>
      <c r="B276" s="129" t="s">
        <v>9646</v>
      </c>
      <c r="C276" s="129" t="s">
        <v>8087</v>
      </c>
      <c r="D276" s="129" t="s">
        <v>9853</v>
      </c>
      <c r="E276" s="129" t="s">
        <v>3964</v>
      </c>
      <c r="F276" s="129" t="s">
        <v>9917</v>
      </c>
      <c r="G276" s="5" t="s">
        <v>9915</v>
      </c>
      <c r="H276" s="129" t="s">
        <v>138</v>
      </c>
      <c r="I276" s="132">
        <v>45244</v>
      </c>
      <c r="J276" s="129" t="s">
        <v>8063</v>
      </c>
      <c r="K276" s="129" t="s">
        <v>9918</v>
      </c>
      <c r="L276" s="129" t="s">
        <v>12118</v>
      </c>
      <c r="M276" s="129">
        <v>552278.59</v>
      </c>
      <c r="N276" s="139"/>
      <c r="O276" s="139" t="s">
        <v>12658</v>
      </c>
      <c r="P276" s="160"/>
      <c r="Q276" s="129" t="s">
        <v>4682</v>
      </c>
      <c r="R276" s="129"/>
      <c r="S276" s="5"/>
    </row>
    <row r="277" spans="1:19" ht="89.25" x14ac:dyDescent="0.25">
      <c r="A277" s="149" t="s">
        <v>10488</v>
      </c>
      <c r="B277" s="129" t="s">
        <v>9646</v>
      </c>
      <c r="C277" s="129" t="s">
        <v>4031</v>
      </c>
      <c r="D277" s="129" t="s">
        <v>9921</v>
      </c>
      <c r="E277" s="129" t="s">
        <v>598</v>
      </c>
      <c r="F277" s="129" t="s">
        <v>9920</v>
      </c>
      <c r="G277" s="5" t="s">
        <v>10175</v>
      </c>
      <c r="H277" s="129" t="s">
        <v>138</v>
      </c>
      <c r="I277" s="132">
        <v>42397</v>
      </c>
      <c r="J277" s="139" t="s">
        <v>3952</v>
      </c>
      <c r="K277" s="139" t="s">
        <v>9919</v>
      </c>
      <c r="L277" s="129"/>
      <c r="M277" s="129"/>
      <c r="N277" s="139"/>
      <c r="O277" s="139" t="s">
        <v>12690</v>
      </c>
      <c r="P277" s="160"/>
      <c r="Q277" s="129" t="s">
        <v>4682</v>
      </c>
      <c r="R277" s="129"/>
      <c r="S277" s="5"/>
    </row>
    <row r="278" spans="1:19" ht="89.25" x14ac:dyDescent="0.25">
      <c r="A278" s="149" t="s">
        <v>10489</v>
      </c>
      <c r="B278" s="129" t="s">
        <v>9646</v>
      </c>
      <c r="C278" s="129" t="s">
        <v>4030</v>
      </c>
      <c r="D278" s="129" t="s">
        <v>9921</v>
      </c>
      <c r="E278" s="129" t="s">
        <v>597</v>
      </c>
      <c r="F278" s="129" t="s">
        <v>9922</v>
      </c>
      <c r="G278" s="5" t="s">
        <v>10171</v>
      </c>
      <c r="H278" s="129" t="s">
        <v>138</v>
      </c>
      <c r="I278" s="132">
        <v>42397</v>
      </c>
      <c r="J278" s="139" t="s">
        <v>3952</v>
      </c>
      <c r="K278" s="139" t="s">
        <v>9919</v>
      </c>
      <c r="L278" s="129"/>
      <c r="M278" s="129"/>
      <c r="N278" s="129"/>
      <c r="O278" s="129" t="s">
        <v>12690</v>
      </c>
      <c r="P278" s="160"/>
      <c r="Q278" s="129" t="s">
        <v>4682</v>
      </c>
      <c r="R278" s="129"/>
      <c r="S278" s="5"/>
    </row>
    <row r="279" spans="1:19" ht="89.25" x14ac:dyDescent="0.25">
      <c r="A279" s="149" t="s">
        <v>10490</v>
      </c>
      <c r="B279" s="129" t="s">
        <v>9646</v>
      </c>
      <c r="C279" s="129" t="s">
        <v>4032</v>
      </c>
      <c r="D279" s="129" t="s">
        <v>9921</v>
      </c>
      <c r="E279" s="129" t="s">
        <v>596</v>
      </c>
      <c r="F279" s="129" t="s">
        <v>9923</v>
      </c>
      <c r="G279" s="5" t="s">
        <v>10165</v>
      </c>
      <c r="H279" s="129" t="s">
        <v>138</v>
      </c>
      <c r="I279" s="132">
        <v>42397</v>
      </c>
      <c r="J279" s="139" t="s">
        <v>3952</v>
      </c>
      <c r="K279" s="139" t="s">
        <v>9865</v>
      </c>
      <c r="L279" s="129"/>
      <c r="M279" s="129"/>
      <c r="N279" s="129"/>
      <c r="O279" s="129" t="s">
        <v>12696</v>
      </c>
      <c r="P279" s="160"/>
      <c r="Q279" s="129" t="s">
        <v>4682</v>
      </c>
      <c r="R279" s="129"/>
      <c r="S279" s="5"/>
    </row>
    <row r="280" spans="1:19" ht="89.25" x14ac:dyDescent="0.25">
      <c r="A280" s="149" t="s">
        <v>10491</v>
      </c>
      <c r="B280" s="129" t="s">
        <v>9646</v>
      </c>
      <c r="C280" s="129" t="s">
        <v>4033</v>
      </c>
      <c r="D280" s="129" t="s">
        <v>9921</v>
      </c>
      <c r="E280" s="129" t="s">
        <v>595</v>
      </c>
      <c r="F280" s="129" t="s">
        <v>9927</v>
      </c>
      <c r="G280" s="5" t="s">
        <v>9925</v>
      </c>
      <c r="H280" s="129" t="s">
        <v>138</v>
      </c>
      <c r="I280" s="132">
        <v>42397</v>
      </c>
      <c r="J280" s="139" t="s">
        <v>3952</v>
      </c>
      <c r="K280" s="139" t="s">
        <v>9924</v>
      </c>
      <c r="L280" s="129"/>
      <c r="M280" s="139"/>
      <c r="N280" s="129"/>
      <c r="O280" s="129" t="s">
        <v>12702</v>
      </c>
      <c r="P280" s="160"/>
      <c r="Q280" s="139" t="s">
        <v>4682</v>
      </c>
      <c r="R280" s="139"/>
      <c r="S280" s="5"/>
    </row>
    <row r="281" spans="1:19" ht="89.25" x14ac:dyDescent="0.25">
      <c r="A281" s="149" t="s">
        <v>10492</v>
      </c>
      <c r="B281" s="129" t="s">
        <v>9646</v>
      </c>
      <c r="C281" s="129" t="s">
        <v>7989</v>
      </c>
      <c r="D281" s="129" t="s">
        <v>9921</v>
      </c>
      <c r="E281" s="129" t="s">
        <v>594</v>
      </c>
      <c r="F281" s="129" t="s">
        <v>9926</v>
      </c>
      <c r="G281" s="5" t="s">
        <v>9925</v>
      </c>
      <c r="H281" s="129" t="s">
        <v>138</v>
      </c>
      <c r="I281" s="132">
        <v>42397</v>
      </c>
      <c r="J281" s="139" t="s">
        <v>3952</v>
      </c>
      <c r="K281" s="139" t="s">
        <v>9898</v>
      </c>
      <c r="L281" s="129"/>
      <c r="M281" s="129"/>
      <c r="N281" s="139"/>
      <c r="O281" s="139" t="s">
        <v>12697</v>
      </c>
      <c r="P281" s="160"/>
      <c r="Q281" s="129" t="s">
        <v>7990</v>
      </c>
      <c r="R281" s="129"/>
      <c r="S281" s="5"/>
    </row>
    <row r="282" spans="1:19" ht="38.25" x14ac:dyDescent="0.25">
      <c r="A282" s="149" t="s">
        <v>10493</v>
      </c>
      <c r="B282" s="129" t="s">
        <v>9646</v>
      </c>
      <c r="C282" s="139" t="s">
        <v>4034</v>
      </c>
      <c r="D282" s="139" t="s">
        <v>9864</v>
      </c>
      <c r="E282" s="139" t="s">
        <v>154</v>
      </c>
      <c r="F282" s="139" t="s">
        <v>9929</v>
      </c>
      <c r="G282" s="5" t="s">
        <v>10150</v>
      </c>
      <c r="H282" s="129" t="s">
        <v>138</v>
      </c>
      <c r="I282" s="139" t="s">
        <v>5514</v>
      </c>
      <c r="J282" s="129" t="s">
        <v>5510</v>
      </c>
      <c r="K282" s="139" t="s">
        <v>9928</v>
      </c>
      <c r="L282" s="129"/>
      <c r="M282" s="139"/>
      <c r="N282" s="139"/>
      <c r="O282" s="139" t="s">
        <v>12694</v>
      </c>
      <c r="P282" s="160"/>
      <c r="Q282" s="139" t="s">
        <v>4682</v>
      </c>
      <c r="R282" s="139"/>
      <c r="S282" s="5"/>
    </row>
    <row r="283" spans="1:19" ht="38.25" x14ac:dyDescent="0.25">
      <c r="A283" s="149" t="s">
        <v>10494</v>
      </c>
      <c r="B283" s="129" t="s">
        <v>9646</v>
      </c>
      <c r="C283" s="139" t="s">
        <v>4035</v>
      </c>
      <c r="D283" s="139" t="s">
        <v>9864</v>
      </c>
      <c r="E283" s="139" t="s">
        <v>4076</v>
      </c>
      <c r="F283" s="139" t="s">
        <v>9931</v>
      </c>
      <c r="G283" s="5" t="s">
        <v>10176</v>
      </c>
      <c r="H283" s="129" t="s">
        <v>138</v>
      </c>
      <c r="I283" s="139" t="s">
        <v>5514</v>
      </c>
      <c r="J283" s="129" t="s">
        <v>5510</v>
      </c>
      <c r="K283" s="139" t="s">
        <v>9930</v>
      </c>
      <c r="L283" s="129"/>
      <c r="M283" s="139"/>
      <c r="N283" s="129"/>
      <c r="O283" s="129" t="s">
        <v>12701</v>
      </c>
      <c r="P283" s="160"/>
      <c r="Q283" s="139" t="s">
        <v>4682</v>
      </c>
      <c r="R283" s="139"/>
      <c r="S283" s="5"/>
    </row>
    <row r="284" spans="1:19" ht="38.25" x14ac:dyDescent="0.25">
      <c r="A284" s="149" t="s">
        <v>10495</v>
      </c>
      <c r="B284" s="129" t="s">
        <v>9646</v>
      </c>
      <c r="C284" s="139" t="s">
        <v>4036</v>
      </c>
      <c r="D284" s="139" t="s">
        <v>9864</v>
      </c>
      <c r="E284" s="139" t="s">
        <v>153</v>
      </c>
      <c r="F284" s="139" t="s">
        <v>9933</v>
      </c>
      <c r="G284" s="5" t="s">
        <v>10147</v>
      </c>
      <c r="H284" s="129" t="s">
        <v>138</v>
      </c>
      <c r="I284" s="139" t="s">
        <v>5515</v>
      </c>
      <c r="J284" s="129" t="s">
        <v>5510</v>
      </c>
      <c r="K284" s="139" t="s">
        <v>9932</v>
      </c>
      <c r="L284" s="129"/>
      <c r="M284" s="139"/>
      <c r="N284" s="129"/>
      <c r="O284" s="129" t="s">
        <v>12695</v>
      </c>
      <c r="P284" s="160"/>
      <c r="Q284" s="139" t="s">
        <v>4682</v>
      </c>
      <c r="R284" s="139"/>
      <c r="S284" s="5"/>
    </row>
    <row r="285" spans="1:19" ht="102" x14ac:dyDescent="0.25">
      <c r="A285" s="149" t="s">
        <v>10496</v>
      </c>
      <c r="B285" s="129" t="s">
        <v>9646</v>
      </c>
      <c r="C285" s="129" t="s">
        <v>8465</v>
      </c>
      <c r="D285" s="139" t="s">
        <v>9864</v>
      </c>
      <c r="E285" s="139" t="s">
        <v>4080</v>
      </c>
      <c r="F285" s="129" t="s">
        <v>10084</v>
      </c>
      <c r="G285" s="5" t="s">
        <v>10231</v>
      </c>
      <c r="H285" s="129" t="s">
        <v>138</v>
      </c>
      <c r="I285" s="140">
        <v>45370</v>
      </c>
      <c r="J285" s="139" t="s">
        <v>8567</v>
      </c>
      <c r="K285" s="139" t="s">
        <v>10083</v>
      </c>
      <c r="L285" s="129"/>
      <c r="M285" s="139"/>
      <c r="N285" s="129"/>
      <c r="O285" s="129" t="s">
        <v>12659</v>
      </c>
      <c r="P285" s="160"/>
      <c r="Q285" s="139" t="s">
        <v>8607</v>
      </c>
      <c r="R285" s="139"/>
      <c r="S285" s="5"/>
    </row>
    <row r="286" spans="1:19" ht="102" x14ac:dyDescent="0.25">
      <c r="A286" s="149" t="s">
        <v>10497</v>
      </c>
      <c r="B286" s="129" t="s">
        <v>9646</v>
      </c>
      <c r="C286" s="129" t="s">
        <v>8466</v>
      </c>
      <c r="D286" s="129" t="s">
        <v>9864</v>
      </c>
      <c r="E286" s="139" t="s">
        <v>4081</v>
      </c>
      <c r="F286" s="129" t="s">
        <v>10081</v>
      </c>
      <c r="G286" s="5" t="s">
        <v>9934</v>
      </c>
      <c r="H286" s="129" t="s">
        <v>138</v>
      </c>
      <c r="I286" s="140">
        <v>45370</v>
      </c>
      <c r="J286" s="139" t="s">
        <v>8567</v>
      </c>
      <c r="K286" s="139" t="s">
        <v>10082</v>
      </c>
      <c r="L286" s="139"/>
      <c r="M286" s="139"/>
      <c r="N286" s="139"/>
      <c r="O286" s="129" t="s">
        <v>12660</v>
      </c>
      <c r="P286" s="160"/>
      <c r="Q286" s="139" t="s">
        <v>8607</v>
      </c>
      <c r="R286" s="139"/>
      <c r="S286" s="5"/>
    </row>
    <row r="287" spans="1:19" ht="38.25" x14ac:dyDescent="0.25">
      <c r="A287" s="149" t="s">
        <v>10498</v>
      </c>
      <c r="B287" s="139" t="s">
        <v>9646</v>
      </c>
      <c r="C287" s="139" t="s">
        <v>4037</v>
      </c>
      <c r="D287" s="129" t="s">
        <v>9864</v>
      </c>
      <c r="E287" s="129" t="s">
        <v>4077</v>
      </c>
      <c r="F287" s="129" t="s">
        <v>9935</v>
      </c>
      <c r="G287" s="5" t="s">
        <v>10178</v>
      </c>
      <c r="H287" s="129" t="s">
        <v>138</v>
      </c>
      <c r="I287" s="139" t="s">
        <v>5515</v>
      </c>
      <c r="J287" s="129" t="s">
        <v>5510</v>
      </c>
      <c r="K287" s="129" t="s">
        <v>9936</v>
      </c>
      <c r="L287" s="129"/>
      <c r="M287" s="139"/>
      <c r="N287" s="129"/>
      <c r="O287" s="129" t="s">
        <v>12693</v>
      </c>
      <c r="P287" s="160"/>
      <c r="Q287" s="139" t="s">
        <v>4682</v>
      </c>
      <c r="R287" s="139"/>
      <c r="S287" s="5"/>
    </row>
    <row r="288" spans="1:19" ht="38.25" x14ac:dyDescent="0.25">
      <c r="A288" s="149" t="s">
        <v>10499</v>
      </c>
      <c r="B288" s="139" t="s">
        <v>9646</v>
      </c>
      <c r="C288" s="139" t="s">
        <v>4038</v>
      </c>
      <c r="D288" s="129" t="s">
        <v>9864</v>
      </c>
      <c r="E288" s="139" t="s">
        <v>4078</v>
      </c>
      <c r="F288" s="139" t="s">
        <v>9937</v>
      </c>
      <c r="G288" s="5" t="s">
        <v>10194</v>
      </c>
      <c r="H288" s="129" t="s">
        <v>138</v>
      </c>
      <c r="I288" s="139" t="s">
        <v>5514</v>
      </c>
      <c r="J288" s="129" t="s">
        <v>5510</v>
      </c>
      <c r="K288" s="129"/>
      <c r="L288" s="129"/>
      <c r="M288" s="139"/>
      <c r="N288" s="129"/>
      <c r="O288" s="129" t="s">
        <v>12705</v>
      </c>
      <c r="P288" s="160"/>
      <c r="Q288" s="139" t="s">
        <v>4682</v>
      </c>
      <c r="R288" s="139"/>
      <c r="S288" s="5"/>
    </row>
    <row r="289" spans="1:19" ht="51" x14ac:dyDescent="0.25">
      <c r="A289" s="149" t="s">
        <v>10500</v>
      </c>
      <c r="B289" s="139" t="s">
        <v>4039</v>
      </c>
      <c r="C289" s="139" t="s">
        <v>155</v>
      </c>
      <c r="D289" s="139" t="s">
        <v>4965</v>
      </c>
      <c r="E289" s="139">
        <v>29</v>
      </c>
      <c r="F289" s="139" t="s">
        <v>5046</v>
      </c>
      <c r="G289" s="139">
        <v>0</v>
      </c>
      <c r="H289" s="129" t="s">
        <v>138</v>
      </c>
      <c r="I289" s="139">
        <v>0</v>
      </c>
      <c r="J289" s="139" t="s">
        <v>4964</v>
      </c>
      <c r="K289" s="139"/>
      <c r="L289" s="129"/>
      <c r="M289" s="139"/>
      <c r="N289" s="139"/>
      <c r="O289" s="139"/>
      <c r="P289" s="160"/>
      <c r="Q289" s="139" t="s">
        <v>4682</v>
      </c>
      <c r="R289" s="139"/>
      <c r="S289" s="5"/>
    </row>
    <row r="290" spans="1:19" ht="89.25" x14ac:dyDescent="0.25">
      <c r="A290" s="149" t="s">
        <v>10501</v>
      </c>
      <c r="B290" s="139" t="s">
        <v>9646</v>
      </c>
      <c r="C290" s="139" t="s">
        <v>544</v>
      </c>
      <c r="D290" s="129" t="s">
        <v>9864</v>
      </c>
      <c r="E290" s="129" t="s">
        <v>4040</v>
      </c>
      <c r="F290" s="129" t="s">
        <v>9938</v>
      </c>
      <c r="G290" s="5" t="s">
        <v>10190</v>
      </c>
      <c r="H290" s="129" t="s">
        <v>138</v>
      </c>
      <c r="I290" s="140">
        <v>42836</v>
      </c>
      <c r="J290" s="139" t="s">
        <v>3951</v>
      </c>
      <c r="K290" s="139" t="s">
        <v>9939</v>
      </c>
      <c r="L290" s="129"/>
      <c r="M290" s="139"/>
      <c r="N290" s="129"/>
      <c r="O290" s="129" t="s">
        <v>12700</v>
      </c>
      <c r="P290" s="160"/>
      <c r="Q290" s="139" t="s">
        <v>4682</v>
      </c>
      <c r="R290" s="139"/>
      <c r="S290" s="5"/>
    </row>
    <row r="291" spans="1:19" ht="89.25" x14ac:dyDescent="0.25">
      <c r="A291" s="149" t="s">
        <v>10502</v>
      </c>
      <c r="B291" s="139" t="s">
        <v>9646</v>
      </c>
      <c r="C291" s="139" t="s">
        <v>9960</v>
      </c>
      <c r="D291" s="129" t="s">
        <v>9903</v>
      </c>
      <c r="E291" s="129" t="s">
        <v>4040</v>
      </c>
      <c r="F291" s="129" t="s">
        <v>12661</v>
      </c>
      <c r="G291" s="5" t="s">
        <v>9940</v>
      </c>
      <c r="H291" s="129" t="s">
        <v>138</v>
      </c>
      <c r="I291" s="140">
        <v>42836</v>
      </c>
      <c r="J291" s="139" t="s">
        <v>3951</v>
      </c>
      <c r="K291" s="139" t="s">
        <v>9955</v>
      </c>
      <c r="L291" s="129"/>
      <c r="M291" s="139"/>
      <c r="N291" s="129"/>
      <c r="O291" s="129" t="s">
        <v>12662</v>
      </c>
      <c r="P291" s="160"/>
      <c r="Q291" s="139" t="s">
        <v>4682</v>
      </c>
      <c r="R291" s="139"/>
      <c r="S291" s="5"/>
    </row>
    <row r="292" spans="1:19" ht="89.25" x14ac:dyDescent="0.25">
      <c r="A292" s="149" t="s">
        <v>10503</v>
      </c>
      <c r="B292" s="139" t="s">
        <v>9646</v>
      </c>
      <c r="C292" s="139" t="s">
        <v>4042</v>
      </c>
      <c r="D292" s="129" t="s">
        <v>9903</v>
      </c>
      <c r="E292" s="139" t="s">
        <v>4041</v>
      </c>
      <c r="F292" s="129" t="s">
        <v>9942</v>
      </c>
      <c r="G292" s="5" t="s">
        <v>10186</v>
      </c>
      <c r="H292" s="129" t="s">
        <v>138</v>
      </c>
      <c r="I292" s="140">
        <v>42836</v>
      </c>
      <c r="J292" s="139" t="s">
        <v>3951</v>
      </c>
      <c r="K292" s="139" t="s">
        <v>9875</v>
      </c>
      <c r="L292" s="129"/>
      <c r="M292" s="139"/>
      <c r="N292" s="129"/>
      <c r="O292" s="129">
        <v>82269</v>
      </c>
      <c r="P292" s="160"/>
      <c r="Q292" s="139" t="s">
        <v>4682</v>
      </c>
      <c r="R292" s="139"/>
      <c r="S292" s="5"/>
    </row>
    <row r="293" spans="1:19" ht="89.25" x14ac:dyDescent="0.25">
      <c r="A293" s="149" t="s">
        <v>10504</v>
      </c>
      <c r="B293" s="139" t="s">
        <v>9646</v>
      </c>
      <c r="C293" s="139" t="s">
        <v>9961</v>
      </c>
      <c r="D293" s="129" t="s">
        <v>9903</v>
      </c>
      <c r="E293" s="139" t="s">
        <v>4043</v>
      </c>
      <c r="F293" s="129" t="s">
        <v>9959</v>
      </c>
      <c r="G293" s="5" t="s">
        <v>9941</v>
      </c>
      <c r="H293" s="129" t="s">
        <v>138</v>
      </c>
      <c r="I293" s="140">
        <v>42836</v>
      </c>
      <c r="J293" s="139" t="s">
        <v>3951</v>
      </c>
      <c r="K293" s="139" t="s">
        <v>9898</v>
      </c>
      <c r="L293" s="129"/>
      <c r="M293" s="139"/>
      <c r="N293" s="129"/>
      <c r="O293" s="129">
        <v>89748</v>
      </c>
      <c r="P293" s="160"/>
      <c r="Q293" s="139" t="s">
        <v>4682</v>
      </c>
      <c r="R293" s="139"/>
      <c r="S293" s="5"/>
    </row>
    <row r="294" spans="1:19" ht="89.25" x14ac:dyDescent="0.25">
      <c r="A294" s="149" t="s">
        <v>10505</v>
      </c>
      <c r="B294" s="139" t="s">
        <v>9646</v>
      </c>
      <c r="C294" s="139" t="s">
        <v>4044</v>
      </c>
      <c r="D294" s="129" t="s">
        <v>9903</v>
      </c>
      <c r="E294" s="139" t="s">
        <v>593</v>
      </c>
      <c r="F294" s="129" t="s">
        <v>9943</v>
      </c>
      <c r="G294" s="5" t="s">
        <v>10164</v>
      </c>
      <c r="H294" s="139" t="s">
        <v>4682</v>
      </c>
      <c r="I294" s="140">
        <v>42836</v>
      </c>
      <c r="J294" s="139" t="s">
        <v>3951</v>
      </c>
      <c r="K294" s="139" t="s">
        <v>9875</v>
      </c>
      <c r="L294" s="129"/>
      <c r="M294" s="139"/>
      <c r="N294" s="129"/>
      <c r="O294" s="129" t="s">
        <v>12698</v>
      </c>
      <c r="P294" s="160"/>
      <c r="Q294" s="139" t="s">
        <v>4682</v>
      </c>
      <c r="R294" s="139"/>
      <c r="S294" s="5"/>
    </row>
    <row r="295" spans="1:19" ht="89.25" x14ac:dyDescent="0.25">
      <c r="A295" s="149" t="s">
        <v>10506</v>
      </c>
      <c r="B295" s="139" t="s">
        <v>9646</v>
      </c>
      <c r="C295" s="139" t="s">
        <v>4045</v>
      </c>
      <c r="D295" s="129" t="s">
        <v>9903</v>
      </c>
      <c r="E295" s="139" t="s">
        <v>3957</v>
      </c>
      <c r="F295" s="129" t="s">
        <v>9944</v>
      </c>
      <c r="G295" s="5" t="s">
        <v>10182</v>
      </c>
      <c r="H295" s="129" t="s">
        <v>138</v>
      </c>
      <c r="I295" s="140">
        <v>42835</v>
      </c>
      <c r="J295" s="139" t="s">
        <v>3951</v>
      </c>
      <c r="K295" s="139" t="s">
        <v>9873</v>
      </c>
      <c r="L295" s="129"/>
      <c r="M295" s="139"/>
      <c r="N295" s="129"/>
      <c r="O295" s="129" t="s">
        <v>12699</v>
      </c>
      <c r="P295" s="160"/>
      <c r="Q295" s="139" t="s">
        <v>4682</v>
      </c>
      <c r="R295" s="139"/>
      <c r="S295" s="5"/>
    </row>
    <row r="296" spans="1:19" ht="89.25" x14ac:dyDescent="0.25">
      <c r="A296" s="149" t="s">
        <v>10507</v>
      </c>
      <c r="B296" s="139" t="s">
        <v>9646</v>
      </c>
      <c r="C296" s="139" t="s">
        <v>544</v>
      </c>
      <c r="D296" s="139" t="s">
        <v>9946</v>
      </c>
      <c r="E296" s="139" t="s">
        <v>4075</v>
      </c>
      <c r="F296" s="139" t="s">
        <v>9945</v>
      </c>
      <c r="G296" s="5" t="s">
        <v>10258</v>
      </c>
      <c r="H296" s="129" t="s">
        <v>138</v>
      </c>
      <c r="I296" s="140">
        <v>42835</v>
      </c>
      <c r="J296" s="139" t="s">
        <v>3951</v>
      </c>
      <c r="K296" s="139" t="s">
        <v>9906</v>
      </c>
      <c r="L296" s="129"/>
      <c r="M296" s="139"/>
      <c r="N296" s="139"/>
      <c r="O296" s="139" t="s">
        <v>12703</v>
      </c>
      <c r="P296" s="160"/>
      <c r="Q296" s="139" t="s">
        <v>4682</v>
      </c>
      <c r="R296" s="139"/>
      <c r="S296" s="5"/>
    </row>
    <row r="297" spans="1:19" ht="89.25" x14ac:dyDescent="0.25">
      <c r="A297" s="149" t="s">
        <v>10508</v>
      </c>
      <c r="B297" s="139" t="s">
        <v>9646</v>
      </c>
      <c r="C297" s="139" t="s">
        <v>4046</v>
      </c>
      <c r="D297" s="129" t="s">
        <v>9903</v>
      </c>
      <c r="E297" s="129" t="s">
        <v>3819</v>
      </c>
      <c r="F297" s="129" t="s">
        <v>9947</v>
      </c>
      <c r="G297" s="5" t="s">
        <v>10172</v>
      </c>
      <c r="H297" s="129" t="s">
        <v>138</v>
      </c>
      <c r="I297" s="140">
        <v>42845</v>
      </c>
      <c r="J297" s="139" t="s">
        <v>3951</v>
      </c>
      <c r="K297" s="139" t="s">
        <v>9875</v>
      </c>
      <c r="L297" s="129"/>
      <c r="M297" s="139"/>
      <c r="N297" s="129"/>
      <c r="O297" s="129" t="s">
        <v>12719</v>
      </c>
      <c r="P297" s="160"/>
      <c r="Q297" s="139" t="s">
        <v>4682</v>
      </c>
      <c r="R297" s="139"/>
      <c r="S297" s="5"/>
    </row>
    <row r="298" spans="1:19" ht="63.75" x14ac:dyDescent="0.25">
      <c r="A298" s="149" t="s">
        <v>10509</v>
      </c>
      <c r="B298" s="139" t="s">
        <v>592</v>
      </c>
      <c r="C298" s="139" t="s">
        <v>591</v>
      </c>
      <c r="D298" s="129" t="s">
        <v>4965</v>
      </c>
      <c r="E298" s="129"/>
      <c r="F298" s="129" t="s">
        <v>5046</v>
      </c>
      <c r="G298" s="129" t="s">
        <v>3988</v>
      </c>
      <c r="H298" s="129" t="s">
        <v>138</v>
      </c>
      <c r="I298" s="129">
        <v>0</v>
      </c>
      <c r="J298" s="139" t="s">
        <v>4964</v>
      </c>
      <c r="K298" s="197"/>
      <c r="L298" s="129"/>
      <c r="M298" s="139"/>
      <c r="N298" s="129"/>
      <c r="O298" s="129"/>
      <c r="P298" s="160"/>
      <c r="Q298" s="139" t="s">
        <v>4682</v>
      </c>
      <c r="R298" s="139"/>
      <c r="S298" s="5"/>
    </row>
    <row r="299" spans="1:19" ht="63.75" x14ac:dyDescent="0.25">
      <c r="A299" s="149" t="s">
        <v>10510</v>
      </c>
      <c r="B299" s="139" t="s">
        <v>590</v>
      </c>
      <c r="C299" s="139" t="s">
        <v>589</v>
      </c>
      <c r="D299" s="129" t="s">
        <v>4965</v>
      </c>
      <c r="E299" s="129"/>
      <c r="F299" s="129" t="s">
        <v>5046</v>
      </c>
      <c r="G299" s="129" t="s">
        <v>3988</v>
      </c>
      <c r="H299" s="129" t="s">
        <v>138</v>
      </c>
      <c r="I299" s="129">
        <v>0</v>
      </c>
      <c r="J299" s="139" t="s">
        <v>4964</v>
      </c>
      <c r="K299" s="197"/>
      <c r="L299" s="129"/>
      <c r="M299" s="139"/>
      <c r="N299" s="129"/>
      <c r="O299" s="129"/>
      <c r="P299" s="160"/>
      <c r="Q299" s="139" t="s">
        <v>4682</v>
      </c>
      <c r="R299" s="139"/>
      <c r="S299" s="5"/>
    </row>
    <row r="300" spans="1:19" ht="63.75" x14ac:dyDescent="0.25">
      <c r="A300" s="149" t="s">
        <v>10511</v>
      </c>
      <c r="B300" s="139" t="s">
        <v>588</v>
      </c>
      <c r="C300" s="139" t="s">
        <v>587</v>
      </c>
      <c r="D300" s="129" t="s">
        <v>4965</v>
      </c>
      <c r="E300" s="129"/>
      <c r="F300" s="129" t="s">
        <v>5046</v>
      </c>
      <c r="G300" s="129" t="s">
        <v>3988</v>
      </c>
      <c r="H300" s="129" t="s">
        <v>138</v>
      </c>
      <c r="I300" s="129">
        <v>0</v>
      </c>
      <c r="J300" s="139" t="s">
        <v>4964</v>
      </c>
      <c r="K300" s="197"/>
      <c r="L300" s="129"/>
      <c r="M300" s="139"/>
      <c r="N300" s="129"/>
      <c r="O300" s="129"/>
      <c r="P300" s="160"/>
      <c r="Q300" s="139" t="s">
        <v>4682</v>
      </c>
      <c r="R300" s="139"/>
      <c r="S300" s="5"/>
    </row>
    <row r="301" spans="1:19" ht="63.75" x14ac:dyDescent="0.25">
      <c r="A301" s="149" t="s">
        <v>10512</v>
      </c>
      <c r="B301" s="139" t="s">
        <v>9646</v>
      </c>
      <c r="C301" s="139" t="s">
        <v>4048</v>
      </c>
      <c r="D301" s="139" t="s">
        <v>4047</v>
      </c>
      <c r="E301" s="129">
        <v>45</v>
      </c>
      <c r="F301" s="129" t="s">
        <v>9949</v>
      </c>
      <c r="G301" s="129"/>
      <c r="H301" s="129" t="s">
        <v>138</v>
      </c>
      <c r="I301" s="129"/>
      <c r="J301" s="139" t="s">
        <v>4964</v>
      </c>
      <c r="K301" s="139" t="s">
        <v>9948</v>
      </c>
      <c r="L301" s="129"/>
      <c r="M301" s="139"/>
      <c r="N301" s="129"/>
      <c r="O301" s="129"/>
      <c r="P301" s="160"/>
      <c r="Q301" s="139" t="s">
        <v>4682</v>
      </c>
      <c r="R301" s="139"/>
      <c r="S301" s="5"/>
    </row>
    <row r="302" spans="1:19" ht="76.5" x14ac:dyDescent="0.25">
      <c r="A302" s="149" t="s">
        <v>10513</v>
      </c>
      <c r="B302" s="139" t="s">
        <v>9646</v>
      </c>
      <c r="C302" s="139" t="s">
        <v>4049</v>
      </c>
      <c r="D302" s="129" t="s">
        <v>4152</v>
      </c>
      <c r="E302" s="129" t="s">
        <v>5419</v>
      </c>
      <c r="F302" s="129" t="s">
        <v>9951</v>
      </c>
      <c r="G302" s="129"/>
      <c r="H302" s="129" t="s">
        <v>138</v>
      </c>
      <c r="I302" s="129"/>
      <c r="J302" s="139" t="s">
        <v>4964</v>
      </c>
      <c r="K302" s="129" t="s">
        <v>9950</v>
      </c>
      <c r="L302" s="129"/>
      <c r="M302" s="139"/>
      <c r="N302" s="129"/>
      <c r="O302" s="129"/>
      <c r="P302" s="160"/>
      <c r="Q302" s="139" t="s">
        <v>4682</v>
      </c>
      <c r="R302" s="139"/>
      <c r="S302" s="5"/>
    </row>
    <row r="303" spans="1:19" ht="76.5" x14ac:dyDescent="0.25">
      <c r="A303" s="149" t="s">
        <v>10514</v>
      </c>
      <c r="B303" s="139" t="s">
        <v>9646</v>
      </c>
      <c r="C303" s="139" t="s">
        <v>586</v>
      </c>
      <c r="D303" s="139" t="s">
        <v>4050</v>
      </c>
      <c r="E303" s="139" t="s">
        <v>4748</v>
      </c>
      <c r="F303" s="139" t="s">
        <v>9952</v>
      </c>
      <c r="G303" s="139">
        <v>1</v>
      </c>
      <c r="H303" s="129" t="s">
        <v>138</v>
      </c>
      <c r="I303" s="139" t="s">
        <v>5514</v>
      </c>
      <c r="J303" s="129" t="s">
        <v>5510</v>
      </c>
      <c r="K303" s="129" t="s">
        <v>9953</v>
      </c>
      <c r="L303" s="129"/>
      <c r="M303" s="139"/>
      <c r="N303" s="167"/>
      <c r="O303" s="167"/>
      <c r="P303" s="160"/>
      <c r="Q303" s="139" t="s">
        <v>4682</v>
      </c>
      <c r="R303" s="139"/>
      <c r="S303" s="5"/>
    </row>
    <row r="304" spans="1:19" ht="51" x14ac:dyDescent="0.25">
      <c r="A304" s="149" t="s">
        <v>10515</v>
      </c>
      <c r="B304" s="129" t="s">
        <v>580</v>
      </c>
      <c r="C304" s="129" t="s">
        <v>4051</v>
      </c>
      <c r="D304" s="129" t="s">
        <v>4965</v>
      </c>
      <c r="E304" s="129"/>
      <c r="F304" s="129" t="s">
        <v>5046</v>
      </c>
      <c r="G304" s="129" t="s">
        <v>3988</v>
      </c>
      <c r="H304" s="129" t="s">
        <v>138</v>
      </c>
      <c r="I304" s="129">
        <v>0</v>
      </c>
      <c r="J304" s="129" t="s">
        <v>4964</v>
      </c>
      <c r="K304" s="175"/>
      <c r="L304" s="129"/>
      <c r="M304" s="129"/>
      <c r="N304" s="167"/>
      <c r="O304" s="167"/>
      <c r="P304" s="160"/>
      <c r="Q304" s="129" t="s">
        <v>4682</v>
      </c>
      <c r="R304" s="129"/>
      <c r="S304" s="5"/>
    </row>
    <row r="305" spans="1:19" ht="51" x14ac:dyDescent="0.25">
      <c r="A305" s="149" t="s">
        <v>10516</v>
      </c>
      <c r="B305" s="129" t="s">
        <v>585</v>
      </c>
      <c r="C305" s="129" t="s">
        <v>4052</v>
      </c>
      <c r="D305" s="129" t="s">
        <v>4965</v>
      </c>
      <c r="E305" s="129" t="s">
        <v>4052</v>
      </c>
      <c r="F305" s="129" t="s">
        <v>5046</v>
      </c>
      <c r="G305" s="129" t="s">
        <v>3988</v>
      </c>
      <c r="H305" s="129" t="s">
        <v>138</v>
      </c>
      <c r="I305" s="129">
        <v>0</v>
      </c>
      <c r="J305" s="129" t="s">
        <v>4964</v>
      </c>
      <c r="K305" s="175"/>
      <c r="L305" s="129"/>
      <c r="M305" s="129"/>
      <c r="N305" s="129"/>
      <c r="O305" s="167"/>
      <c r="P305" s="160"/>
      <c r="Q305" s="129" t="s">
        <v>4682</v>
      </c>
      <c r="R305" s="129"/>
      <c r="S305" s="5"/>
    </row>
    <row r="306" spans="1:19" ht="76.5" x14ac:dyDescent="0.25">
      <c r="A306" s="149" t="s">
        <v>10517</v>
      </c>
      <c r="B306" s="139" t="s">
        <v>9646</v>
      </c>
      <c r="C306" s="139" t="s">
        <v>4053</v>
      </c>
      <c r="D306" s="129" t="s">
        <v>9921</v>
      </c>
      <c r="E306" s="129" t="s">
        <v>4054</v>
      </c>
      <c r="F306" s="129" t="s">
        <v>9954</v>
      </c>
      <c r="G306" s="5" t="s">
        <v>10162</v>
      </c>
      <c r="H306" s="129" t="s">
        <v>138</v>
      </c>
      <c r="I306" s="140">
        <v>42412</v>
      </c>
      <c r="J306" s="139" t="s">
        <v>4747</v>
      </c>
      <c r="K306" s="139" t="s">
        <v>9955</v>
      </c>
      <c r="L306" s="129"/>
      <c r="M306" s="139"/>
      <c r="N306" s="129"/>
      <c r="O306" s="167" t="s">
        <v>12704</v>
      </c>
      <c r="P306" s="160"/>
      <c r="Q306" s="139" t="s">
        <v>4682</v>
      </c>
      <c r="R306" s="139"/>
      <c r="S306" s="5"/>
    </row>
    <row r="307" spans="1:19" ht="57.75" customHeight="1" x14ac:dyDescent="0.25">
      <c r="A307" s="149" t="s">
        <v>10518</v>
      </c>
      <c r="B307" s="129" t="s">
        <v>9646</v>
      </c>
      <c r="C307" s="129" t="s">
        <v>9958</v>
      </c>
      <c r="D307" s="129" t="s">
        <v>9864</v>
      </c>
      <c r="E307" s="129" t="s">
        <v>4055</v>
      </c>
      <c r="F307" s="129" t="s">
        <v>9957</v>
      </c>
      <c r="G307" s="5" t="s">
        <v>10195</v>
      </c>
      <c r="H307" s="129" t="s">
        <v>138</v>
      </c>
      <c r="I307" s="132">
        <v>44537</v>
      </c>
      <c r="J307" s="129" t="s">
        <v>5416</v>
      </c>
      <c r="K307" s="129" t="s">
        <v>9956</v>
      </c>
      <c r="L307" s="129" t="s">
        <v>12119</v>
      </c>
      <c r="M307" s="129">
        <v>14744800</v>
      </c>
      <c r="N307" s="136"/>
      <c r="O307" s="167" t="s">
        <v>12712</v>
      </c>
      <c r="P307" s="160"/>
      <c r="Q307" s="129" t="s">
        <v>4682</v>
      </c>
      <c r="R307" s="129"/>
      <c r="S307" s="5"/>
    </row>
    <row r="308" spans="1:19" ht="76.5" x14ac:dyDescent="0.25">
      <c r="A308" s="149" t="s">
        <v>10519</v>
      </c>
      <c r="B308" s="139" t="s">
        <v>9646</v>
      </c>
      <c r="C308" s="139" t="s">
        <v>4056</v>
      </c>
      <c r="D308" s="129" t="s">
        <v>9921</v>
      </c>
      <c r="E308" s="129" t="s">
        <v>161</v>
      </c>
      <c r="F308" s="129" t="s">
        <v>9962</v>
      </c>
      <c r="G308" s="5" t="s">
        <v>10177</v>
      </c>
      <c r="H308" s="129" t="s">
        <v>138</v>
      </c>
      <c r="I308" s="140">
        <v>42412</v>
      </c>
      <c r="J308" s="139" t="s">
        <v>4747</v>
      </c>
      <c r="K308" s="139" t="s">
        <v>9963</v>
      </c>
      <c r="L308" s="129"/>
      <c r="M308" s="139"/>
      <c r="N308" s="138"/>
      <c r="O308" s="167" t="s">
        <v>12706</v>
      </c>
      <c r="P308" s="160"/>
      <c r="Q308" s="139" t="s">
        <v>4682</v>
      </c>
      <c r="R308" s="139"/>
      <c r="S308" s="5"/>
    </row>
    <row r="309" spans="1:19" ht="127.5" x14ac:dyDescent="0.25">
      <c r="A309" s="149" t="s">
        <v>10520</v>
      </c>
      <c r="B309" s="139" t="s">
        <v>4057</v>
      </c>
      <c r="C309" s="129" t="s">
        <v>4058</v>
      </c>
      <c r="D309" s="129" t="s">
        <v>3955</v>
      </c>
      <c r="E309" s="129" t="s">
        <v>3954</v>
      </c>
      <c r="F309" s="129" t="s">
        <v>5046</v>
      </c>
      <c r="G309" s="129">
        <v>0</v>
      </c>
      <c r="H309" s="129" t="s">
        <v>138</v>
      </c>
      <c r="I309" s="129">
        <v>0</v>
      </c>
      <c r="J309" s="140" t="s">
        <v>4669</v>
      </c>
      <c r="K309" s="139" t="s">
        <v>3956</v>
      </c>
      <c r="L309" s="129"/>
      <c r="M309" s="129"/>
      <c r="N309" s="129"/>
      <c r="O309" s="167"/>
      <c r="P309" s="160"/>
      <c r="Q309" s="129" t="s">
        <v>4682</v>
      </c>
      <c r="R309" s="129"/>
      <c r="S309" s="5"/>
    </row>
    <row r="310" spans="1:19" ht="38.25" x14ac:dyDescent="0.25">
      <c r="A310" s="149" t="s">
        <v>10521</v>
      </c>
      <c r="B310" s="5" t="s">
        <v>9646</v>
      </c>
      <c r="C310" s="5" t="s">
        <v>9966</v>
      </c>
      <c r="D310" s="5" t="s">
        <v>9864</v>
      </c>
      <c r="E310" s="5" t="s">
        <v>9965</v>
      </c>
      <c r="F310" s="5" t="s">
        <v>9964</v>
      </c>
      <c r="G310" s="5" t="s">
        <v>10152</v>
      </c>
      <c r="H310" s="129" t="s">
        <v>138</v>
      </c>
      <c r="I310" s="5" t="s">
        <v>5517</v>
      </c>
      <c r="J310" s="129" t="s">
        <v>5510</v>
      </c>
      <c r="K310" s="129" t="s">
        <v>9967</v>
      </c>
      <c r="L310" s="129" t="s">
        <v>12120</v>
      </c>
      <c r="M310" s="173">
        <v>57200</v>
      </c>
      <c r="N310" s="167">
        <v>32343.94</v>
      </c>
      <c r="O310" s="167" t="s">
        <v>12710</v>
      </c>
      <c r="P310" s="160"/>
      <c r="Q310" s="173" t="s">
        <v>4682</v>
      </c>
      <c r="R310" s="173"/>
      <c r="S310" s="5"/>
    </row>
    <row r="311" spans="1:19" ht="51" x14ac:dyDescent="0.25">
      <c r="A311" s="149" t="s">
        <v>10522</v>
      </c>
      <c r="B311" s="129" t="s">
        <v>9646</v>
      </c>
      <c r="C311" s="129" t="s">
        <v>9968</v>
      </c>
      <c r="D311" s="5" t="s">
        <v>9864</v>
      </c>
      <c r="E311" s="129" t="s">
        <v>582</v>
      </c>
      <c r="F311" s="129" t="s">
        <v>8452</v>
      </c>
      <c r="G311" s="167">
        <v>55000</v>
      </c>
      <c r="H311" s="129" t="s">
        <v>138</v>
      </c>
      <c r="I311" s="141">
        <v>44809</v>
      </c>
      <c r="J311" s="141">
        <v>44809</v>
      </c>
      <c r="K311" s="5"/>
      <c r="L311" s="129"/>
      <c r="M311" s="129"/>
      <c r="N311" s="135"/>
      <c r="O311" s="135"/>
      <c r="P311" s="160"/>
      <c r="Q311" s="129" t="s">
        <v>8453</v>
      </c>
      <c r="R311" s="129"/>
      <c r="S311" s="5"/>
    </row>
    <row r="312" spans="1:19" ht="38.25" x14ac:dyDescent="0.25">
      <c r="A312" s="149" t="s">
        <v>10523</v>
      </c>
      <c r="B312" s="129" t="s">
        <v>9646</v>
      </c>
      <c r="C312" s="129" t="s">
        <v>9970</v>
      </c>
      <c r="D312" s="129" t="s">
        <v>9864</v>
      </c>
      <c r="E312" s="129" t="s">
        <v>9971</v>
      </c>
      <c r="F312" s="129" t="s">
        <v>9969</v>
      </c>
      <c r="G312" s="5" t="s">
        <v>10191</v>
      </c>
      <c r="H312" s="129" t="s">
        <v>138</v>
      </c>
      <c r="I312" s="5" t="s">
        <v>5516</v>
      </c>
      <c r="J312" s="129" t="s">
        <v>5510</v>
      </c>
      <c r="K312" s="129" t="s">
        <v>9963</v>
      </c>
      <c r="L312" s="129" t="s">
        <v>12121</v>
      </c>
      <c r="M312" s="129">
        <v>55000</v>
      </c>
      <c r="N312" s="162">
        <v>15430.78</v>
      </c>
      <c r="O312" s="162" t="s">
        <v>12709</v>
      </c>
      <c r="P312" s="160"/>
      <c r="Q312" s="129" t="s">
        <v>4682</v>
      </c>
      <c r="R312" s="129"/>
      <c r="S312" s="5"/>
    </row>
    <row r="313" spans="1:19" ht="38.25" x14ac:dyDescent="0.25">
      <c r="A313" s="149" t="s">
        <v>10524</v>
      </c>
      <c r="B313" s="129" t="s">
        <v>9646</v>
      </c>
      <c r="C313" s="129" t="s">
        <v>9974</v>
      </c>
      <c r="D313" s="129" t="s">
        <v>9864</v>
      </c>
      <c r="E313" s="129" t="s">
        <v>9973</v>
      </c>
      <c r="F313" s="129" t="s">
        <v>9972</v>
      </c>
      <c r="G313" s="5" t="s">
        <v>10153</v>
      </c>
      <c r="H313" s="129" t="s">
        <v>138</v>
      </c>
      <c r="I313" s="5" t="s">
        <v>5513</v>
      </c>
      <c r="J313" s="129" t="s">
        <v>5510</v>
      </c>
      <c r="K313" s="129" t="s">
        <v>9932</v>
      </c>
      <c r="L313" s="129" t="s">
        <v>12122</v>
      </c>
      <c r="M313" s="129">
        <v>55000</v>
      </c>
      <c r="N313" s="137">
        <v>55000</v>
      </c>
      <c r="O313" s="5" t="s">
        <v>12708</v>
      </c>
      <c r="P313" s="152"/>
      <c r="Q313" s="129" t="s">
        <v>4682</v>
      </c>
      <c r="R313" s="129"/>
      <c r="S313" s="5"/>
    </row>
    <row r="314" spans="1:19" ht="51" x14ac:dyDescent="0.25">
      <c r="A314" s="149" t="s">
        <v>10525</v>
      </c>
      <c r="B314" s="129" t="s">
        <v>8454</v>
      </c>
      <c r="C314" s="129" t="s">
        <v>581</v>
      </c>
      <c r="D314" s="129" t="s">
        <v>8455</v>
      </c>
      <c r="E314" s="129" t="s">
        <v>4059</v>
      </c>
      <c r="F314" s="129" t="s">
        <v>5046</v>
      </c>
      <c r="G314" s="136">
        <v>60000</v>
      </c>
      <c r="H314" s="129" t="s">
        <v>138</v>
      </c>
      <c r="I314" s="167"/>
      <c r="J314" s="141">
        <v>44771</v>
      </c>
      <c r="K314" s="5"/>
      <c r="L314" s="129"/>
      <c r="M314" s="129"/>
      <c r="N314" s="137"/>
      <c r="O314" s="5"/>
      <c r="P314" s="160"/>
      <c r="Q314" s="129" t="s">
        <v>8456</v>
      </c>
      <c r="R314" s="129"/>
      <c r="S314" s="5"/>
    </row>
    <row r="315" spans="1:19" ht="38.25" x14ac:dyDescent="0.25">
      <c r="A315" s="149" t="s">
        <v>10526</v>
      </c>
      <c r="B315" s="150" t="s">
        <v>9646</v>
      </c>
      <c r="C315" s="150" t="s">
        <v>4060</v>
      </c>
      <c r="D315" s="129" t="s">
        <v>9864</v>
      </c>
      <c r="E315" s="150" t="s">
        <v>4854</v>
      </c>
      <c r="F315" s="129" t="s">
        <v>9976</v>
      </c>
      <c r="G315" s="5" t="s">
        <v>10184</v>
      </c>
      <c r="H315" s="129" t="s">
        <v>138</v>
      </c>
      <c r="I315" s="5" t="s">
        <v>5518</v>
      </c>
      <c r="J315" s="129" t="s">
        <v>5510</v>
      </c>
      <c r="K315" s="129" t="s">
        <v>9975</v>
      </c>
      <c r="L315" s="129" t="s">
        <v>12119</v>
      </c>
      <c r="M315" s="129">
        <v>240450</v>
      </c>
      <c r="N315" s="137">
        <v>30724.17</v>
      </c>
      <c r="O315" s="5" t="s">
        <v>12707</v>
      </c>
      <c r="P315" s="160"/>
      <c r="Q315" s="129" t="s">
        <v>4682</v>
      </c>
      <c r="R315" s="129"/>
      <c r="S315" s="5"/>
    </row>
    <row r="316" spans="1:19" ht="38.25" x14ac:dyDescent="0.25">
      <c r="A316" s="149" t="s">
        <v>10527</v>
      </c>
      <c r="B316" s="150" t="s">
        <v>9646</v>
      </c>
      <c r="C316" s="137" t="s">
        <v>9979</v>
      </c>
      <c r="D316" s="5" t="s">
        <v>9921</v>
      </c>
      <c r="E316" s="137" t="s">
        <v>4061</v>
      </c>
      <c r="F316" s="5" t="s">
        <v>9978</v>
      </c>
      <c r="G316" s="5" t="s">
        <v>10149</v>
      </c>
      <c r="H316" s="129" t="s">
        <v>138</v>
      </c>
      <c r="I316" s="141">
        <v>43655</v>
      </c>
      <c r="J316" s="5" t="s">
        <v>4752</v>
      </c>
      <c r="K316" s="5" t="s">
        <v>9893</v>
      </c>
      <c r="L316" s="129" t="s">
        <v>12123</v>
      </c>
      <c r="M316" s="129">
        <v>4822.1000000000004</v>
      </c>
      <c r="N316" s="137">
        <v>4822.1000000000004</v>
      </c>
      <c r="O316" s="5" t="s">
        <v>12711</v>
      </c>
      <c r="P316" s="160"/>
      <c r="Q316" s="129" t="s">
        <v>4682</v>
      </c>
      <c r="R316" s="129"/>
      <c r="S316" s="5"/>
    </row>
    <row r="317" spans="1:19" ht="63.75" x14ac:dyDescent="0.25">
      <c r="A317" s="149" t="s">
        <v>10528</v>
      </c>
      <c r="B317" s="137" t="s">
        <v>4062</v>
      </c>
      <c r="C317" s="137" t="s">
        <v>4063</v>
      </c>
      <c r="D317" s="5" t="s">
        <v>4965</v>
      </c>
      <c r="E317" s="5"/>
      <c r="F317" s="5" t="s">
        <v>5046</v>
      </c>
      <c r="G317" s="167">
        <v>666</v>
      </c>
      <c r="H317" s="129" t="s">
        <v>138</v>
      </c>
      <c r="I317" s="167"/>
      <c r="J317" s="5" t="s">
        <v>4964</v>
      </c>
      <c r="K317" s="5"/>
      <c r="L317" s="129"/>
      <c r="M317" s="129"/>
      <c r="N317" s="129"/>
      <c r="O317" s="129"/>
      <c r="P317" s="160"/>
      <c r="Q317" s="129" t="s">
        <v>4682</v>
      </c>
      <c r="R317" s="129"/>
      <c r="S317" s="5"/>
    </row>
    <row r="318" spans="1:19" ht="51" x14ac:dyDescent="0.25">
      <c r="A318" s="149" t="s">
        <v>10529</v>
      </c>
      <c r="B318" s="129" t="s">
        <v>580</v>
      </c>
      <c r="C318" s="137" t="s">
        <v>4064</v>
      </c>
      <c r="D318" s="129" t="s">
        <v>4965</v>
      </c>
      <c r="E318" s="129"/>
      <c r="F318" s="129" t="s">
        <v>5046</v>
      </c>
      <c r="G318" s="135">
        <v>139994</v>
      </c>
      <c r="H318" s="129" t="s">
        <v>138</v>
      </c>
      <c r="I318" s="135"/>
      <c r="J318" s="129" t="s">
        <v>4964</v>
      </c>
      <c r="K318" s="129"/>
      <c r="L318" s="129"/>
      <c r="M318" s="129"/>
      <c r="N318" s="129"/>
      <c r="O318" s="132"/>
      <c r="P318" s="160"/>
      <c r="Q318" s="129" t="s">
        <v>4682</v>
      </c>
      <c r="R318" s="129"/>
      <c r="S318" s="5"/>
    </row>
    <row r="319" spans="1:19" ht="89.25" x14ac:dyDescent="0.25">
      <c r="A319" s="149" t="s">
        <v>10530</v>
      </c>
      <c r="B319" s="5" t="s">
        <v>9646</v>
      </c>
      <c r="C319" s="5" t="s">
        <v>3961</v>
      </c>
      <c r="D319" s="171" t="s">
        <v>583</v>
      </c>
      <c r="E319" s="5" t="s">
        <v>4065</v>
      </c>
      <c r="F319" s="171" t="s">
        <v>583</v>
      </c>
      <c r="G319" s="5" t="s">
        <v>9977</v>
      </c>
      <c r="H319" s="129" t="s">
        <v>138</v>
      </c>
      <c r="I319" s="141">
        <v>42397</v>
      </c>
      <c r="J319" s="129" t="s">
        <v>3952</v>
      </c>
      <c r="K319" s="129" t="s">
        <v>9924</v>
      </c>
      <c r="L319" s="129"/>
      <c r="M319" s="129"/>
      <c r="N319" s="167"/>
      <c r="O319" s="167"/>
      <c r="P319" s="160"/>
      <c r="Q319" s="129" t="s">
        <v>4682</v>
      </c>
      <c r="R319" s="129"/>
      <c r="S319" s="5"/>
    </row>
    <row r="320" spans="1:19" ht="45.75" customHeight="1" x14ac:dyDescent="0.25">
      <c r="A320" s="149" t="s">
        <v>10531</v>
      </c>
      <c r="B320" s="137" t="s">
        <v>9646</v>
      </c>
      <c r="C320" s="137" t="s">
        <v>4066</v>
      </c>
      <c r="D320" s="137" t="s">
        <v>9864</v>
      </c>
      <c r="E320" s="137" t="s">
        <v>9981</v>
      </c>
      <c r="F320" s="137" t="s">
        <v>9980</v>
      </c>
      <c r="G320" s="5" t="s">
        <v>10159</v>
      </c>
      <c r="H320" s="5" t="s">
        <v>138</v>
      </c>
      <c r="I320" s="141">
        <v>44768</v>
      </c>
      <c r="J320" s="141"/>
      <c r="K320" s="163" t="s">
        <v>5420</v>
      </c>
      <c r="L320" s="129" t="s">
        <v>12119</v>
      </c>
      <c r="M320" s="5">
        <v>1</v>
      </c>
      <c r="N320" s="167">
        <v>1</v>
      </c>
      <c r="O320" s="167" t="s">
        <v>12714</v>
      </c>
      <c r="P320" s="152"/>
      <c r="Q320" s="5" t="s">
        <v>7873</v>
      </c>
      <c r="R320" s="5"/>
      <c r="S320" s="5"/>
    </row>
    <row r="321" spans="1:19" ht="38.25" x14ac:dyDescent="0.25">
      <c r="A321" s="149" t="s">
        <v>10532</v>
      </c>
      <c r="B321" s="137" t="s">
        <v>9646</v>
      </c>
      <c r="C321" s="137" t="s">
        <v>4067</v>
      </c>
      <c r="D321" s="137" t="s">
        <v>9864</v>
      </c>
      <c r="E321" s="137" t="s">
        <v>4068</v>
      </c>
      <c r="F321" s="137" t="s">
        <v>9982</v>
      </c>
      <c r="G321" s="5" t="s">
        <v>10157</v>
      </c>
      <c r="H321" s="129" t="s">
        <v>138</v>
      </c>
      <c r="I321" s="5" t="s">
        <v>5514</v>
      </c>
      <c r="J321" s="129" t="s">
        <v>5510</v>
      </c>
      <c r="K321" s="129" t="s">
        <v>9983</v>
      </c>
      <c r="L321" s="129" t="s">
        <v>12119</v>
      </c>
      <c r="M321" s="5">
        <v>1</v>
      </c>
      <c r="N321" s="167">
        <v>1</v>
      </c>
      <c r="O321" s="167" t="s">
        <v>12713</v>
      </c>
      <c r="P321" s="160"/>
      <c r="Q321" s="5" t="s">
        <v>4682</v>
      </c>
      <c r="R321" s="5"/>
      <c r="S321" s="5"/>
    </row>
    <row r="322" spans="1:19" ht="63.75" x14ac:dyDescent="0.25">
      <c r="A322" s="149" t="s">
        <v>10533</v>
      </c>
      <c r="B322" s="129" t="s">
        <v>9646</v>
      </c>
      <c r="C322" s="129" t="s">
        <v>4910</v>
      </c>
      <c r="D322" s="137" t="s">
        <v>4965</v>
      </c>
      <c r="E322" s="129" t="s">
        <v>4074</v>
      </c>
      <c r="F322" s="163" t="s">
        <v>5046</v>
      </c>
      <c r="G322" s="137"/>
      <c r="H322" s="129" t="s">
        <v>138</v>
      </c>
      <c r="I322" s="5"/>
      <c r="J322" s="5" t="s">
        <v>4964</v>
      </c>
      <c r="K322" s="137"/>
      <c r="L322" s="129"/>
      <c r="M322" s="5"/>
      <c r="N322" s="167"/>
      <c r="O322" s="167"/>
      <c r="P322" s="160"/>
      <c r="Q322" s="5" t="s">
        <v>4682</v>
      </c>
      <c r="R322" s="5"/>
      <c r="S322" s="5"/>
    </row>
    <row r="323" spans="1:19" ht="51" x14ac:dyDescent="0.25">
      <c r="A323" s="149" t="s">
        <v>10534</v>
      </c>
      <c r="B323" s="129" t="s">
        <v>4072</v>
      </c>
      <c r="C323" s="129" t="s">
        <v>4073</v>
      </c>
      <c r="D323" s="137" t="s">
        <v>4965</v>
      </c>
      <c r="E323" s="163">
        <v>85</v>
      </c>
      <c r="F323" s="163" t="s">
        <v>5046</v>
      </c>
      <c r="G323" s="137"/>
      <c r="H323" s="129" t="s">
        <v>138</v>
      </c>
      <c r="I323" s="5"/>
      <c r="J323" s="5" t="s">
        <v>4964</v>
      </c>
      <c r="K323" s="137"/>
      <c r="L323" s="129"/>
      <c r="M323" s="5"/>
      <c r="N323" s="153"/>
      <c r="O323" s="167"/>
      <c r="P323" s="152"/>
      <c r="Q323" s="5" t="s">
        <v>4682</v>
      </c>
      <c r="R323" s="5"/>
      <c r="S323" s="5"/>
    </row>
    <row r="324" spans="1:19" ht="38.25" x14ac:dyDescent="0.25">
      <c r="A324" s="149" t="s">
        <v>10535</v>
      </c>
      <c r="B324" s="129" t="s">
        <v>9646</v>
      </c>
      <c r="C324" s="129" t="s">
        <v>5418</v>
      </c>
      <c r="D324" s="129" t="s">
        <v>4071</v>
      </c>
      <c r="E324" s="129" t="s">
        <v>4055</v>
      </c>
      <c r="F324" s="129" t="s">
        <v>4071</v>
      </c>
      <c r="G324" s="129">
        <v>0</v>
      </c>
      <c r="H324" s="129" t="s">
        <v>138</v>
      </c>
      <c r="I324" s="132">
        <v>44537</v>
      </c>
      <c r="J324" s="129" t="s">
        <v>5416</v>
      </c>
      <c r="K324" s="129"/>
      <c r="L324" s="129"/>
      <c r="M324" s="129"/>
      <c r="N324" s="153"/>
      <c r="O324" s="167"/>
      <c r="P324" s="152"/>
      <c r="Q324" s="5"/>
      <c r="R324" s="5"/>
      <c r="S324" s="5"/>
    </row>
    <row r="325" spans="1:19" ht="63.75" x14ac:dyDescent="0.25">
      <c r="A325" s="149" t="s">
        <v>10536</v>
      </c>
      <c r="B325" s="129" t="s">
        <v>4495</v>
      </c>
      <c r="C325" s="129" t="s">
        <v>4095</v>
      </c>
      <c r="D325" s="129" t="s">
        <v>4496</v>
      </c>
      <c r="E325" s="129" t="s">
        <v>4498</v>
      </c>
      <c r="F325" s="129" t="s">
        <v>5049</v>
      </c>
      <c r="G325" s="129">
        <v>1</v>
      </c>
      <c r="H325" s="129" t="s">
        <v>138</v>
      </c>
      <c r="I325" s="132">
        <v>43444</v>
      </c>
      <c r="J325" s="129" t="s">
        <v>4497</v>
      </c>
      <c r="K325" s="129"/>
      <c r="L325" s="129"/>
      <c r="M325" s="129"/>
      <c r="N325" s="153"/>
      <c r="O325" s="167"/>
      <c r="P325" s="152"/>
      <c r="Q325" s="129" t="s">
        <v>8096</v>
      </c>
      <c r="R325" s="129"/>
      <c r="S325" s="5"/>
    </row>
    <row r="326" spans="1:19" ht="63.75" x14ac:dyDescent="0.25">
      <c r="A326" s="149" t="s">
        <v>10537</v>
      </c>
      <c r="B326" s="5" t="s">
        <v>539</v>
      </c>
      <c r="C326" s="5" t="s">
        <v>538</v>
      </c>
      <c r="D326" s="5"/>
      <c r="E326" s="5">
        <v>1</v>
      </c>
      <c r="F326" s="5" t="s">
        <v>5049</v>
      </c>
      <c r="G326" s="167">
        <v>1</v>
      </c>
      <c r="H326" s="129" t="s">
        <v>4689</v>
      </c>
      <c r="I326" s="167">
        <v>0</v>
      </c>
      <c r="J326" s="5" t="s">
        <v>3891</v>
      </c>
      <c r="K326" s="5"/>
      <c r="L326" s="129"/>
      <c r="M326" s="5"/>
      <c r="N326" s="153"/>
      <c r="O326" s="167"/>
      <c r="P326" s="152"/>
      <c r="Q326" s="5" t="s">
        <v>4691</v>
      </c>
      <c r="R326" s="5"/>
      <c r="S326" s="5"/>
    </row>
    <row r="327" spans="1:19" ht="63.75" x14ac:dyDescent="0.25">
      <c r="A327" s="149" t="s">
        <v>10538</v>
      </c>
      <c r="B327" s="5" t="s">
        <v>4172</v>
      </c>
      <c r="C327" s="5" t="s">
        <v>3933</v>
      </c>
      <c r="D327" s="5" t="s">
        <v>4683</v>
      </c>
      <c r="E327" s="5" t="s">
        <v>4793</v>
      </c>
      <c r="F327" s="5" t="s">
        <v>4745</v>
      </c>
      <c r="G327" s="167">
        <v>12108770</v>
      </c>
      <c r="H327" s="5" t="s">
        <v>138</v>
      </c>
      <c r="I327" s="167">
        <v>0</v>
      </c>
      <c r="J327" s="5" t="s">
        <v>3891</v>
      </c>
      <c r="K327" s="5"/>
      <c r="L327" s="5"/>
      <c r="M327" s="5"/>
      <c r="N327" s="153"/>
      <c r="O327" s="167"/>
      <c r="P327" s="152"/>
      <c r="Q327" s="5" t="s">
        <v>4682</v>
      </c>
      <c r="R327" s="5"/>
      <c r="S327" s="5"/>
    </row>
    <row r="328" spans="1:19" ht="140.25" x14ac:dyDescent="0.25">
      <c r="A328" s="149" t="s">
        <v>10539</v>
      </c>
      <c r="B328" s="5" t="s">
        <v>4174</v>
      </c>
      <c r="C328" s="5" t="s">
        <v>206</v>
      </c>
      <c r="D328" s="5" t="s">
        <v>4650</v>
      </c>
      <c r="E328" s="5" t="s">
        <v>4794</v>
      </c>
      <c r="F328" s="5" t="s">
        <v>5048</v>
      </c>
      <c r="G328" s="167">
        <v>1338876</v>
      </c>
      <c r="H328" s="129" t="s">
        <v>138</v>
      </c>
      <c r="I328" s="167">
        <v>0</v>
      </c>
      <c r="J328" s="5" t="s">
        <v>3891</v>
      </c>
      <c r="K328" s="5"/>
      <c r="L328" s="129"/>
      <c r="M328" s="5"/>
      <c r="N328" s="153"/>
      <c r="O328" s="167"/>
      <c r="P328" s="152"/>
      <c r="Q328" s="5" t="s">
        <v>4682</v>
      </c>
      <c r="R328" s="5"/>
      <c r="S328" s="5"/>
    </row>
    <row r="329" spans="1:19" ht="114.75" x14ac:dyDescent="0.25">
      <c r="A329" s="149" t="s">
        <v>10540</v>
      </c>
      <c r="B329" s="5" t="s">
        <v>4175</v>
      </c>
      <c r="C329" s="5" t="s">
        <v>4672</v>
      </c>
      <c r="D329" s="5" t="s">
        <v>4651</v>
      </c>
      <c r="E329" s="5" t="s">
        <v>4659</v>
      </c>
      <c r="F329" s="5" t="s">
        <v>5048</v>
      </c>
      <c r="G329" s="167">
        <v>108000000</v>
      </c>
      <c r="H329" s="129" t="s">
        <v>138</v>
      </c>
      <c r="I329" s="167">
        <v>0</v>
      </c>
      <c r="J329" s="5" t="s">
        <v>3891</v>
      </c>
      <c r="K329" s="5"/>
      <c r="L329" s="129"/>
      <c r="M329" s="5"/>
      <c r="N329" s="153"/>
      <c r="O329" s="167"/>
      <c r="P329" s="152"/>
      <c r="Q329" s="5" t="s">
        <v>4682</v>
      </c>
      <c r="R329" s="5"/>
      <c r="S329" s="5"/>
    </row>
    <row r="330" spans="1:19" ht="127.5" x14ac:dyDescent="0.25">
      <c r="A330" s="149" t="s">
        <v>10541</v>
      </c>
      <c r="B330" s="5" t="s">
        <v>4176</v>
      </c>
      <c r="C330" s="5" t="s">
        <v>4091</v>
      </c>
      <c r="D330" s="5"/>
      <c r="E330" s="5"/>
      <c r="F330" s="5" t="s">
        <v>4745</v>
      </c>
      <c r="G330" s="153">
        <v>1</v>
      </c>
      <c r="H330" s="5" t="s">
        <v>4689</v>
      </c>
      <c r="I330" s="167"/>
      <c r="J330" s="5"/>
      <c r="K330" s="5"/>
      <c r="L330" s="5"/>
      <c r="M330" s="5"/>
      <c r="N330" s="153"/>
      <c r="O330" s="167"/>
      <c r="P330" s="152"/>
      <c r="Q330" s="5" t="s">
        <v>4690</v>
      </c>
      <c r="R330" s="5"/>
      <c r="S330" s="5"/>
    </row>
    <row r="331" spans="1:19" ht="114.75" x14ac:dyDescent="0.25">
      <c r="A331" s="149" t="s">
        <v>10542</v>
      </c>
      <c r="B331" s="5" t="s">
        <v>4177</v>
      </c>
      <c r="C331" s="5" t="s">
        <v>4092</v>
      </c>
      <c r="D331" s="5"/>
      <c r="E331" s="5"/>
      <c r="F331" s="5" t="s">
        <v>4745</v>
      </c>
      <c r="G331" s="153">
        <v>1</v>
      </c>
      <c r="H331" s="5" t="s">
        <v>4689</v>
      </c>
      <c r="I331" s="167"/>
      <c r="J331" s="5"/>
      <c r="K331" s="5"/>
      <c r="L331" s="5"/>
      <c r="M331" s="5"/>
      <c r="N331" s="153"/>
      <c r="O331" s="167"/>
      <c r="P331" s="152"/>
      <c r="Q331" s="5" t="s">
        <v>4690</v>
      </c>
      <c r="R331" s="5"/>
      <c r="S331" s="5"/>
    </row>
    <row r="332" spans="1:19" ht="63.75" x14ac:dyDescent="0.25">
      <c r="A332" s="149" t="s">
        <v>10543</v>
      </c>
      <c r="B332" s="5" t="s">
        <v>4090</v>
      </c>
      <c r="C332" s="5" t="s">
        <v>4094</v>
      </c>
      <c r="D332" s="5"/>
      <c r="E332" s="5"/>
      <c r="F332" s="5" t="s">
        <v>4745</v>
      </c>
      <c r="G332" s="153">
        <v>1</v>
      </c>
      <c r="H332" s="5" t="s">
        <v>4689</v>
      </c>
      <c r="I332" s="167"/>
      <c r="J332" s="5"/>
      <c r="K332" s="5"/>
      <c r="L332" s="5"/>
      <c r="M332" s="5"/>
      <c r="N332" s="153"/>
      <c r="O332" s="167"/>
      <c r="P332" s="152"/>
      <c r="Q332" s="5" t="s">
        <v>4690</v>
      </c>
      <c r="R332" s="5"/>
      <c r="S332" s="5"/>
    </row>
    <row r="333" spans="1:19" ht="63.75" x14ac:dyDescent="0.25">
      <c r="A333" s="149" t="s">
        <v>10544</v>
      </c>
      <c r="B333" s="5" t="s">
        <v>4178</v>
      </c>
      <c r="C333" s="5" t="s">
        <v>4093</v>
      </c>
      <c r="D333" s="5"/>
      <c r="E333" s="5" t="s">
        <v>4795</v>
      </c>
      <c r="F333" s="5" t="s">
        <v>4745</v>
      </c>
      <c r="G333" s="153">
        <v>1</v>
      </c>
      <c r="H333" s="5" t="s">
        <v>4689</v>
      </c>
      <c r="I333" s="167"/>
      <c r="J333" s="5"/>
      <c r="K333" s="5"/>
      <c r="L333" s="5"/>
      <c r="M333" s="5"/>
      <c r="N333" s="153"/>
      <c r="O333" s="167"/>
      <c r="P333" s="152"/>
      <c r="Q333" s="5" t="s">
        <v>4690</v>
      </c>
      <c r="R333" s="5"/>
      <c r="S333" s="5"/>
    </row>
    <row r="334" spans="1:19" ht="63.75" x14ac:dyDescent="0.25">
      <c r="A334" s="149" t="s">
        <v>10545</v>
      </c>
      <c r="B334" s="5" t="s">
        <v>9646</v>
      </c>
      <c r="C334" s="5" t="s">
        <v>4598</v>
      </c>
      <c r="D334" s="5" t="s">
        <v>9988</v>
      </c>
      <c r="E334" s="5" t="s">
        <v>4599</v>
      </c>
      <c r="F334" s="5" t="s">
        <v>9986</v>
      </c>
      <c r="G334" s="5" t="s">
        <v>9977</v>
      </c>
      <c r="H334" s="5" t="s">
        <v>3940</v>
      </c>
      <c r="I334" s="141">
        <v>45229</v>
      </c>
      <c r="J334" s="141">
        <v>45229</v>
      </c>
      <c r="K334" s="5" t="s">
        <v>9987</v>
      </c>
      <c r="L334" s="5" t="s">
        <v>12124</v>
      </c>
      <c r="M334" s="5">
        <v>5281297.13</v>
      </c>
      <c r="N334" s="153"/>
      <c r="O334" s="167" t="s">
        <v>12716</v>
      </c>
      <c r="P334" s="152"/>
      <c r="Q334" s="5" t="s">
        <v>8370</v>
      </c>
      <c r="R334" s="5"/>
      <c r="S334" s="5"/>
    </row>
    <row r="335" spans="1:19" ht="102" x14ac:dyDescent="0.25">
      <c r="A335" s="149" t="s">
        <v>10546</v>
      </c>
      <c r="B335" s="5" t="s">
        <v>9646</v>
      </c>
      <c r="C335" s="5" t="s">
        <v>10007</v>
      </c>
      <c r="D335" s="129" t="s">
        <v>9853</v>
      </c>
      <c r="E335" s="5" t="s">
        <v>4573</v>
      </c>
      <c r="F335" s="129" t="s">
        <v>10006</v>
      </c>
      <c r="G335" s="5" t="s">
        <v>10610</v>
      </c>
      <c r="H335" s="5" t="s">
        <v>4797</v>
      </c>
      <c r="I335" s="132">
        <v>45230</v>
      </c>
      <c r="J335" s="5" t="s">
        <v>8063</v>
      </c>
      <c r="K335" s="5" t="s">
        <v>10005</v>
      </c>
      <c r="L335" s="5" t="s">
        <v>12050</v>
      </c>
      <c r="M335" s="5">
        <v>1</v>
      </c>
      <c r="N335" s="153">
        <v>1</v>
      </c>
      <c r="O335" s="167" t="s">
        <v>12715</v>
      </c>
      <c r="P335" s="152"/>
      <c r="Q335" s="5" t="s">
        <v>4682</v>
      </c>
      <c r="R335" s="5"/>
      <c r="S335" s="5"/>
    </row>
    <row r="336" spans="1:19" ht="102" x14ac:dyDescent="0.25">
      <c r="A336" s="149" t="s">
        <v>10547</v>
      </c>
      <c r="B336" s="5" t="s">
        <v>9646</v>
      </c>
      <c r="C336" s="5" t="s">
        <v>10009</v>
      </c>
      <c r="D336" s="129" t="s">
        <v>9853</v>
      </c>
      <c r="E336" s="5" t="s">
        <v>4764</v>
      </c>
      <c r="F336" s="129" t="s">
        <v>10008</v>
      </c>
      <c r="G336" s="5" t="s">
        <v>10606</v>
      </c>
      <c r="H336" s="5" t="s">
        <v>4797</v>
      </c>
      <c r="I336" s="132">
        <v>45230</v>
      </c>
      <c r="J336" s="5" t="s">
        <v>8063</v>
      </c>
      <c r="K336" s="198" t="s">
        <v>10010</v>
      </c>
      <c r="L336" s="5" t="s">
        <v>12050</v>
      </c>
      <c r="M336" s="198">
        <v>1</v>
      </c>
      <c r="N336" s="198">
        <v>1</v>
      </c>
      <c r="O336" s="198" t="s">
        <v>12717</v>
      </c>
      <c r="P336" s="5"/>
      <c r="Q336" s="5" t="s">
        <v>4682</v>
      </c>
      <c r="R336" s="5"/>
      <c r="S336" s="5"/>
    </row>
    <row r="337" spans="1:19" ht="102" x14ac:dyDescent="0.25">
      <c r="A337" s="149" t="s">
        <v>10548</v>
      </c>
      <c r="B337" s="5" t="s">
        <v>9646</v>
      </c>
      <c r="C337" s="5" t="s">
        <v>10012</v>
      </c>
      <c r="D337" s="129" t="s">
        <v>9853</v>
      </c>
      <c r="E337" s="5" t="s">
        <v>4758</v>
      </c>
      <c r="F337" s="129" t="s">
        <v>10011</v>
      </c>
      <c r="G337" s="5" t="s">
        <v>10605</v>
      </c>
      <c r="H337" s="5" t="s">
        <v>4797</v>
      </c>
      <c r="I337" s="132">
        <v>45230</v>
      </c>
      <c r="J337" s="5" t="s">
        <v>8063</v>
      </c>
      <c r="K337" s="5" t="s">
        <v>10013</v>
      </c>
      <c r="L337" s="5" t="s">
        <v>12050</v>
      </c>
      <c r="M337" s="5">
        <v>1</v>
      </c>
      <c r="N337" s="153">
        <v>1</v>
      </c>
      <c r="O337" s="167" t="s">
        <v>12720</v>
      </c>
      <c r="P337" s="152"/>
      <c r="Q337" s="5" t="s">
        <v>4682</v>
      </c>
      <c r="R337" s="5"/>
      <c r="S337" s="5"/>
    </row>
    <row r="338" spans="1:19" ht="102" x14ac:dyDescent="0.25">
      <c r="A338" s="149" t="s">
        <v>10549</v>
      </c>
      <c r="B338" s="5" t="s">
        <v>9646</v>
      </c>
      <c r="C338" s="5" t="s">
        <v>10016</v>
      </c>
      <c r="D338" s="129" t="s">
        <v>9853</v>
      </c>
      <c r="E338" s="5" t="s">
        <v>4756</v>
      </c>
      <c r="F338" s="129" t="s">
        <v>10015</v>
      </c>
      <c r="G338" s="5" t="s">
        <v>10604</v>
      </c>
      <c r="H338" s="5" t="s">
        <v>4797</v>
      </c>
      <c r="I338" s="167">
        <v>45229</v>
      </c>
      <c r="J338" s="5" t="s">
        <v>8063</v>
      </c>
      <c r="K338" s="5" t="s">
        <v>10014</v>
      </c>
      <c r="L338" s="5" t="s">
        <v>12050</v>
      </c>
      <c r="M338" s="5">
        <v>1</v>
      </c>
      <c r="N338" s="153">
        <v>1</v>
      </c>
      <c r="O338" s="167" t="s">
        <v>12658</v>
      </c>
      <c r="P338" s="152"/>
      <c r="Q338" s="5" t="s">
        <v>4682</v>
      </c>
      <c r="R338" s="5"/>
      <c r="S338" s="5"/>
    </row>
    <row r="339" spans="1:19" ht="102" x14ac:dyDescent="0.25">
      <c r="A339" s="149" t="s">
        <v>10550</v>
      </c>
      <c r="B339" s="5" t="s">
        <v>9646</v>
      </c>
      <c r="C339" s="5" t="s">
        <v>9991</v>
      </c>
      <c r="D339" s="129" t="s">
        <v>9853</v>
      </c>
      <c r="E339" s="5" t="s">
        <v>4765</v>
      </c>
      <c r="F339" s="129" t="s">
        <v>9990</v>
      </c>
      <c r="G339" s="5" t="s">
        <v>10243</v>
      </c>
      <c r="H339" s="5" t="s">
        <v>4797</v>
      </c>
      <c r="I339" s="141">
        <v>45230</v>
      </c>
      <c r="J339" s="5" t="s">
        <v>8063</v>
      </c>
      <c r="K339" s="5" t="s">
        <v>9989</v>
      </c>
      <c r="L339" s="5" t="s">
        <v>12050</v>
      </c>
      <c r="M339" s="5">
        <v>1</v>
      </c>
      <c r="N339" s="153">
        <v>1</v>
      </c>
      <c r="O339" s="167" t="s">
        <v>12658</v>
      </c>
      <c r="P339" s="152"/>
      <c r="Q339" s="5" t="s">
        <v>4682</v>
      </c>
      <c r="R339" s="5"/>
      <c r="S339" s="5"/>
    </row>
    <row r="340" spans="1:19" ht="102" x14ac:dyDescent="0.25">
      <c r="A340" s="149" t="s">
        <v>10551</v>
      </c>
      <c r="B340" s="5" t="s">
        <v>9646</v>
      </c>
      <c r="C340" s="5" t="s">
        <v>9994</v>
      </c>
      <c r="D340" s="5" t="s">
        <v>9853</v>
      </c>
      <c r="E340" s="5" t="s">
        <v>4788</v>
      </c>
      <c r="F340" s="5" t="s">
        <v>9993</v>
      </c>
      <c r="G340" s="5" t="s">
        <v>10249</v>
      </c>
      <c r="H340" s="5" t="s">
        <v>4797</v>
      </c>
      <c r="I340" s="141">
        <v>45238</v>
      </c>
      <c r="J340" s="5" t="s">
        <v>8063</v>
      </c>
      <c r="K340" s="5" t="s">
        <v>9992</v>
      </c>
      <c r="L340" s="5" t="s">
        <v>12050</v>
      </c>
      <c r="M340" s="5">
        <v>1</v>
      </c>
      <c r="N340" s="153">
        <v>1</v>
      </c>
      <c r="O340" s="167" t="s">
        <v>12658</v>
      </c>
      <c r="P340" s="152"/>
      <c r="Q340" s="5" t="s">
        <v>4682</v>
      </c>
      <c r="R340" s="5"/>
      <c r="S340" s="5"/>
    </row>
    <row r="341" spans="1:19" ht="102" x14ac:dyDescent="0.25">
      <c r="A341" s="149" t="s">
        <v>10552</v>
      </c>
      <c r="B341" s="5" t="s">
        <v>9646</v>
      </c>
      <c r="C341" s="5" t="s">
        <v>9997</v>
      </c>
      <c r="D341" s="5" t="s">
        <v>9996</v>
      </c>
      <c r="E341" s="5" t="s">
        <v>4766</v>
      </c>
      <c r="F341" s="5" t="s">
        <v>9995</v>
      </c>
      <c r="G341" s="5" t="s">
        <v>10252</v>
      </c>
      <c r="H341" s="5" t="s">
        <v>4797</v>
      </c>
      <c r="I341" s="141">
        <v>45230</v>
      </c>
      <c r="J341" s="5" t="s">
        <v>8063</v>
      </c>
      <c r="K341" s="5" t="s">
        <v>9998</v>
      </c>
      <c r="L341" s="5" t="s">
        <v>12050</v>
      </c>
      <c r="M341" s="5">
        <v>1</v>
      </c>
      <c r="N341" s="153">
        <v>1</v>
      </c>
      <c r="O341" s="167" t="s">
        <v>12658</v>
      </c>
      <c r="P341" s="152"/>
      <c r="Q341" s="5" t="s">
        <v>4682</v>
      </c>
      <c r="R341" s="5"/>
      <c r="S341" s="5"/>
    </row>
    <row r="342" spans="1:19" ht="102" x14ac:dyDescent="0.25">
      <c r="A342" s="149" t="s">
        <v>10553</v>
      </c>
      <c r="B342" s="5" t="s">
        <v>9646</v>
      </c>
      <c r="C342" s="5" t="s">
        <v>10000</v>
      </c>
      <c r="D342" s="5" t="s">
        <v>9853</v>
      </c>
      <c r="E342" s="5" t="s">
        <v>4733</v>
      </c>
      <c r="F342" s="5" t="s">
        <v>9999</v>
      </c>
      <c r="G342" s="5" t="s">
        <v>10179</v>
      </c>
      <c r="H342" s="5" t="s">
        <v>4797</v>
      </c>
      <c r="I342" s="141">
        <v>45239</v>
      </c>
      <c r="J342" s="5" t="s">
        <v>8063</v>
      </c>
      <c r="K342" s="5" t="s">
        <v>10001</v>
      </c>
      <c r="L342" s="5" t="s">
        <v>12050</v>
      </c>
      <c r="M342" s="5">
        <v>1</v>
      </c>
      <c r="N342" s="153">
        <v>1</v>
      </c>
      <c r="O342" s="167" t="s">
        <v>12658</v>
      </c>
      <c r="P342" s="152"/>
      <c r="Q342" s="5" t="s">
        <v>4682</v>
      </c>
      <c r="R342" s="5"/>
      <c r="S342" s="5"/>
    </row>
    <row r="343" spans="1:19" ht="102" x14ac:dyDescent="0.25">
      <c r="A343" s="149" t="s">
        <v>10554</v>
      </c>
      <c r="B343" s="5" t="s">
        <v>9646</v>
      </c>
      <c r="C343" s="5" t="s">
        <v>10003</v>
      </c>
      <c r="D343" s="5" t="s">
        <v>9853</v>
      </c>
      <c r="E343" s="5" t="s">
        <v>163</v>
      </c>
      <c r="F343" s="5" t="s">
        <v>10002</v>
      </c>
      <c r="G343" s="5" t="s">
        <v>10254</v>
      </c>
      <c r="H343" s="5" t="s">
        <v>4797</v>
      </c>
      <c r="I343" s="141">
        <v>45243</v>
      </c>
      <c r="J343" s="5" t="s">
        <v>8063</v>
      </c>
      <c r="K343" s="5" t="s">
        <v>10004</v>
      </c>
      <c r="L343" s="5" t="s">
        <v>12050</v>
      </c>
      <c r="M343" s="5">
        <v>1</v>
      </c>
      <c r="N343" s="153">
        <v>1</v>
      </c>
      <c r="O343" s="167" t="s">
        <v>12658</v>
      </c>
      <c r="P343" s="152"/>
      <c r="Q343" s="5" t="s">
        <v>4682</v>
      </c>
      <c r="R343" s="5"/>
      <c r="S343" s="5"/>
    </row>
    <row r="344" spans="1:19" ht="102" x14ac:dyDescent="0.25">
      <c r="A344" s="149" t="s">
        <v>10555</v>
      </c>
      <c r="B344" s="5" t="s">
        <v>9646</v>
      </c>
      <c r="C344" s="5" t="s">
        <v>10021</v>
      </c>
      <c r="D344" s="5" t="s">
        <v>9853</v>
      </c>
      <c r="E344" s="5" t="s">
        <v>4767</v>
      </c>
      <c r="F344" s="5" t="s">
        <v>10020</v>
      </c>
      <c r="G344" s="5" t="s">
        <v>10251</v>
      </c>
      <c r="H344" s="5" t="s">
        <v>4797</v>
      </c>
      <c r="I344" s="141">
        <v>45238</v>
      </c>
      <c r="J344" s="5" t="s">
        <v>8063</v>
      </c>
      <c r="K344" s="5" t="s">
        <v>10022</v>
      </c>
      <c r="L344" s="5" t="s">
        <v>12050</v>
      </c>
      <c r="M344" s="5">
        <v>1</v>
      </c>
      <c r="N344" s="153">
        <v>1</v>
      </c>
      <c r="O344" s="167" t="s">
        <v>12658</v>
      </c>
      <c r="P344" s="152"/>
      <c r="Q344" s="5" t="s">
        <v>4682</v>
      </c>
      <c r="R344" s="5"/>
      <c r="S344" s="5"/>
    </row>
    <row r="345" spans="1:19" ht="102" x14ac:dyDescent="0.25">
      <c r="A345" s="149" t="s">
        <v>10556</v>
      </c>
      <c r="B345" s="5" t="s">
        <v>9646</v>
      </c>
      <c r="C345" s="5" t="s">
        <v>10033</v>
      </c>
      <c r="D345" s="5" t="s">
        <v>9853</v>
      </c>
      <c r="E345" s="5" t="s">
        <v>4562</v>
      </c>
      <c r="F345" s="5" t="s">
        <v>10032</v>
      </c>
      <c r="G345" s="5" t="s">
        <v>10253</v>
      </c>
      <c r="H345" s="5" t="s">
        <v>4797</v>
      </c>
      <c r="I345" s="141">
        <v>45243</v>
      </c>
      <c r="J345" s="5" t="s">
        <v>8063</v>
      </c>
      <c r="K345" s="5"/>
      <c r="L345" s="5" t="s">
        <v>12050</v>
      </c>
      <c r="M345" s="5">
        <v>1</v>
      </c>
      <c r="N345" s="153">
        <v>1</v>
      </c>
      <c r="O345" s="167" t="s">
        <v>12658</v>
      </c>
      <c r="P345" s="152"/>
      <c r="Q345" s="5" t="s">
        <v>4682</v>
      </c>
      <c r="R345" s="5"/>
      <c r="S345" s="5"/>
    </row>
    <row r="346" spans="1:19" ht="102" x14ac:dyDescent="0.25">
      <c r="A346" s="149" t="s">
        <v>10557</v>
      </c>
      <c r="B346" s="5" t="s">
        <v>9646</v>
      </c>
      <c r="C346" s="5" t="s">
        <v>8089</v>
      </c>
      <c r="D346" s="5" t="s">
        <v>9853</v>
      </c>
      <c r="E346" s="5" t="s">
        <v>4761</v>
      </c>
      <c r="F346" s="5" t="s">
        <v>10034</v>
      </c>
      <c r="G346" s="5" t="s">
        <v>10230</v>
      </c>
      <c r="H346" s="5" t="s">
        <v>4797</v>
      </c>
      <c r="I346" s="141">
        <v>45239</v>
      </c>
      <c r="J346" s="5" t="s">
        <v>8063</v>
      </c>
      <c r="K346" s="5" t="s">
        <v>10035</v>
      </c>
      <c r="L346" s="5" t="s">
        <v>12050</v>
      </c>
      <c r="M346" s="5">
        <v>1</v>
      </c>
      <c r="N346" s="153">
        <v>1</v>
      </c>
      <c r="O346" s="167" t="s">
        <v>12658</v>
      </c>
      <c r="P346" s="152"/>
      <c r="Q346" s="5" t="s">
        <v>4682</v>
      </c>
      <c r="R346" s="5"/>
      <c r="S346" s="5"/>
    </row>
    <row r="347" spans="1:19" ht="102" x14ac:dyDescent="0.25">
      <c r="A347" s="149" t="s">
        <v>10558</v>
      </c>
      <c r="B347" s="5" t="s">
        <v>9646</v>
      </c>
      <c r="C347" s="5" t="s">
        <v>8090</v>
      </c>
      <c r="D347" s="5" t="s">
        <v>9853</v>
      </c>
      <c r="E347" s="5" t="s">
        <v>4759</v>
      </c>
      <c r="F347" s="5" t="s">
        <v>10030</v>
      </c>
      <c r="G347" s="5" t="s">
        <v>10255</v>
      </c>
      <c r="H347" s="5" t="s">
        <v>4797</v>
      </c>
      <c r="I347" s="141">
        <v>45231</v>
      </c>
      <c r="J347" s="5" t="s">
        <v>8063</v>
      </c>
      <c r="K347" s="5" t="s">
        <v>10031</v>
      </c>
      <c r="L347" s="5" t="s">
        <v>12050</v>
      </c>
      <c r="M347" s="5">
        <v>1</v>
      </c>
      <c r="N347" s="154">
        <v>1</v>
      </c>
      <c r="O347" s="167" t="s">
        <v>12658</v>
      </c>
      <c r="P347" s="152"/>
      <c r="Q347" s="5" t="s">
        <v>4682</v>
      </c>
      <c r="R347" s="5"/>
      <c r="S347" s="5"/>
    </row>
    <row r="348" spans="1:19" ht="102" x14ac:dyDescent="0.25">
      <c r="A348" s="149" t="s">
        <v>10559</v>
      </c>
      <c r="B348" s="5" t="s">
        <v>9646</v>
      </c>
      <c r="C348" s="5" t="s">
        <v>10028</v>
      </c>
      <c r="D348" s="5" t="s">
        <v>10245</v>
      </c>
      <c r="E348" s="5" t="s">
        <v>10027</v>
      </c>
      <c r="F348" s="5" t="s">
        <v>10026</v>
      </c>
      <c r="G348" s="5" t="s">
        <v>10250</v>
      </c>
      <c r="H348" s="5" t="s">
        <v>4797</v>
      </c>
      <c r="I348" s="141">
        <v>45240</v>
      </c>
      <c r="J348" s="5" t="s">
        <v>8063</v>
      </c>
      <c r="K348" s="5" t="s">
        <v>10029</v>
      </c>
      <c r="L348" s="5" t="s">
        <v>12050</v>
      </c>
      <c r="M348" s="5">
        <v>1</v>
      </c>
      <c r="N348" s="5">
        <v>1</v>
      </c>
      <c r="O348" s="167" t="s">
        <v>12658</v>
      </c>
      <c r="P348" s="160"/>
      <c r="Q348" s="5" t="s">
        <v>4682</v>
      </c>
      <c r="R348" s="5"/>
      <c r="S348" s="5"/>
    </row>
    <row r="349" spans="1:19" ht="102" x14ac:dyDescent="0.25">
      <c r="A349" s="149" t="s">
        <v>10560</v>
      </c>
      <c r="B349" s="5" t="s">
        <v>9646</v>
      </c>
      <c r="C349" s="5" t="s">
        <v>10024</v>
      </c>
      <c r="D349" s="5" t="s">
        <v>9853</v>
      </c>
      <c r="E349" s="5" t="s">
        <v>4762</v>
      </c>
      <c r="F349" s="5" t="s">
        <v>10023</v>
      </c>
      <c r="G349" s="5" t="s">
        <v>10207</v>
      </c>
      <c r="H349" s="5" t="s">
        <v>4797</v>
      </c>
      <c r="I349" s="141">
        <v>45231</v>
      </c>
      <c r="J349" s="5" t="s">
        <v>8063</v>
      </c>
      <c r="K349" s="5" t="s">
        <v>10025</v>
      </c>
      <c r="L349" s="5" t="s">
        <v>12050</v>
      </c>
      <c r="M349" s="5">
        <v>1</v>
      </c>
      <c r="N349" s="5">
        <v>1</v>
      </c>
      <c r="O349" s="167" t="s">
        <v>12658</v>
      </c>
      <c r="P349" s="160"/>
      <c r="Q349" s="5" t="s">
        <v>4682</v>
      </c>
      <c r="R349" s="5"/>
      <c r="S349" s="5"/>
    </row>
    <row r="350" spans="1:19" ht="76.5" x14ac:dyDescent="0.25">
      <c r="A350" s="149" t="s">
        <v>10561</v>
      </c>
      <c r="B350" s="5" t="s">
        <v>5126</v>
      </c>
      <c r="C350" s="5" t="s">
        <v>5126</v>
      </c>
      <c r="D350" s="5" t="s">
        <v>10246</v>
      </c>
      <c r="E350" s="5" t="s">
        <v>4749</v>
      </c>
      <c r="F350" s="154" t="s">
        <v>12671</v>
      </c>
      <c r="G350" s="154" t="s">
        <v>12670</v>
      </c>
      <c r="H350" s="5" t="s">
        <v>4797</v>
      </c>
      <c r="I350" s="141">
        <v>44039</v>
      </c>
      <c r="J350" s="5" t="s">
        <v>5128</v>
      </c>
      <c r="K350" s="5" t="s">
        <v>5127</v>
      </c>
      <c r="L350" s="5" t="s">
        <v>12125</v>
      </c>
      <c r="M350" s="5">
        <v>2782325.45</v>
      </c>
      <c r="N350" s="5">
        <v>626023.07999999996</v>
      </c>
      <c r="O350" s="5" t="s">
        <v>12669</v>
      </c>
      <c r="P350" s="160"/>
      <c r="Q350" s="5" t="s">
        <v>4682</v>
      </c>
      <c r="R350" s="5"/>
      <c r="S350" s="5"/>
    </row>
    <row r="351" spans="1:19" ht="195" customHeight="1" x14ac:dyDescent="0.25">
      <c r="A351" s="149" t="s">
        <v>10562</v>
      </c>
      <c r="B351" s="5" t="s">
        <v>9646</v>
      </c>
      <c r="C351" s="5" t="s">
        <v>10019</v>
      </c>
      <c r="D351" s="5" t="s">
        <v>9853</v>
      </c>
      <c r="E351" s="5" t="s">
        <v>4749</v>
      </c>
      <c r="F351" s="5" t="s">
        <v>10018</v>
      </c>
      <c r="G351" s="5" t="s">
        <v>10263</v>
      </c>
      <c r="H351" s="5" t="s">
        <v>4797</v>
      </c>
      <c r="I351" s="141">
        <v>45244</v>
      </c>
      <c r="J351" s="5" t="s">
        <v>5128</v>
      </c>
      <c r="K351" s="5" t="s">
        <v>10017</v>
      </c>
      <c r="L351" s="129" t="s">
        <v>12050</v>
      </c>
      <c r="M351" s="5">
        <v>1</v>
      </c>
      <c r="N351" s="5">
        <v>1</v>
      </c>
      <c r="O351" s="5" t="s">
        <v>12658</v>
      </c>
      <c r="P351" s="160"/>
      <c r="Q351" s="5" t="s">
        <v>5498</v>
      </c>
      <c r="R351" s="5"/>
      <c r="S351" s="5"/>
    </row>
    <row r="352" spans="1:19" ht="76.5" x14ac:dyDescent="0.25">
      <c r="A352" s="149" t="s">
        <v>10563</v>
      </c>
      <c r="B352" s="137" t="s">
        <v>9646</v>
      </c>
      <c r="C352" s="137" t="s">
        <v>8467</v>
      </c>
      <c r="D352" s="5" t="s">
        <v>9864</v>
      </c>
      <c r="E352" s="137" t="s">
        <v>4055</v>
      </c>
      <c r="F352" s="5" t="s">
        <v>10054</v>
      </c>
      <c r="G352" s="5" t="s">
        <v>10603</v>
      </c>
      <c r="H352" s="5" t="s">
        <v>138</v>
      </c>
      <c r="I352" s="165">
        <v>45018</v>
      </c>
      <c r="J352" s="5" t="s">
        <v>8568</v>
      </c>
      <c r="K352" s="5" t="s">
        <v>10055</v>
      </c>
      <c r="L352" s="129" t="s">
        <v>12050</v>
      </c>
      <c r="M352" s="5"/>
      <c r="N352" s="5"/>
      <c r="O352" s="5" t="s">
        <v>12672</v>
      </c>
      <c r="P352" s="160"/>
      <c r="Q352" s="5" t="s">
        <v>8620</v>
      </c>
      <c r="R352" s="5"/>
      <c r="S352" s="5"/>
    </row>
    <row r="353" spans="1:19" ht="153" x14ac:dyDescent="0.25">
      <c r="A353" s="149" t="s">
        <v>10564</v>
      </c>
      <c r="B353" s="5" t="s">
        <v>9646</v>
      </c>
      <c r="C353" s="5" t="s">
        <v>8569</v>
      </c>
      <c r="D353" s="129" t="s">
        <v>10212</v>
      </c>
      <c r="E353" s="5" t="s">
        <v>8091</v>
      </c>
      <c r="F353" s="5" t="s">
        <v>12673</v>
      </c>
      <c r="G353" s="5" t="s">
        <v>10628</v>
      </c>
      <c r="H353" s="129" t="s">
        <v>138</v>
      </c>
      <c r="I353" s="141">
        <v>44910</v>
      </c>
      <c r="J353" s="5" t="s">
        <v>8457</v>
      </c>
      <c r="K353" s="5" t="s">
        <v>10213</v>
      </c>
      <c r="L353" s="129" t="s">
        <v>12050</v>
      </c>
      <c r="M353" s="129">
        <v>7950478</v>
      </c>
      <c r="N353" s="5"/>
      <c r="O353" s="5" t="s">
        <v>12658</v>
      </c>
      <c r="P353" s="160"/>
      <c r="Q353" s="129" t="s">
        <v>8092</v>
      </c>
      <c r="R353" s="129"/>
      <c r="S353" s="5"/>
    </row>
    <row r="354" spans="1:19" ht="102" x14ac:dyDescent="0.25">
      <c r="A354" s="149" t="s">
        <v>10565</v>
      </c>
      <c r="B354" s="5" t="s">
        <v>9646</v>
      </c>
      <c r="C354" s="5" t="s">
        <v>8468</v>
      </c>
      <c r="D354" s="5" t="s">
        <v>9864</v>
      </c>
      <c r="E354" s="129" t="s">
        <v>8469</v>
      </c>
      <c r="F354" s="5" t="s">
        <v>10089</v>
      </c>
      <c r="G354" s="5" t="s">
        <v>10261</v>
      </c>
      <c r="H354" s="129" t="s">
        <v>138</v>
      </c>
      <c r="I354" s="141">
        <v>45369</v>
      </c>
      <c r="J354" s="5" t="s">
        <v>8565</v>
      </c>
      <c r="K354" s="5" t="s">
        <v>10088</v>
      </c>
      <c r="L354" s="129" t="s">
        <v>12050</v>
      </c>
      <c r="M354" s="129">
        <v>4353699</v>
      </c>
      <c r="N354" s="5"/>
      <c r="O354" s="5" t="s">
        <v>12674</v>
      </c>
      <c r="P354" s="160"/>
      <c r="Q354" s="129" t="s">
        <v>8607</v>
      </c>
      <c r="R354" s="129"/>
      <c r="S354" s="5"/>
    </row>
    <row r="355" spans="1:19" ht="102" x14ac:dyDescent="0.25">
      <c r="A355" s="149" t="s">
        <v>10566</v>
      </c>
      <c r="B355" s="5" t="s">
        <v>9646</v>
      </c>
      <c r="C355" s="5" t="s">
        <v>8470</v>
      </c>
      <c r="D355" s="5" t="s">
        <v>9864</v>
      </c>
      <c r="E355" s="129" t="s">
        <v>8471</v>
      </c>
      <c r="F355" s="5" t="s">
        <v>10080</v>
      </c>
      <c r="G355" s="5" t="s">
        <v>10268</v>
      </c>
      <c r="H355" s="129" t="s">
        <v>138</v>
      </c>
      <c r="I355" s="141">
        <v>45366</v>
      </c>
      <c r="J355" s="5" t="s">
        <v>8565</v>
      </c>
      <c r="K355" s="5" t="s">
        <v>10079</v>
      </c>
      <c r="L355" s="129" t="s">
        <v>12050</v>
      </c>
      <c r="M355" s="129">
        <v>99988</v>
      </c>
      <c r="N355" s="5"/>
      <c r="O355" s="5" t="s">
        <v>12675</v>
      </c>
      <c r="P355" s="160"/>
      <c r="Q355" s="129" t="s">
        <v>8608</v>
      </c>
      <c r="R355" s="129"/>
      <c r="S355" s="5"/>
    </row>
    <row r="356" spans="1:19" ht="102" x14ac:dyDescent="0.25">
      <c r="A356" s="149" t="s">
        <v>10567</v>
      </c>
      <c r="B356" s="5" t="s">
        <v>9646</v>
      </c>
      <c r="C356" s="5" t="s">
        <v>8472</v>
      </c>
      <c r="D356" s="5" t="s">
        <v>9864</v>
      </c>
      <c r="E356" s="5" t="s">
        <v>8473</v>
      </c>
      <c r="F356" s="5" t="s">
        <v>10076</v>
      </c>
      <c r="G356" s="5" t="s">
        <v>10266</v>
      </c>
      <c r="H356" s="129" t="s">
        <v>138</v>
      </c>
      <c r="I356" s="141">
        <v>45364</v>
      </c>
      <c r="J356" s="5" t="s">
        <v>8565</v>
      </c>
      <c r="K356" s="5" t="s">
        <v>10075</v>
      </c>
      <c r="L356" s="129" t="s">
        <v>12050</v>
      </c>
      <c r="M356" s="129">
        <v>528910</v>
      </c>
      <c r="N356" s="5"/>
      <c r="O356" s="5" t="s">
        <v>12676</v>
      </c>
      <c r="P356" s="160"/>
      <c r="Q356" s="129" t="s">
        <v>8609</v>
      </c>
      <c r="R356" s="129"/>
      <c r="S356" s="5"/>
    </row>
    <row r="357" spans="1:19" ht="102" x14ac:dyDescent="0.25">
      <c r="A357" s="149" t="s">
        <v>10568</v>
      </c>
      <c r="B357" s="5" t="s">
        <v>9646</v>
      </c>
      <c r="C357" s="5" t="s">
        <v>10074</v>
      </c>
      <c r="D357" s="5" t="s">
        <v>9864</v>
      </c>
      <c r="E357" s="5" t="s">
        <v>8473</v>
      </c>
      <c r="F357" s="5" t="s">
        <v>10073</v>
      </c>
      <c r="G357" s="5" t="s">
        <v>10257</v>
      </c>
      <c r="H357" s="129" t="s">
        <v>138</v>
      </c>
      <c r="I357" s="141">
        <v>45370</v>
      </c>
      <c r="J357" s="5" t="s">
        <v>8565</v>
      </c>
      <c r="K357" s="5" t="s">
        <v>10072</v>
      </c>
      <c r="L357" s="129" t="s">
        <v>12050</v>
      </c>
      <c r="M357" s="129">
        <v>4353699</v>
      </c>
      <c r="N357" s="5"/>
      <c r="O357" s="5" t="s">
        <v>12677</v>
      </c>
      <c r="P357" s="160"/>
      <c r="Q357" s="129" t="s">
        <v>8610</v>
      </c>
      <c r="R357" s="129"/>
      <c r="S357" s="5"/>
    </row>
    <row r="358" spans="1:19" ht="102" x14ac:dyDescent="0.25">
      <c r="A358" s="149" t="s">
        <v>10569</v>
      </c>
      <c r="B358" s="5" t="s">
        <v>9646</v>
      </c>
      <c r="C358" s="5" t="s">
        <v>8474</v>
      </c>
      <c r="D358" s="5" t="s">
        <v>9864</v>
      </c>
      <c r="E358" s="5" t="s">
        <v>8475</v>
      </c>
      <c r="F358" s="5" t="s">
        <v>10071</v>
      </c>
      <c r="G358" s="5" t="s">
        <v>10262</v>
      </c>
      <c r="H358" s="129" t="s">
        <v>138</v>
      </c>
      <c r="I358" s="141">
        <v>45365</v>
      </c>
      <c r="J358" s="5" t="s">
        <v>8565</v>
      </c>
      <c r="K358" s="5" t="s">
        <v>10070</v>
      </c>
      <c r="L358" s="129" t="s">
        <v>12050</v>
      </c>
      <c r="M358" s="129">
        <v>3680880</v>
      </c>
      <c r="N358" s="5"/>
      <c r="O358" s="5" t="s">
        <v>12678</v>
      </c>
      <c r="P358" s="160"/>
      <c r="Q358" s="129" t="s">
        <v>8611</v>
      </c>
      <c r="R358" s="129"/>
      <c r="S358" s="5"/>
    </row>
    <row r="359" spans="1:19" ht="289.5" customHeight="1" x14ac:dyDescent="0.25">
      <c r="A359" s="149" t="s">
        <v>10570</v>
      </c>
      <c r="B359" s="5" t="s">
        <v>9646</v>
      </c>
      <c r="C359" s="5" t="s">
        <v>10069</v>
      </c>
      <c r="D359" s="5" t="s">
        <v>9864</v>
      </c>
      <c r="E359" s="5" t="s">
        <v>8476</v>
      </c>
      <c r="F359" s="5" t="s">
        <v>10068</v>
      </c>
      <c r="G359" s="5" t="s">
        <v>10259</v>
      </c>
      <c r="H359" s="129" t="s">
        <v>138</v>
      </c>
      <c r="I359" s="141">
        <v>45365</v>
      </c>
      <c r="J359" s="5" t="s">
        <v>8565</v>
      </c>
      <c r="K359" s="5" t="s">
        <v>10067</v>
      </c>
      <c r="L359" s="129" t="s">
        <v>12050</v>
      </c>
      <c r="M359" s="129">
        <v>5017174</v>
      </c>
      <c r="N359" s="5"/>
      <c r="O359" s="5" t="s">
        <v>12663</v>
      </c>
      <c r="P359" s="160"/>
      <c r="Q359" s="129" t="s">
        <v>8612</v>
      </c>
      <c r="R359" s="129"/>
      <c r="S359" s="5"/>
    </row>
    <row r="360" spans="1:19" ht="114.75" x14ac:dyDescent="0.25">
      <c r="A360" s="149" t="s">
        <v>10571</v>
      </c>
      <c r="B360" s="5" t="s">
        <v>9646</v>
      </c>
      <c r="C360" s="5" t="s">
        <v>8477</v>
      </c>
      <c r="D360" s="5" t="s">
        <v>9864</v>
      </c>
      <c r="E360" s="5" t="s">
        <v>8478</v>
      </c>
      <c r="F360" s="5" t="s">
        <v>10063</v>
      </c>
      <c r="G360" s="5" t="s">
        <v>10264</v>
      </c>
      <c r="H360" s="129" t="s">
        <v>138</v>
      </c>
      <c r="I360" s="141">
        <v>45365</v>
      </c>
      <c r="J360" s="5" t="s">
        <v>8565</v>
      </c>
      <c r="K360" s="5" t="s">
        <v>10064</v>
      </c>
      <c r="L360" s="129" t="s">
        <v>12050</v>
      </c>
      <c r="M360" s="129">
        <v>1670834</v>
      </c>
      <c r="N360" s="5"/>
      <c r="O360" s="5" t="s">
        <v>12679</v>
      </c>
      <c r="P360" s="160"/>
      <c r="Q360" s="129" t="s">
        <v>8613</v>
      </c>
      <c r="R360" s="129"/>
      <c r="S360" s="5"/>
    </row>
    <row r="361" spans="1:19" ht="102" x14ac:dyDescent="0.25">
      <c r="A361" s="149" t="s">
        <v>10572</v>
      </c>
      <c r="B361" s="5" t="s">
        <v>9646</v>
      </c>
      <c r="C361" s="5" t="s">
        <v>8479</v>
      </c>
      <c r="D361" s="5" t="s">
        <v>9864</v>
      </c>
      <c r="E361" s="5" t="s">
        <v>8480</v>
      </c>
      <c r="F361" s="5" t="s">
        <v>10061</v>
      </c>
      <c r="G361" s="5" t="s">
        <v>10256</v>
      </c>
      <c r="H361" s="129" t="s">
        <v>138</v>
      </c>
      <c r="I361" s="141">
        <v>45365</v>
      </c>
      <c r="J361" s="5" t="s">
        <v>8565</v>
      </c>
      <c r="K361" s="5" t="s">
        <v>10062</v>
      </c>
      <c r="L361" s="129" t="s">
        <v>12050</v>
      </c>
      <c r="M361" s="129">
        <v>602734</v>
      </c>
      <c r="N361" s="5"/>
      <c r="O361" s="5" t="s">
        <v>12664</v>
      </c>
      <c r="P361" s="74"/>
      <c r="Q361" s="129" t="s">
        <v>8614</v>
      </c>
      <c r="R361" s="129"/>
      <c r="S361" s="199"/>
    </row>
    <row r="362" spans="1:19" ht="102" x14ac:dyDescent="0.25">
      <c r="A362" s="149" t="s">
        <v>10573</v>
      </c>
      <c r="B362" s="142" t="s">
        <v>9646</v>
      </c>
      <c r="C362" s="142" t="s">
        <v>10060</v>
      </c>
      <c r="D362" s="142" t="s">
        <v>9864</v>
      </c>
      <c r="E362" s="142" t="s">
        <v>8481</v>
      </c>
      <c r="F362" s="142" t="s">
        <v>10059</v>
      </c>
      <c r="G362" s="5" t="s">
        <v>10192</v>
      </c>
      <c r="H362" s="139" t="s">
        <v>138</v>
      </c>
      <c r="I362" s="141">
        <v>45370</v>
      </c>
      <c r="J362" s="5" t="s">
        <v>8565</v>
      </c>
      <c r="K362" s="5" t="s">
        <v>10058</v>
      </c>
      <c r="L362" s="129" t="s">
        <v>12050</v>
      </c>
      <c r="M362" s="129">
        <v>2869760</v>
      </c>
      <c r="N362" s="5"/>
      <c r="O362" s="5" t="s">
        <v>12665</v>
      </c>
      <c r="P362" s="74"/>
      <c r="Q362" s="129" t="s">
        <v>8615</v>
      </c>
      <c r="R362" s="129"/>
      <c r="S362" s="199"/>
    </row>
    <row r="363" spans="1:19" ht="102" x14ac:dyDescent="0.25">
      <c r="A363" s="149" t="s">
        <v>10574</v>
      </c>
      <c r="B363" s="5" t="s">
        <v>9646</v>
      </c>
      <c r="C363" s="5" t="s">
        <v>8482</v>
      </c>
      <c r="D363" s="5" t="s">
        <v>9864</v>
      </c>
      <c r="E363" s="5" t="s">
        <v>8483</v>
      </c>
      <c r="F363" s="5" t="s">
        <v>10057</v>
      </c>
      <c r="G363" s="5" t="s">
        <v>10167</v>
      </c>
      <c r="H363" s="129" t="s">
        <v>138</v>
      </c>
      <c r="I363" s="141">
        <v>45366</v>
      </c>
      <c r="J363" s="5" t="s">
        <v>8565</v>
      </c>
      <c r="K363" s="5" t="s">
        <v>10056</v>
      </c>
      <c r="L363" s="129" t="s">
        <v>12050</v>
      </c>
      <c r="M363" s="129">
        <v>1174630</v>
      </c>
      <c r="N363" s="5"/>
      <c r="O363" s="5" t="s">
        <v>12666</v>
      </c>
      <c r="P363" s="74"/>
      <c r="Q363" s="129" t="s">
        <v>8616</v>
      </c>
      <c r="R363" s="129"/>
      <c r="S363" s="199"/>
    </row>
    <row r="364" spans="1:19" ht="102" x14ac:dyDescent="0.25">
      <c r="A364" s="149" t="s">
        <v>10575</v>
      </c>
      <c r="B364" s="5" t="s">
        <v>9646</v>
      </c>
      <c r="C364" s="5" t="s">
        <v>10038</v>
      </c>
      <c r="D364" s="5" t="s">
        <v>9864</v>
      </c>
      <c r="E364" s="5" t="s">
        <v>8484</v>
      </c>
      <c r="F364" s="5" t="s">
        <v>10036</v>
      </c>
      <c r="G364" s="5" t="s">
        <v>10269</v>
      </c>
      <c r="H364" s="129" t="s">
        <v>138</v>
      </c>
      <c r="I364" s="141">
        <v>45365</v>
      </c>
      <c r="J364" s="5" t="s">
        <v>8565</v>
      </c>
      <c r="K364" s="5" t="s">
        <v>10037</v>
      </c>
      <c r="L364" s="129" t="s">
        <v>12050</v>
      </c>
      <c r="M364" s="129">
        <v>199977</v>
      </c>
      <c r="N364" s="5"/>
      <c r="O364" s="5">
        <v>193596</v>
      </c>
      <c r="P364" s="74"/>
      <c r="Q364" s="129" t="s">
        <v>8617</v>
      </c>
      <c r="R364" s="129"/>
      <c r="S364" s="74"/>
    </row>
    <row r="365" spans="1:19" ht="102" x14ac:dyDescent="0.25">
      <c r="A365" s="149" t="s">
        <v>10576</v>
      </c>
      <c r="B365" s="5" t="s">
        <v>10041</v>
      </c>
      <c r="C365" s="5" t="s">
        <v>8485</v>
      </c>
      <c r="D365" s="5" t="s">
        <v>9864</v>
      </c>
      <c r="E365" s="5" t="s">
        <v>8486</v>
      </c>
      <c r="F365" s="5" t="s">
        <v>10040</v>
      </c>
      <c r="G365" s="5" t="s">
        <v>10267</v>
      </c>
      <c r="H365" s="129" t="s">
        <v>138</v>
      </c>
      <c r="I365" s="141">
        <v>45365</v>
      </c>
      <c r="J365" s="5" t="s">
        <v>8565</v>
      </c>
      <c r="K365" s="5" t="s">
        <v>10039</v>
      </c>
      <c r="L365" s="129" t="s">
        <v>12050</v>
      </c>
      <c r="M365" s="129">
        <v>951291</v>
      </c>
      <c r="N365" s="5"/>
      <c r="O365" s="5" t="s">
        <v>12667</v>
      </c>
      <c r="P365" s="74"/>
      <c r="Q365" s="129" t="s">
        <v>8618</v>
      </c>
      <c r="R365" s="129"/>
      <c r="S365" s="74"/>
    </row>
    <row r="366" spans="1:19" ht="102" x14ac:dyDescent="0.25">
      <c r="A366" s="149" t="s">
        <v>10577</v>
      </c>
      <c r="B366" s="5" t="s">
        <v>9646</v>
      </c>
      <c r="C366" s="5" t="s">
        <v>8487</v>
      </c>
      <c r="D366" s="5" t="s">
        <v>9864</v>
      </c>
      <c r="E366" s="5" t="s">
        <v>8488</v>
      </c>
      <c r="F366" s="5" t="s">
        <v>10049</v>
      </c>
      <c r="G366" s="5" t="s">
        <v>10163</v>
      </c>
      <c r="H366" s="129" t="s">
        <v>138</v>
      </c>
      <c r="I366" s="141">
        <v>45366</v>
      </c>
      <c r="J366" s="5" t="s">
        <v>8565</v>
      </c>
      <c r="K366" s="5" t="s">
        <v>10048</v>
      </c>
      <c r="L366" s="129" t="s">
        <v>12050</v>
      </c>
      <c r="M366" s="129">
        <v>453218</v>
      </c>
      <c r="N366" s="5"/>
      <c r="O366" s="5" t="s">
        <v>12668</v>
      </c>
      <c r="P366" s="74"/>
      <c r="Q366" s="129" t="s">
        <v>8619</v>
      </c>
      <c r="R366" s="129"/>
      <c r="S366" s="74"/>
    </row>
    <row r="367" spans="1:19" ht="102" x14ac:dyDescent="0.25">
      <c r="A367" s="149" t="s">
        <v>10578</v>
      </c>
      <c r="B367" s="5" t="s">
        <v>9646</v>
      </c>
      <c r="C367" s="5" t="s">
        <v>8489</v>
      </c>
      <c r="D367" s="5" t="s">
        <v>9864</v>
      </c>
      <c r="E367" s="5" t="s">
        <v>8490</v>
      </c>
      <c r="F367" s="5" t="s">
        <v>10091</v>
      </c>
      <c r="G367" s="5" t="s">
        <v>10260</v>
      </c>
      <c r="H367" s="141" t="s">
        <v>7870</v>
      </c>
      <c r="I367" s="141">
        <v>45364</v>
      </c>
      <c r="J367" s="5" t="s">
        <v>8565</v>
      </c>
      <c r="K367" s="5" t="s">
        <v>10090</v>
      </c>
      <c r="L367" s="129" t="s">
        <v>12050</v>
      </c>
      <c r="M367" s="5">
        <v>1</v>
      </c>
      <c r="N367" s="5"/>
      <c r="O367" s="5" t="s">
        <v>12718</v>
      </c>
      <c r="P367" s="74"/>
      <c r="Q367" s="200" t="s">
        <v>5509</v>
      </c>
      <c r="R367" s="200"/>
      <c r="S367" s="74"/>
    </row>
    <row r="368" spans="1:19" ht="60" x14ac:dyDescent="0.25">
      <c r="A368" s="149" t="s">
        <v>10579</v>
      </c>
      <c r="B368" s="8" t="s">
        <v>554</v>
      </c>
      <c r="C368" s="8" t="s">
        <v>554</v>
      </c>
      <c r="D368" s="9" t="s">
        <v>5045</v>
      </c>
      <c r="E368" s="8" t="s">
        <v>578</v>
      </c>
      <c r="F368" s="18"/>
      <c r="G368" s="34"/>
      <c r="H368" s="18" t="s">
        <v>3940</v>
      </c>
      <c r="I368" s="9"/>
      <c r="J368" s="18" t="s">
        <v>3891</v>
      </c>
      <c r="K368" s="18">
        <v>25</v>
      </c>
      <c r="L368" s="18" t="s">
        <v>12126</v>
      </c>
      <c r="M368" s="34">
        <v>1</v>
      </c>
      <c r="N368" s="34">
        <v>1</v>
      </c>
      <c r="O368" s="9">
        <v>0</v>
      </c>
      <c r="P368" s="65"/>
      <c r="Q368" s="113"/>
      <c r="R368" s="113"/>
      <c r="S368" s="65"/>
    </row>
    <row r="369" spans="1:19" ht="195" x14ac:dyDescent="0.25">
      <c r="A369" s="149" t="s">
        <v>10580</v>
      </c>
      <c r="B369" s="8" t="s">
        <v>4153</v>
      </c>
      <c r="C369" s="8" t="s">
        <v>4153</v>
      </c>
      <c r="D369" s="18" t="s">
        <v>5045</v>
      </c>
      <c r="E369" s="8" t="s">
        <v>577</v>
      </c>
      <c r="F369" s="18" t="s">
        <v>576</v>
      </c>
      <c r="G369" s="34"/>
      <c r="H369" s="18" t="s">
        <v>3940</v>
      </c>
      <c r="I369" s="34"/>
      <c r="J369" s="18" t="s">
        <v>3891</v>
      </c>
      <c r="K369" s="18">
        <v>6</v>
      </c>
      <c r="L369" s="18" t="s">
        <v>12127</v>
      </c>
      <c r="M369" s="34">
        <v>1</v>
      </c>
      <c r="N369" s="34">
        <v>1</v>
      </c>
      <c r="O369" s="34">
        <v>0</v>
      </c>
      <c r="P369" s="65"/>
      <c r="Q369" s="113"/>
      <c r="R369" s="113"/>
      <c r="S369" s="65"/>
    </row>
    <row r="370" spans="1:19" ht="90" x14ac:dyDescent="0.25">
      <c r="A370" s="149" t="s">
        <v>10581</v>
      </c>
      <c r="B370" s="8" t="s">
        <v>4154</v>
      </c>
      <c r="C370" s="8" t="s">
        <v>4154</v>
      </c>
      <c r="D370" s="18" t="s">
        <v>5045</v>
      </c>
      <c r="E370" s="8" t="s">
        <v>575</v>
      </c>
      <c r="F370" s="18"/>
      <c r="G370" s="34"/>
      <c r="H370" s="18" t="s">
        <v>3940</v>
      </c>
      <c r="I370" s="9"/>
      <c r="J370" s="18" t="s">
        <v>3891</v>
      </c>
      <c r="K370" s="18">
        <v>6</v>
      </c>
      <c r="L370" s="18" t="s">
        <v>12128</v>
      </c>
      <c r="M370" s="34">
        <v>1</v>
      </c>
      <c r="N370" s="34">
        <v>1</v>
      </c>
      <c r="O370" s="9">
        <v>0</v>
      </c>
      <c r="P370" s="65"/>
      <c r="Q370" s="113"/>
      <c r="R370" s="113"/>
      <c r="S370" s="65"/>
    </row>
    <row r="371" spans="1:19" ht="90" x14ac:dyDescent="0.25">
      <c r="A371" s="149" t="s">
        <v>10582</v>
      </c>
      <c r="B371" s="8" t="s">
        <v>4154</v>
      </c>
      <c r="C371" s="8" t="s">
        <v>4154</v>
      </c>
      <c r="D371" s="18" t="s">
        <v>5045</v>
      </c>
      <c r="E371" s="18" t="s">
        <v>574</v>
      </c>
      <c r="F371" s="18"/>
      <c r="G371" s="34"/>
      <c r="H371" s="18" t="s">
        <v>3940</v>
      </c>
      <c r="I371" s="40"/>
      <c r="J371" s="18" t="s">
        <v>3891</v>
      </c>
      <c r="K371" s="18">
        <v>4</v>
      </c>
      <c r="L371" s="18" t="s">
        <v>12129</v>
      </c>
      <c r="M371" s="34">
        <v>1</v>
      </c>
      <c r="N371" s="34">
        <v>1</v>
      </c>
      <c r="O371" s="40">
        <v>0</v>
      </c>
      <c r="P371" s="65"/>
      <c r="Q371" s="113"/>
      <c r="R371" s="113"/>
      <c r="S371" s="65"/>
    </row>
    <row r="372" spans="1:19" ht="90" x14ac:dyDescent="0.25">
      <c r="A372" s="149" t="s">
        <v>10583</v>
      </c>
      <c r="B372" s="8" t="s">
        <v>4154</v>
      </c>
      <c r="C372" s="8" t="s">
        <v>4154</v>
      </c>
      <c r="D372" s="18" t="s">
        <v>5045</v>
      </c>
      <c r="E372" s="18" t="s">
        <v>574</v>
      </c>
      <c r="F372" s="18"/>
      <c r="G372" s="34"/>
      <c r="H372" s="18" t="s">
        <v>3940</v>
      </c>
      <c r="I372" s="40"/>
      <c r="J372" s="18" t="s">
        <v>3891</v>
      </c>
      <c r="K372" s="18">
        <v>5</v>
      </c>
      <c r="L372" s="18" t="s">
        <v>12130</v>
      </c>
      <c r="M372" s="34">
        <v>1</v>
      </c>
      <c r="N372" s="34">
        <v>1</v>
      </c>
      <c r="O372" s="40">
        <v>0</v>
      </c>
      <c r="P372" s="65"/>
      <c r="Q372" s="113"/>
      <c r="R372" s="113"/>
      <c r="S372" s="65"/>
    </row>
    <row r="373" spans="1:19" ht="90" x14ac:dyDescent="0.25">
      <c r="A373" s="149" t="s">
        <v>10584</v>
      </c>
      <c r="B373" s="8" t="s">
        <v>4154</v>
      </c>
      <c r="C373" s="8" t="s">
        <v>4154</v>
      </c>
      <c r="D373" s="18" t="s">
        <v>5045</v>
      </c>
      <c r="E373" s="18" t="s">
        <v>573</v>
      </c>
      <c r="F373" s="18"/>
      <c r="G373" s="34"/>
      <c r="H373" s="18" t="s">
        <v>3940</v>
      </c>
      <c r="I373" s="9"/>
      <c r="J373" s="18" t="s">
        <v>3891</v>
      </c>
      <c r="K373" s="18">
        <v>6</v>
      </c>
      <c r="L373" s="18" t="s">
        <v>12131</v>
      </c>
      <c r="M373" s="34">
        <v>1</v>
      </c>
      <c r="N373" s="34">
        <v>1</v>
      </c>
      <c r="O373" s="9">
        <v>0</v>
      </c>
      <c r="P373" s="65"/>
      <c r="Q373" s="113"/>
      <c r="R373" s="113"/>
      <c r="S373" s="65"/>
    </row>
    <row r="374" spans="1:19" ht="90" x14ac:dyDescent="0.25">
      <c r="A374" s="149" t="s">
        <v>10585</v>
      </c>
      <c r="B374" s="8" t="s">
        <v>4154</v>
      </c>
      <c r="C374" s="8" t="s">
        <v>4154</v>
      </c>
      <c r="D374" s="18" t="s">
        <v>5045</v>
      </c>
      <c r="E374" s="18" t="s">
        <v>572</v>
      </c>
      <c r="F374" s="18"/>
      <c r="G374" s="34"/>
      <c r="H374" s="18" t="s">
        <v>3940</v>
      </c>
      <c r="I374" s="9"/>
      <c r="J374" s="18" t="s">
        <v>3891</v>
      </c>
      <c r="K374" s="18">
        <v>7</v>
      </c>
      <c r="L374" s="18" t="s">
        <v>12132</v>
      </c>
      <c r="M374" s="34">
        <v>1</v>
      </c>
      <c r="N374" s="34">
        <v>1</v>
      </c>
      <c r="O374" s="9">
        <v>0</v>
      </c>
      <c r="P374" s="65"/>
      <c r="Q374" s="113"/>
      <c r="R374" s="113"/>
      <c r="S374" s="65"/>
    </row>
    <row r="375" spans="1:19" ht="90" x14ac:dyDescent="0.25">
      <c r="A375" s="149" t="s">
        <v>10586</v>
      </c>
      <c r="B375" s="8" t="s">
        <v>4154</v>
      </c>
      <c r="C375" s="8" t="s">
        <v>4154</v>
      </c>
      <c r="D375" s="18" t="s">
        <v>5045</v>
      </c>
      <c r="E375" s="18" t="s">
        <v>571</v>
      </c>
      <c r="F375" s="18"/>
      <c r="G375" s="34"/>
      <c r="H375" s="18" t="s">
        <v>3940</v>
      </c>
      <c r="I375" s="9"/>
      <c r="J375" s="18" t="s">
        <v>3891</v>
      </c>
      <c r="K375" s="18">
        <v>4</v>
      </c>
      <c r="L375" s="18" t="s">
        <v>12133</v>
      </c>
      <c r="M375" s="34">
        <v>1</v>
      </c>
      <c r="N375" s="34">
        <v>1</v>
      </c>
      <c r="O375" s="9">
        <v>0</v>
      </c>
      <c r="P375" s="65"/>
      <c r="Q375" s="113"/>
      <c r="R375" s="113"/>
      <c r="S375" s="65"/>
    </row>
    <row r="376" spans="1:19" ht="90" x14ac:dyDescent="0.25">
      <c r="A376" s="149" t="s">
        <v>10587</v>
      </c>
      <c r="B376" s="8" t="s">
        <v>4154</v>
      </c>
      <c r="C376" s="8" t="s">
        <v>4154</v>
      </c>
      <c r="D376" s="18" t="s">
        <v>5045</v>
      </c>
      <c r="E376" s="18" t="s">
        <v>571</v>
      </c>
      <c r="F376" s="18"/>
      <c r="G376" s="34"/>
      <c r="H376" s="18" t="s">
        <v>3940</v>
      </c>
      <c r="I376" s="9"/>
      <c r="J376" s="18" t="s">
        <v>3891</v>
      </c>
      <c r="K376" s="18">
        <v>5</v>
      </c>
      <c r="L376" s="18" t="s">
        <v>12133</v>
      </c>
      <c r="M376" s="34">
        <v>1</v>
      </c>
      <c r="N376" s="34">
        <v>1</v>
      </c>
      <c r="O376" s="9">
        <v>0</v>
      </c>
      <c r="P376" s="113"/>
      <c r="Q376" s="65"/>
      <c r="R376" s="65"/>
      <c r="S376" s="65"/>
    </row>
    <row r="377" spans="1:19" ht="90" x14ac:dyDescent="0.25">
      <c r="A377" s="149" t="s">
        <v>10588</v>
      </c>
      <c r="B377" s="8" t="s">
        <v>4154</v>
      </c>
      <c r="C377" s="8" t="s">
        <v>4154</v>
      </c>
      <c r="D377" s="18" t="s">
        <v>5045</v>
      </c>
      <c r="E377" s="18" t="s">
        <v>570</v>
      </c>
      <c r="F377" s="18"/>
      <c r="G377" s="34"/>
      <c r="H377" s="18" t="s">
        <v>3940</v>
      </c>
      <c r="I377" s="9"/>
      <c r="J377" s="18" t="s">
        <v>3891</v>
      </c>
      <c r="K377" s="18">
        <v>4</v>
      </c>
      <c r="L377" s="18" t="s">
        <v>12133</v>
      </c>
      <c r="M377" s="34">
        <v>1</v>
      </c>
      <c r="N377" s="34">
        <v>1</v>
      </c>
      <c r="O377" s="9">
        <v>0</v>
      </c>
      <c r="P377" s="113"/>
      <c r="Q377" s="65"/>
      <c r="R377" s="65"/>
      <c r="S377" s="65"/>
    </row>
    <row r="378" spans="1:19" ht="90" x14ac:dyDescent="0.25">
      <c r="A378" s="149" t="s">
        <v>10589</v>
      </c>
      <c r="B378" s="8" t="s">
        <v>4154</v>
      </c>
      <c r="C378" s="8" t="s">
        <v>4154</v>
      </c>
      <c r="D378" s="18" t="s">
        <v>5045</v>
      </c>
      <c r="E378" s="18" t="s">
        <v>570</v>
      </c>
      <c r="F378" s="18"/>
      <c r="G378" s="34"/>
      <c r="H378" s="18" t="s">
        <v>3940</v>
      </c>
      <c r="I378" s="9"/>
      <c r="J378" s="18" t="s">
        <v>3891</v>
      </c>
      <c r="K378" s="18">
        <v>10</v>
      </c>
      <c r="L378" s="18" t="s">
        <v>12134</v>
      </c>
      <c r="M378" s="34">
        <v>1</v>
      </c>
      <c r="N378" s="34">
        <v>1</v>
      </c>
      <c r="O378" s="9">
        <v>0</v>
      </c>
      <c r="P378" s="113"/>
      <c r="Q378" s="65"/>
      <c r="R378" s="65"/>
      <c r="S378" s="65"/>
    </row>
    <row r="379" spans="1:19" ht="90" x14ac:dyDescent="0.25">
      <c r="A379" s="149" t="s">
        <v>10590</v>
      </c>
      <c r="B379" s="8" t="s">
        <v>4154</v>
      </c>
      <c r="C379" s="8" t="s">
        <v>4154</v>
      </c>
      <c r="D379" s="18" t="s">
        <v>5045</v>
      </c>
      <c r="E379" s="18" t="s">
        <v>569</v>
      </c>
      <c r="F379" s="18"/>
      <c r="G379" s="34"/>
      <c r="H379" s="18" t="s">
        <v>3940</v>
      </c>
      <c r="I379" s="9"/>
      <c r="J379" s="18" t="s">
        <v>3891</v>
      </c>
      <c r="K379" s="18">
        <v>5</v>
      </c>
      <c r="L379" s="18" t="s">
        <v>12135</v>
      </c>
      <c r="M379" s="34">
        <v>1</v>
      </c>
      <c r="N379" s="34">
        <v>1</v>
      </c>
      <c r="O379" s="9">
        <v>0</v>
      </c>
      <c r="P379" s="113"/>
      <c r="Q379" s="65"/>
      <c r="R379" s="65"/>
      <c r="S379" s="65"/>
    </row>
    <row r="380" spans="1:19" ht="90" x14ac:dyDescent="0.25">
      <c r="A380" s="149" t="s">
        <v>10591</v>
      </c>
      <c r="B380" s="8" t="s">
        <v>4154</v>
      </c>
      <c r="C380" s="8" t="s">
        <v>4154</v>
      </c>
      <c r="D380" s="18" t="s">
        <v>5045</v>
      </c>
      <c r="E380" s="18" t="s">
        <v>568</v>
      </c>
      <c r="F380" s="18"/>
      <c r="G380" s="34"/>
      <c r="H380" s="18" t="s">
        <v>3940</v>
      </c>
      <c r="I380" s="9"/>
      <c r="J380" s="18" t="s">
        <v>3891</v>
      </c>
      <c r="K380" s="18">
        <v>7</v>
      </c>
      <c r="L380" s="18" t="s">
        <v>12136</v>
      </c>
      <c r="M380" s="34">
        <v>1</v>
      </c>
      <c r="N380" s="34">
        <v>1</v>
      </c>
      <c r="O380" s="9">
        <v>0</v>
      </c>
      <c r="P380" s="113"/>
      <c r="Q380" s="65"/>
      <c r="R380" s="65"/>
      <c r="S380" s="65"/>
    </row>
    <row r="381" spans="1:19" ht="105" x14ac:dyDescent="0.25">
      <c r="A381" s="149" t="s">
        <v>10592</v>
      </c>
      <c r="B381" s="8" t="s">
        <v>4155</v>
      </c>
      <c r="C381" s="8" t="s">
        <v>4155</v>
      </c>
      <c r="D381" s="18" t="s">
        <v>5045</v>
      </c>
      <c r="E381" s="18" t="s">
        <v>567</v>
      </c>
      <c r="F381" s="18"/>
      <c r="G381" s="34"/>
      <c r="H381" s="18" t="s">
        <v>3940</v>
      </c>
      <c r="I381" s="9"/>
      <c r="J381" s="18" t="s">
        <v>3891</v>
      </c>
      <c r="K381" s="18">
        <v>8</v>
      </c>
      <c r="L381" s="18" t="s">
        <v>12137</v>
      </c>
      <c r="M381" s="34">
        <v>1</v>
      </c>
      <c r="N381" s="34">
        <v>1</v>
      </c>
      <c r="O381" s="9">
        <v>0</v>
      </c>
      <c r="P381" s="113"/>
      <c r="Q381" s="65"/>
      <c r="R381" s="65"/>
      <c r="S381" s="65"/>
    </row>
    <row r="382" spans="1:19" ht="105" x14ac:dyDescent="0.25">
      <c r="A382" s="149" t="s">
        <v>10593</v>
      </c>
      <c r="B382" s="8" t="s">
        <v>4155</v>
      </c>
      <c r="C382" s="8" t="s">
        <v>4155</v>
      </c>
      <c r="D382" s="18" t="s">
        <v>5045</v>
      </c>
      <c r="E382" s="18" t="s">
        <v>567</v>
      </c>
      <c r="F382" s="18"/>
      <c r="G382" s="34"/>
      <c r="H382" s="18" t="s">
        <v>3940</v>
      </c>
      <c r="I382" s="9"/>
      <c r="J382" s="18" t="s">
        <v>3891</v>
      </c>
      <c r="K382" s="18">
        <v>3</v>
      </c>
      <c r="L382" s="18" t="s">
        <v>12138</v>
      </c>
      <c r="M382" s="34">
        <v>1</v>
      </c>
      <c r="N382" s="34">
        <v>1</v>
      </c>
      <c r="O382" s="9">
        <v>0</v>
      </c>
      <c r="P382" s="113"/>
      <c r="Q382" s="65"/>
      <c r="R382" s="65"/>
      <c r="S382" s="65"/>
    </row>
    <row r="383" spans="1:19" ht="90" x14ac:dyDescent="0.25">
      <c r="A383" s="149" t="s">
        <v>10594</v>
      </c>
      <c r="B383" s="8" t="s">
        <v>4156</v>
      </c>
      <c r="C383" s="8" t="s">
        <v>4156</v>
      </c>
      <c r="D383" s="18" t="s">
        <v>5045</v>
      </c>
      <c r="E383" s="18" t="s">
        <v>566</v>
      </c>
      <c r="F383" s="18"/>
      <c r="G383" s="34"/>
      <c r="H383" s="18" t="s">
        <v>3940</v>
      </c>
      <c r="I383" s="9"/>
      <c r="J383" s="18" t="s">
        <v>3891</v>
      </c>
      <c r="K383" s="18">
        <v>12</v>
      </c>
      <c r="L383" s="18" t="s">
        <v>12139</v>
      </c>
      <c r="M383" s="34">
        <v>1</v>
      </c>
      <c r="N383" s="34">
        <v>1</v>
      </c>
      <c r="O383" s="9">
        <v>0</v>
      </c>
      <c r="P383" s="113"/>
      <c r="Q383" s="65"/>
      <c r="R383" s="65"/>
      <c r="S383" s="65"/>
    </row>
    <row r="384" spans="1:19" ht="90" x14ac:dyDescent="0.25">
      <c r="A384" s="149" t="s">
        <v>10595</v>
      </c>
      <c r="B384" s="8" t="s">
        <v>4156</v>
      </c>
      <c r="C384" s="8" t="s">
        <v>4156</v>
      </c>
      <c r="D384" s="18" t="s">
        <v>5045</v>
      </c>
      <c r="E384" s="18" t="s">
        <v>565</v>
      </c>
      <c r="F384" s="18"/>
      <c r="G384" s="34"/>
      <c r="H384" s="18" t="s">
        <v>3940</v>
      </c>
      <c r="I384" s="9"/>
      <c r="J384" s="18" t="s">
        <v>3891</v>
      </c>
      <c r="K384" s="18">
        <v>5</v>
      </c>
      <c r="L384" s="18" t="s">
        <v>12140</v>
      </c>
      <c r="M384" s="34">
        <v>1</v>
      </c>
      <c r="N384" s="34">
        <v>1</v>
      </c>
      <c r="O384" s="9">
        <v>0</v>
      </c>
      <c r="P384" s="113"/>
      <c r="Q384" s="65"/>
      <c r="R384" s="65"/>
      <c r="S384" s="65"/>
    </row>
    <row r="385" spans="1:19" ht="90" x14ac:dyDescent="0.25">
      <c r="A385" s="149" t="s">
        <v>10596</v>
      </c>
      <c r="B385" s="8" t="s">
        <v>4156</v>
      </c>
      <c r="C385" s="8" t="s">
        <v>4156</v>
      </c>
      <c r="D385" s="18" t="s">
        <v>5045</v>
      </c>
      <c r="E385" s="18" t="s">
        <v>564</v>
      </c>
      <c r="F385" s="18"/>
      <c r="G385" s="34"/>
      <c r="H385" s="18" t="s">
        <v>3940</v>
      </c>
      <c r="I385" s="9"/>
      <c r="J385" s="18" t="s">
        <v>3891</v>
      </c>
      <c r="K385" s="18">
        <v>6</v>
      </c>
      <c r="L385" s="18" t="s">
        <v>12141</v>
      </c>
      <c r="M385" s="34">
        <v>1</v>
      </c>
      <c r="N385" s="34">
        <v>1</v>
      </c>
      <c r="O385" s="9">
        <v>0</v>
      </c>
      <c r="P385" s="113"/>
      <c r="Q385" s="65"/>
      <c r="R385" s="65"/>
      <c r="S385" s="65"/>
    </row>
    <row r="386" spans="1:19" ht="90" x14ac:dyDescent="0.25">
      <c r="A386" s="149" t="s">
        <v>10597</v>
      </c>
      <c r="B386" s="8" t="s">
        <v>4157</v>
      </c>
      <c r="C386" s="8" t="s">
        <v>4157</v>
      </c>
      <c r="D386" s="18" t="s">
        <v>5045</v>
      </c>
      <c r="E386" s="18" t="s">
        <v>563</v>
      </c>
      <c r="F386" s="18"/>
      <c r="G386" s="34"/>
      <c r="H386" s="18" t="s">
        <v>3940</v>
      </c>
      <c r="I386" s="9"/>
      <c r="J386" s="18" t="s">
        <v>3891</v>
      </c>
      <c r="K386" s="18">
        <v>30</v>
      </c>
      <c r="L386" s="18" t="s">
        <v>12142</v>
      </c>
      <c r="M386" s="34">
        <v>1</v>
      </c>
      <c r="N386" s="34">
        <v>1</v>
      </c>
      <c r="O386" s="9">
        <v>0</v>
      </c>
      <c r="P386" s="113"/>
      <c r="Q386" s="65"/>
      <c r="R386" s="65"/>
      <c r="S386" s="65"/>
    </row>
    <row r="387" spans="1:19" ht="90" x14ac:dyDescent="0.25">
      <c r="A387" s="149" t="s">
        <v>10598</v>
      </c>
      <c r="B387" s="8" t="s">
        <v>4157</v>
      </c>
      <c r="C387" s="8" t="s">
        <v>4157</v>
      </c>
      <c r="D387" s="18" t="s">
        <v>5045</v>
      </c>
      <c r="E387" s="18" t="s">
        <v>562</v>
      </c>
      <c r="F387" s="18"/>
      <c r="G387" s="34"/>
      <c r="H387" s="18" t="s">
        <v>3940</v>
      </c>
      <c r="I387" s="9"/>
      <c r="J387" s="18" t="s">
        <v>3891</v>
      </c>
      <c r="K387" s="18">
        <v>77</v>
      </c>
      <c r="L387" s="18" t="s">
        <v>12143</v>
      </c>
      <c r="M387" s="34">
        <v>1</v>
      </c>
      <c r="N387" s="34">
        <v>1</v>
      </c>
      <c r="O387" s="9">
        <v>0</v>
      </c>
      <c r="P387" s="113"/>
      <c r="Q387" s="65"/>
      <c r="R387" s="65"/>
      <c r="S387" s="65"/>
    </row>
    <row r="388" spans="1:19" ht="90" x14ac:dyDescent="0.25">
      <c r="A388" s="149" t="s">
        <v>10599</v>
      </c>
      <c r="B388" s="8" t="s">
        <v>4158</v>
      </c>
      <c r="C388" s="8" t="s">
        <v>4158</v>
      </c>
      <c r="D388" s="18" t="s">
        <v>5045</v>
      </c>
      <c r="E388" s="18" t="s">
        <v>561</v>
      </c>
      <c r="F388" s="18"/>
      <c r="G388" s="34"/>
      <c r="H388" s="18" t="s">
        <v>3940</v>
      </c>
      <c r="I388" s="9"/>
      <c r="J388" s="18" t="s">
        <v>3891</v>
      </c>
      <c r="K388" s="18">
        <v>10</v>
      </c>
      <c r="L388" s="18" t="s">
        <v>12144</v>
      </c>
      <c r="M388" s="34">
        <v>1</v>
      </c>
      <c r="N388" s="34">
        <v>1</v>
      </c>
      <c r="O388" s="9">
        <v>0</v>
      </c>
      <c r="P388" s="113"/>
      <c r="Q388" s="65"/>
      <c r="R388" s="65"/>
      <c r="S388" s="65"/>
    </row>
    <row r="389" spans="1:19" ht="90" x14ac:dyDescent="0.25">
      <c r="A389" s="149" t="s">
        <v>10600</v>
      </c>
      <c r="B389" s="8" t="s">
        <v>4158</v>
      </c>
      <c r="C389" s="8" t="s">
        <v>4158</v>
      </c>
      <c r="D389" s="18" t="s">
        <v>5045</v>
      </c>
      <c r="E389" s="18" t="s">
        <v>560</v>
      </c>
      <c r="F389" s="18"/>
      <c r="G389" s="34"/>
      <c r="H389" s="18" t="s">
        <v>3940</v>
      </c>
      <c r="I389" s="9"/>
      <c r="J389" s="18" t="s">
        <v>3891</v>
      </c>
      <c r="K389" s="18">
        <v>20</v>
      </c>
      <c r="L389" s="18" t="s">
        <v>12145</v>
      </c>
      <c r="M389" s="34">
        <v>1</v>
      </c>
      <c r="N389" s="34">
        <v>1</v>
      </c>
      <c r="O389" s="9">
        <v>0</v>
      </c>
      <c r="P389" s="113"/>
      <c r="Q389" s="65"/>
      <c r="R389" s="65"/>
      <c r="S389" s="65"/>
    </row>
    <row r="390" spans="1:19" ht="90" x14ac:dyDescent="0.25">
      <c r="A390" s="149" t="s">
        <v>10601</v>
      </c>
      <c r="B390" s="8" t="s">
        <v>4158</v>
      </c>
      <c r="C390" s="8" t="s">
        <v>4158</v>
      </c>
      <c r="D390" s="18" t="s">
        <v>5045</v>
      </c>
      <c r="E390" s="18" t="s">
        <v>560</v>
      </c>
      <c r="F390" s="18"/>
      <c r="G390" s="34"/>
      <c r="H390" s="18" t="s">
        <v>3940</v>
      </c>
      <c r="I390" s="9"/>
      <c r="J390" s="18" t="s">
        <v>3891</v>
      </c>
      <c r="K390" s="18">
        <v>10</v>
      </c>
      <c r="L390" s="18" t="s">
        <v>12146</v>
      </c>
      <c r="M390" s="34">
        <v>1</v>
      </c>
      <c r="N390" s="34">
        <v>1</v>
      </c>
      <c r="O390" s="9">
        <v>0</v>
      </c>
      <c r="P390" s="113"/>
      <c r="Q390" s="65"/>
      <c r="R390" s="65"/>
      <c r="S390" s="65"/>
    </row>
    <row r="391" spans="1:19" ht="90" x14ac:dyDescent="0.25">
      <c r="A391" s="149" t="s">
        <v>10602</v>
      </c>
      <c r="B391" s="8" t="s">
        <v>4158</v>
      </c>
      <c r="C391" s="8" t="s">
        <v>4158</v>
      </c>
      <c r="D391" s="18" t="s">
        <v>5045</v>
      </c>
      <c r="E391" s="18" t="s">
        <v>559</v>
      </c>
      <c r="F391" s="18"/>
      <c r="G391" s="34"/>
      <c r="H391" s="18" t="s">
        <v>3940</v>
      </c>
      <c r="I391" s="9"/>
      <c r="J391" s="18" t="s">
        <v>3891</v>
      </c>
      <c r="K391" s="18">
        <v>10</v>
      </c>
      <c r="L391" s="18" t="s">
        <v>12147</v>
      </c>
      <c r="M391" s="34">
        <v>1</v>
      </c>
      <c r="N391" s="34">
        <v>1</v>
      </c>
      <c r="O391" s="9">
        <v>0</v>
      </c>
      <c r="P391" s="113"/>
      <c r="Q391" s="65"/>
      <c r="R391" s="65"/>
      <c r="S391" s="65"/>
    </row>
    <row r="392" spans="1:19" ht="105" x14ac:dyDescent="0.25">
      <c r="A392" s="149" t="s">
        <v>10711</v>
      </c>
      <c r="B392" s="8" t="s">
        <v>4159</v>
      </c>
      <c r="C392" s="8" t="s">
        <v>4159</v>
      </c>
      <c r="D392" s="18" t="s">
        <v>5045</v>
      </c>
      <c r="E392" s="18" t="s">
        <v>558</v>
      </c>
      <c r="F392" s="18"/>
      <c r="G392" s="34"/>
      <c r="H392" s="18" t="s">
        <v>3940</v>
      </c>
      <c r="I392" s="9"/>
      <c r="J392" s="18" t="s">
        <v>3891</v>
      </c>
      <c r="K392" s="18">
        <v>10</v>
      </c>
      <c r="L392" s="18" t="s">
        <v>12148</v>
      </c>
      <c r="M392" s="34">
        <v>1</v>
      </c>
      <c r="N392" s="34">
        <v>1</v>
      </c>
      <c r="O392" s="9">
        <v>0</v>
      </c>
      <c r="P392" s="113"/>
      <c r="Q392" s="65"/>
      <c r="R392" s="65"/>
      <c r="S392" s="65"/>
    </row>
    <row r="393" spans="1:19" ht="90" x14ac:dyDescent="0.25">
      <c r="A393" s="149" t="s">
        <v>10712</v>
      </c>
      <c r="B393" s="8" t="s">
        <v>4160</v>
      </c>
      <c r="C393" s="8" t="s">
        <v>4160</v>
      </c>
      <c r="D393" s="18" t="s">
        <v>5045</v>
      </c>
      <c r="E393" s="18" t="s">
        <v>557</v>
      </c>
      <c r="F393" s="18"/>
      <c r="G393" s="34"/>
      <c r="H393" s="18" t="s">
        <v>3940</v>
      </c>
      <c r="I393" s="9"/>
      <c r="J393" s="18" t="s">
        <v>3891</v>
      </c>
      <c r="K393" s="18">
        <v>5</v>
      </c>
      <c r="L393" s="18" t="s">
        <v>12149</v>
      </c>
      <c r="M393" s="34">
        <v>1</v>
      </c>
      <c r="N393" s="34">
        <v>1</v>
      </c>
      <c r="O393" s="9">
        <v>0</v>
      </c>
      <c r="P393" s="113"/>
      <c r="Q393" s="65"/>
      <c r="R393" s="65"/>
      <c r="S393" s="65"/>
    </row>
    <row r="394" spans="1:19" ht="90" x14ac:dyDescent="0.25">
      <c r="A394" s="149" t="s">
        <v>10713</v>
      </c>
      <c r="B394" s="8" t="s">
        <v>4161</v>
      </c>
      <c r="C394" s="8" t="s">
        <v>4161</v>
      </c>
      <c r="D394" s="18" t="s">
        <v>5045</v>
      </c>
      <c r="E394" s="18" t="s">
        <v>556</v>
      </c>
      <c r="F394" s="18"/>
      <c r="G394" s="34"/>
      <c r="H394" s="18" t="s">
        <v>3940</v>
      </c>
      <c r="I394" s="9"/>
      <c r="J394" s="18" t="s">
        <v>3891</v>
      </c>
      <c r="K394" s="18">
        <v>5</v>
      </c>
      <c r="L394" s="18" t="s">
        <v>12150</v>
      </c>
      <c r="M394" s="34">
        <v>1</v>
      </c>
      <c r="N394" s="34">
        <v>1</v>
      </c>
      <c r="O394" s="9">
        <v>0</v>
      </c>
      <c r="P394" s="113"/>
      <c r="Q394" s="65"/>
      <c r="R394" s="65"/>
      <c r="S394" s="65"/>
    </row>
    <row r="395" spans="1:19" ht="90" x14ac:dyDescent="0.25">
      <c r="A395" s="149" t="s">
        <v>10714</v>
      </c>
      <c r="B395" s="8" t="s">
        <v>4161</v>
      </c>
      <c r="C395" s="8" t="s">
        <v>4161</v>
      </c>
      <c r="D395" s="18" t="s">
        <v>5045</v>
      </c>
      <c r="E395" s="18" t="s">
        <v>555</v>
      </c>
      <c r="F395" s="18"/>
      <c r="G395" s="34"/>
      <c r="H395" s="18" t="s">
        <v>3940</v>
      </c>
      <c r="I395" s="9"/>
      <c r="J395" s="18" t="s">
        <v>3891</v>
      </c>
      <c r="K395" s="18">
        <v>5</v>
      </c>
      <c r="L395" s="18" t="s">
        <v>12151</v>
      </c>
      <c r="M395" s="34">
        <v>1</v>
      </c>
      <c r="N395" s="34">
        <v>1</v>
      </c>
      <c r="O395" s="9">
        <v>0</v>
      </c>
      <c r="P395" s="113"/>
      <c r="Q395" s="65"/>
      <c r="R395" s="65"/>
      <c r="S395" s="65"/>
    </row>
    <row r="396" spans="1:19" ht="60" x14ac:dyDescent="0.25">
      <c r="A396" s="149" t="s">
        <v>10715</v>
      </c>
      <c r="B396" s="8" t="s">
        <v>554</v>
      </c>
      <c r="C396" s="8" t="s">
        <v>554</v>
      </c>
      <c r="D396" s="18" t="s">
        <v>5045</v>
      </c>
      <c r="E396" s="18" t="s">
        <v>553</v>
      </c>
      <c r="F396" s="18"/>
      <c r="G396" s="34"/>
      <c r="H396" s="18" t="s">
        <v>3940</v>
      </c>
      <c r="I396" s="9"/>
      <c r="J396" s="18" t="s">
        <v>3891</v>
      </c>
      <c r="K396" s="18">
        <v>5</v>
      </c>
      <c r="L396" s="18" t="s">
        <v>12152</v>
      </c>
      <c r="M396" s="34">
        <v>1</v>
      </c>
      <c r="N396" s="34">
        <v>1</v>
      </c>
      <c r="O396" s="9">
        <v>0</v>
      </c>
      <c r="P396" s="113"/>
      <c r="Q396" s="65"/>
      <c r="R396" s="65"/>
      <c r="S396" s="65"/>
    </row>
    <row r="397" spans="1:19" ht="75" x14ac:dyDescent="0.25">
      <c r="A397" s="149" t="s">
        <v>10716</v>
      </c>
      <c r="B397" s="8" t="s">
        <v>545</v>
      </c>
      <c r="C397" s="8" t="s">
        <v>545</v>
      </c>
      <c r="D397" s="18" t="s">
        <v>209</v>
      </c>
      <c r="E397" s="18" t="s">
        <v>552</v>
      </c>
      <c r="F397" s="18"/>
      <c r="G397" s="34"/>
      <c r="H397" s="18" t="s">
        <v>3940</v>
      </c>
      <c r="I397" s="9"/>
      <c r="J397" s="18" t="s">
        <v>3891</v>
      </c>
      <c r="K397" s="18">
        <v>600</v>
      </c>
      <c r="L397" s="18" t="s">
        <v>12153</v>
      </c>
      <c r="M397" s="34">
        <v>1</v>
      </c>
      <c r="N397" s="34">
        <v>1</v>
      </c>
      <c r="O397" s="9">
        <v>0</v>
      </c>
      <c r="P397" s="113"/>
      <c r="Q397" s="65"/>
      <c r="R397" s="65"/>
      <c r="S397" s="65"/>
    </row>
    <row r="398" spans="1:19" ht="75" x14ac:dyDescent="0.25">
      <c r="A398" s="149" t="s">
        <v>10717</v>
      </c>
      <c r="B398" s="8" t="s">
        <v>545</v>
      </c>
      <c r="C398" s="8" t="s">
        <v>545</v>
      </c>
      <c r="D398" s="18" t="s">
        <v>209</v>
      </c>
      <c r="E398" s="18" t="s">
        <v>551</v>
      </c>
      <c r="F398" s="18"/>
      <c r="G398" s="34"/>
      <c r="H398" s="18" t="s">
        <v>3940</v>
      </c>
      <c r="I398" s="9"/>
      <c r="J398" s="18" t="s">
        <v>3891</v>
      </c>
      <c r="K398" s="18">
        <v>1800</v>
      </c>
      <c r="L398" s="18" t="s">
        <v>12154</v>
      </c>
      <c r="M398" s="34">
        <v>1</v>
      </c>
      <c r="N398" s="34">
        <v>1</v>
      </c>
      <c r="O398" s="9">
        <v>0</v>
      </c>
      <c r="P398" s="113"/>
      <c r="Q398" s="65"/>
      <c r="R398" s="65"/>
      <c r="S398" s="65"/>
    </row>
    <row r="399" spans="1:19" ht="75" x14ac:dyDescent="0.25">
      <c r="A399" s="149" t="s">
        <v>10718</v>
      </c>
      <c r="B399" s="8" t="s">
        <v>545</v>
      </c>
      <c r="C399" s="8" t="s">
        <v>545</v>
      </c>
      <c r="D399" s="18" t="s">
        <v>209</v>
      </c>
      <c r="E399" s="18" t="s">
        <v>4191</v>
      </c>
      <c r="F399" s="18"/>
      <c r="G399" s="34"/>
      <c r="H399" s="18" t="s">
        <v>3940</v>
      </c>
      <c r="I399" s="9"/>
      <c r="J399" s="18" t="s">
        <v>3891</v>
      </c>
      <c r="K399" s="18">
        <v>700</v>
      </c>
      <c r="L399" s="18" t="s">
        <v>12155</v>
      </c>
      <c r="M399" s="34">
        <v>1</v>
      </c>
      <c r="N399" s="34">
        <v>1</v>
      </c>
      <c r="O399" s="9">
        <v>0</v>
      </c>
      <c r="P399" s="113"/>
      <c r="Q399" s="65"/>
      <c r="R399" s="65"/>
      <c r="S399" s="65"/>
    </row>
    <row r="400" spans="1:19" ht="75" x14ac:dyDescent="0.25">
      <c r="A400" s="149" t="s">
        <v>10719</v>
      </c>
      <c r="B400" s="8" t="s">
        <v>545</v>
      </c>
      <c r="C400" s="8" t="s">
        <v>545</v>
      </c>
      <c r="D400" s="18" t="s">
        <v>209</v>
      </c>
      <c r="E400" s="18" t="s">
        <v>550</v>
      </c>
      <c r="F400" s="18"/>
      <c r="G400" s="34"/>
      <c r="H400" s="18" t="s">
        <v>3940</v>
      </c>
      <c r="I400" s="9"/>
      <c r="J400" s="18" t="s">
        <v>3891</v>
      </c>
      <c r="K400" s="18">
        <v>700</v>
      </c>
      <c r="L400" s="18" t="s">
        <v>12156</v>
      </c>
      <c r="M400" s="34">
        <v>1</v>
      </c>
      <c r="N400" s="34">
        <v>1</v>
      </c>
      <c r="O400" s="9">
        <v>0</v>
      </c>
      <c r="P400" s="113"/>
      <c r="Q400" s="65"/>
      <c r="R400" s="65"/>
      <c r="S400" s="65"/>
    </row>
    <row r="401" spans="1:19" ht="75" x14ac:dyDescent="0.25">
      <c r="A401" s="149" t="s">
        <v>10720</v>
      </c>
      <c r="B401" s="8" t="s">
        <v>545</v>
      </c>
      <c r="C401" s="8" t="s">
        <v>545</v>
      </c>
      <c r="D401" s="18" t="s">
        <v>209</v>
      </c>
      <c r="E401" s="18" t="s">
        <v>549</v>
      </c>
      <c r="F401" s="18"/>
      <c r="G401" s="34"/>
      <c r="H401" s="18" t="s">
        <v>3940</v>
      </c>
      <c r="I401" s="9"/>
      <c r="J401" s="18" t="s">
        <v>3891</v>
      </c>
      <c r="K401" s="18">
        <v>700</v>
      </c>
      <c r="L401" s="18" t="s">
        <v>12157</v>
      </c>
      <c r="M401" s="34">
        <v>1</v>
      </c>
      <c r="N401" s="34">
        <v>1</v>
      </c>
      <c r="O401" s="9">
        <v>0</v>
      </c>
      <c r="P401" s="113"/>
      <c r="Q401" s="65"/>
      <c r="R401" s="65"/>
      <c r="S401" s="65"/>
    </row>
    <row r="402" spans="1:19" ht="75" x14ac:dyDescent="0.25">
      <c r="A402" s="149" t="s">
        <v>10721</v>
      </c>
      <c r="B402" s="8" t="s">
        <v>545</v>
      </c>
      <c r="C402" s="8" t="s">
        <v>545</v>
      </c>
      <c r="D402" s="18" t="s">
        <v>209</v>
      </c>
      <c r="E402" s="18" t="s">
        <v>548</v>
      </c>
      <c r="F402" s="18"/>
      <c r="G402" s="34"/>
      <c r="H402" s="18" t="s">
        <v>3940</v>
      </c>
      <c r="I402" s="9"/>
      <c r="J402" s="18" t="s">
        <v>3891</v>
      </c>
      <c r="K402" s="18">
        <v>500</v>
      </c>
      <c r="L402" s="18" t="s">
        <v>12158</v>
      </c>
      <c r="M402" s="34">
        <v>1</v>
      </c>
      <c r="N402" s="34">
        <v>1</v>
      </c>
      <c r="O402" s="9">
        <v>0</v>
      </c>
      <c r="P402" s="113"/>
      <c r="Q402" s="65"/>
      <c r="R402" s="65"/>
      <c r="S402" s="65"/>
    </row>
    <row r="403" spans="1:19" ht="75" x14ac:dyDescent="0.25">
      <c r="A403" s="149" t="s">
        <v>10722</v>
      </c>
      <c r="B403" s="8" t="s">
        <v>545</v>
      </c>
      <c r="C403" s="8" t="s">
        <v>545</v>
      </c>
      <c r="D403" s="18" t="s">
        <v>209</v>
      </c>
      <c r="E403" s="18" t="s">
        <v>547</v>
      </c>
      <c r="F403" s="18"/>
      <c r="G403" s="34"/>
      <c r="H403" s="18" t="s">
        <v>3940</v>
      </c>
      <c r="I403" s="9"/>
      <c r="J403" s="18" t="s">
        <v>3891</v>
      </c>
      <c r="K403" s="18">
        <v>800</v>
      </c>
      <c r="L403" s="18" t="s">
        <v>12159</v>
      </c>
      <c r="M403" s="34">
        <v>1</v>
      </c>
      <c r="N403" s="34">
        <v>1</v>
      </c>
      <c r="O403" s="9">
        <v>0</v>
      </c>
      <c r="P403" s="113"/>
      <c r="Q403" s="65"/>
      <c r="R403" s="65"/>
      <c r="S403" s="65"/>
    </row>
    <row r="404" spans="1:19" ht="75" x14ac:dyDescent="0.25">
      <c r="A404" s="149" t="s">
        <v>10723</v>
      </c>
      <c r="B404" s="8" t="s">
        <v>545</v>
      </c>
      <c r="C404" s="8" t="s">
        <v>545</v>
      </c>
      <c r="D404" s="18" t="s">
        <v>209</v>
      </c>
      <c r="E404" s="18" t="s">
        <v>546</v>
      </c>
      <c r="F404" s="18"/>
      <c r="G404" s="34"/>
      <c r="H404" s="18" t="s">
        <v>3940</v>
      </c>
      <c r="I404" s="9"/>
      <c r="J404" s="18" t="s">
        <v>3891</v>
      </c>
      <c r="K404" s="18">
        <v>500</v>
      </c>
      <c r="L404" s="18" t="s">
        <v>12160</v>
      </c>
      <c r="M404" s="34">
        <v>1</v>
      </c>
      <c r="N404" s="34">
        <v>1</v>
      </c>
      <c r="O404" s="9">
        <v>0</v>
      </c>
      <c r="P404" s="113"/>
      <c r="Q404" s="65"/>
      <c r="R404" s="65"/>
      <c r="S404" s="65"/>
    </row>
    <row r="405" spans="1:19" ht="75" x14ac:dyDescent="0.25">
      <c r="A405" s="149" t="s">
        <v>10724</v>
      </c>
      <c r="B405" s="8" t="s">
        <v>545</v>
      </c>
      <c r="C405" s="8" t="s">
        <v>545</v>
      </c>
      <c r="D405" s="18" t="s">
        <v>209</v>
      </c>
      <c r="E405" s="18" t="s">
        <v>4194</v>
      </c>
      <c r="F405" s="18"/>
      <c r="G405" s="34"/>
      <c r="H405" s="18" t="s">
        <v>3940</v>
      </c>
      <c r="I405" s="9"/>
      <c r="J405" s="18" t="s">
        <v>3891</v>
      </c>
      <c r="K405" s="18">
        <v>900</v>
      </c>
      <c r="L405" s="18" t="s">
        <v>12161</v>
      </c>
      <c r="M405" s="34">
        <v>1</v>
      </c>
      <c r="N405" s="34">
        <v>1</v>
      </c>
      <c r="O405" s="9">
        <v>0</v>
      </c>
      <c r="P405" s="113"/>
      <c r="Q405" s="65"/>
      <c r="R405" s="65"/>
      <c r="S405" s="65"/>
    </row>
    <row r="406" spans="1:19" ht="210" x14ac:dyDescent="0.25">
      <c r="A406" s="149" t="s">
        <v>10725</v>
      </c>
      <c r="B406" s="18" t="s">
        <v>4162</v>
      </c>
      <c r="C406" s="18" t="s">
        <v>4162</v>
      </c>
      <c r="D406" s="18" t="s">
        <v>5045</v>
      </c>
      <c r="E406" s="18" t="s">
        <v>542</v>
      </c>
      <c r="F406" s="18"/>
      <c r="G406" s="9"/>
      <c r="H406" s="18" t="s">
        <v>3940</v>
      </c>
      <c r="I406" s="9"/>
      <c r="J406" s="18" t="s">
        <v>3891</v>
      </c>
      <c r="K406" s="18">
        <v>45</v>
      </c>
      <c r="L406" s="18" t="s">
        <v>12162</v>
      </c>
      <c r="M406" s="9">
        <v>50000</v>
      </c>
      <c r="N406" s="9">
        <v>50000</v>
      </c>
      <c r="O406" s="9">
        <v>0</v>
      </c>
      <c r="P406" s="113"/>
      <c r="Q406" s="65"/>
      <c r="R406" s="65"/>
      <c r="S406" s="65"/>
    </row>
    <row r="407" spans="1:19" ht="135" x14ac:dyDescent="0.25">
      <c r="A407" s="149" t="s">
        <v>10726</v>
      </c>
      <c r="B407" s="18" t="s">
        <v>4163</v>
      </c>
      <c r="C407" s="18" t="s">
        <v>4163</v>
      </c>
      <c r="D407" s="18" t="s">
        <v>5045</v>
      </c>
      <c r="E407" s="18" t="s">
        <v>541</v>
      </c>
      <c r="F407" s="18"/>
      <c r="G407" s="9"/>
      <c r="H407" s="18" t="s">
        <v>3940</v>
      </c>
      <c r="I407" s="9"/>
      <c r="J407" s="18" t="s">
        <v>3891</v>
      </c>
      <c r="K407" s="18">
        <v>45</v>
      </c>
      <c r="L407" s="18" t="s">
        <v>12163</v>
      </c>
      <c r="M407" s="9">
        <v>50000</v>
      </c>
      <c r="N407" s="9">
        <v>50000</v>
      </c>
      <c r="O407" s="9">
        <v>0</v>
      </c>
      <c r="P407" s="113"/>
      <c r="Q407" s="65"/>
      <c r="R407" s="65"/>
      <c r="S407" s="65"/>
    </row>
    <row r="408" spans="1:19" ht="210" x14ac:dyDescent="0.25">
      <c r="A408" s="149" t="s">
        <v>10727</v>
      </c>
      <c r="B408" s="18" t="s">
        <v>4162</v>
      </c>
      <c r="C408" s="18" t="s">
        <v>4162</v>
      </c>
      <c r="D408" s="18" t="s">
        <v>5045</v>
      </c>
      <c r="E408" s="18" t="s">
        <v>540</v>
      </c>
      <c r="F408" s="18"/>
      <c r="G408" s="9"/>
      <c r="H408" s="18" t="s">
        <v>3940</v>
      </c>
      <c r="I408" s="9"/>
      <c r="J408" s="18" t="s">
        <v>3891</v>
      </c>
      <c r="K408" s="18">
        <v>45</v>
      </c>
      <c r="L408" s="18" t="s">
        <v>12162</v>
      </c>
      <c r="M408" s="9">
        <v>50000</v>
      </c>
      <c r="N408" s="9">
        <v>50000</v>
      </c>
      <c r="O408" s="9">
        <v>0</v>
      </c>
      <c r="P408" s="113"/>
      <c r="Q408" s="65"/>
      <c r="R408" s="65"/>
      <c r="S408" s="65"/>
    </row>
    <row r="409" spans="1:19" ht="60" x14ac:dyDescent="0.25">
      <c r="A409" s="149" t="s">
        <v>10728</v>
      </c>
      <c r="B409" s="18" t="s">
        <v>209</v>
      </c>
      <c r="C409" s="18" t="s">
        <v>209</v>
      </c>
      <c r="D409" s="18" t="s">
        <v>209</v>
      </c>
      <c r="E409" s="18" t="s">
        <v>537</v>
      </c>
      <c r="F409" s="18"/>
      <c r="G409" s="34"/>
      <c r="H409" s="18" t="s">
        <v>3940</v>
      </c>
      <c r="I409" s="9"/>
      <c r="J409" s="18" t="s">
        <v>3891</v>
      </c>
      <c r="K409" s="18">
        <v>500</v>
      </c>
      <c r="L409" s="18" t="s">
        <v>12164</v>
      </c>
      <c r="M409" s="34">
        <v>1</v>
      </c>
      <c r="N409" s="34">
        <v>1</v>
      </c>
      <c r="O409" s="9">
        <v>0</v>
      </c>
      <c r="P409" s="113"/>
      <c r="Q409" s="65"/>
      <c r="R409" s="65"/>
      <c r="S409" s="65"/>
    </row>
    <row r="410" spans="1:19" ht="60" x14ac:dyDescent="0.25">
      <c r="A410" s="149" t="s">
        <v>10729</v>
      </c>
      <c r="B410" s="18" t="s">
        <v>209</v>
      </c>
      <c r="C410" s="18" t="s">
        <v>209</v>
      </c>
      <c r="D410" s="18" t="s">
        <v>209</v>
      </c>
      <c r="E410" s="18" t="s">
        <v>536</v>
      </c>
      <c r="F410" s="18"/>
      <c r="G410" s="34"/>
      <c r="H410" s="18" t="s">
        <v>3940</v>
      </c>
      <c r="I410" s="9"/>
      <c r="J410" s="18" t="s">
        <v>3891</v>
      </c>
      <c r="K410" s="18">
        <v>200</v>
      </c>
      <c r="L410" s="18" t="s">
        <v>12165</v>
      </c>
      <c r="M410" s="34">
        <v>1</v>
      </c>
      <c r="N410" s="34">
        <v>1</v>
      </c>
      <c r="O410" s="9">
        <v>0</v>
      </c>
      <c r="P410" s="113"/>
      <c r="Q410" s="65"/>
      <c r="R410" s="65"/>
      <c r="S410" s="65"/>
    </row>
    <row r="411" spans="1:19" ht="60" x14ac:dyDescent="0.25">
      <c r="A411" s="149" t="s">
        <v>10730</v>
      </c>
      <c r="B411" s="18" t="s">
        <v>209</v>
      </c>
      <c r="C411" s="18" t="s">
        <v>209</v>
      </c>
      <c r="D411" s="18" t="s">
        <v>209</v>
      </c>
      <c r="E411" s="18" t="s">
        <v>535</v>
      </c>
      <c r="F411" s="18"/>
      <c r="G411" s="34"/>
      <c r="H411" s="18" t="s">
        <v>3940</v>
      </c>
      <c r="I411" s="9"/>
      <c r="J411" s="18" t="s">
        <v>3891</v>
      </c>
      <c r="K411" s="18">
        <v>800</v>
      </c>
      <c r="L411" s="18" t="s">
        <v>12166</v>
      </c>
      <c r="M411" s="34">
        <v>1</v>
      </c>
      <c r="N411" s="34">
        <v>1</v>
      </c>
      <c r="O411" s="9">
        <v>0</v>
      </c>
      <c r="P411" s="113"/>
      <c r="Q411" s="65"/>
      <c r="R411" s="65"/>
      <c r="S411" s="65"/>
    </row>
    <row r="412" spans="1:19" ht="60" x14ac:dyDescent="0.25">
      <c r="A412" s="149" t="s">
        <v>10731</v>
      </c>
      <c r="B412" s="18" t="s">
        <v>209</v>
      </c>
      <c r="C412" s="18" t="s">
        <v>209</v>
      </c>
      <c r="D412" s="18" t="s">
        <v>209</v>
      </c>
      <c r="E412" s="18" t="s">
        <v>534</v>
      </c>
      <c r="F412" s="18"/>
      <c r="G412" s="34"/>
      <c r="H412" s="18" t="s">
        <v>3940</v>
      </c>
      <c r="I412" s="9"/>
      <c r="J412" s="18" t="s">
        <v>3891</v>
      </c>
      <c r="K412" s="18">
        <v>800</v>
      </c>
      <c r="L412" s="18" t="s">
        <v>12167</v>
      </c>
      <c r="M412" s="34">
        <v>1</v>
      </c>
      <c r="N412" s="34">
        <v>1</v>
      </c>
      <c r="O412" s="9">
        <v>0</v>
      </c>
      <c r="P412" s="113"/>
      <c r="Q412" s="65"/>
      <c r="R412" s="65"/>
      <c r="S412" s="65"/>
    </row>
    <row r="413" spans="1:19" ht="60" x14ac:dyDescent="0.25">
      <c r="A413" s="149" t="s">
        <v>10732</v>
      </c>
      <c r="B413" s="18" t="s">
        <v>209</v>
      </c>
      <c r="C413" s="18" t="s">
        <v>209</v>
      </c>
      <c r="D413" s="18" t="s">
        <v>209</v>
      </c>
      <c r="E413" s="18" t="s">
        <v>533</v>
      </c>
      <c r="F413" s="18"/>
      <c r="G413" s="34"/>
      <c r="H413" s="18" t="s">
        <v>3940</v>
      </c>
      <c r="I413" s="9"/>
      <c r="J413" s="18" t="s">
        <v>3891</v>
      </c>
      <c r="K413" s="18">
        <v>800</v>
      </c>
      <c r="L413" s="18" t="s">
        <v>12168</v>
      </c>
      <c r="M413" s="34">
        <v>1</v>
      </c>
      <c r="N413" s="34">
        <v>1</v>
      </c>
      <c r="O413" s="9">
        <v>0</v>
      </c>
      <c r="P413" s="113"/>
      <c r="Q413" s="65"/>
      <c r="R413" s="65"/>
      <c r="S413" s="65"/>
    </row>
    <row r="414" spans="1:19" ht="60" x14ac:dyDescent="0.25">
      <c r="A414" s="149" t="s">
        <v>10733</v>
      </c>
      <c r="B414" s="18" t="s">
        <v>209</v>
      </c>
      <c r="C414" s="18" t="s">
        <v>209</v>
      </c>
      <c r="D414" s="18" t="s">
        <v>209</v>
      </c>
      <c r="E414" s="18" t="s">
        <v>532</v>
      </c>
      <c r="F414" s="18"/>
      <c r="G414" s="34"/>
      <c r="H414" s="18" t="s">
        <v>3940</v>
      </c>
      <c r="I414" s="9"/>
      <c r="J414" s="18" t="s">
        <v>3891</v>
      </c>
      <c r="K414" s="18">
        <v>1550</v>
      </c>
      <c r="L414" s="18" t="s">
        <v>12169</v>
      </c>
      <c r="M414" s="34">
        <v>1</v>
      </c>
      <c r="N414" s="34">
        <v>1</v>
      </c>
      <c r="O414" s="9">
        <v>0</v>
      </c>
      <c r="P414" s="113"/>
      <c r="Q414" s="65"/>
      <c r="R414" s="65"/>
      <c r="S414" s="65"/>
    </row>
    <row r="415" spans="1:19" ht="75" x14ac:dyDescent="0.25">
      <c r="A415" s="149" t="s">
        <v>10734</v>
      </c>
      <c r="B415" s="49" t="s">
        <v>4164</v>
      </c>
      <c r="C415" s="49" t="s">
        <v>4164</v>
      </c>
      <c r="D415" s="50" t="s">
        <v>209</v>
      </c>
      <c r="E415" s="49" t="s">
        <v>531</v>
      </c>
      <c r="F415" s="50"/>
      <c r="G415" s="34"/>
      <c r="H415" s="18" t="s">
        <v>3940</v>
      </c>
      <c r="I415" s="50"/>
      <c r="J415" s="49" t="s">
        <v>3891</v>
      </c>
      <c r="K415" s="50">
        <v>7000</v>
      </c>
      <c r="L415" s="18" t="s">
        <v>12170</v>
      </c>
      <c r="M415" s="34">
        <v>1</v>
      </c>
      <c r="N415" s="34">
        <v>1</v>
      </c>
      <c r="O415" s="50">
        <v>0</v>
      </c>
      <c r="P415" s="113"/>
      <c r="Q415" s="65"/>
      <c r="R415" s="65"/>
      <c r="S415" s="65"/>
    </row>
    <row r="416" spans="1:19" ht="60" x14ac:dyDescent="0.25">
      <c r="A416" s="149" t="s">
        <v>10735</v>
      </c>
      <c r="B416" s="18" t="s">
        <v>209</v>
      </c>
      <c r="C416" s="18" t="s">
        <v>209</v>
      </c>
      <c r="D416" s="9" t="s">
        <v>209</v>
      </c>
      <c r="E416" s="18" t="s">
        <v>530</v>
      </c>
      <c r="F416" s="9"/>
      <c r="G416" s="34"/>
      <c r="H416" s="18" t="s">
        <v>3940</v>
      </c>
      <c r="I416" s="9"/>
      <c r="J416" s="18" t="s">
        <v>3891</v>
      </c>
      <c r="K416" s="9">
        <v>1000</v>
      </c>
      <c r="L416" s="18" t="s">
        <v>12171</v>
      </c>
      <c r="M416" s="34">
        <v>1</v>
      </c>
      <c r="N416" s="34">
        <v>1</v>
      </c>
      <c r="O416" s="9">
        <v>0</v>
      </c>
      <c r="P416" s="113"/>
      <c r="Q416" s="65"/>
      <c r="R416" s="65"/>
      <c r="S416" s="65"/>
    </row>
    <row r="417" spans="1:19" ht="60" x14ac:dyDescent="0.25">
      <c r="A417" s="149" t="s">
        <v>10736</v>
      </c>
      <c r="B417" s="18" t="s">
        <v>209</v>
      </c>
      <c r="C417" s="18" t="s">
        <v>209</v>
      </c>
      <c r="D417" s="9" t="s">
        <v>209</v>
      </c>
      <c r="E417" s="18" t="s">
        <v>529</v>
      </c>
      <c r="F417" s="9"/>
      <c r="G417" s="34"/>
      <c r="H417" s="18" t="s">
        <v>3940</v>
      </c>
      <c r="I417" s="9"/>
      <c r="J417" s="18" t="s">
        <v>3891</v>
      </c>
      <c r="K417" s="9">
        <v>1400</v>
      </c>
      <c r="L417" s="18" t="s">
        <v>12172</v>
      </c>
      <c r="M417" s="34">
        <v>1</v>
      </c>
      <c r="N417" s="34">
        <v>1</v>
      </c>
      <c r="O417" s="9">
        <v>0</v>
      </c>
      <c r="P417" s="113"/>
      <c r="Q417" s="65"/>
      <c r="R417" s="65"/>
      <c r="S417" s="65"/>
    </row>
    <row r="418" spans="1:19" ht="60" x14ac:dyDescent="0.25">
      <c r="A418" s="149" t="s">
        <v>10737</v>
      </c>
      <c r="B418" s="18" t="s">
        <v>209</v>
      </c>
      <c r="C418" s="18" t="s">
        <v>209</v>
      </c>
      <c r="D418" s="9" t="s">
        <v>209</v>
      </c>
      <c r="E418" s="18" t="s">
        <v>528</v>
      </c>
      <c r="F418" s="9"/>
      <c r="G418" s="34"/>
      <c r="H418" s="18" t="s">
        <v>3940</v>
      </c>
      <c r="I418" s="9"/>
      <c r="J418" s="18" t="s">
        <v>3891</v>
      </c>
      <c r="K418" s="9">
        <v>1100</v>
      </c>
      <c r="L418" s="18" t="s">
        <v>12173</v>
      </c>
      <c r="M418" s="34">
        <v>1</v>
      </c>
      <c r="N418" s="34">
        <v>1</v>
      </c>
      <c r="O418" s="9">
        <v>0</v>
      </c>
      <c r="P418" s="113"/>
      <c r="Q418" s="65"/>
      <c r="R418" s="65"/>
      <c r="S418" s="65"/>
    </row>
    <row r="419" spans="1:19" ht="60" x14ac:dyDescent="0.25">
      <c r="A419" s="149" t="s">
        <v>10738</v>
      </c>
      <c r="B419" s="18" t="s">
        <v>209</v>
      </c>
      <c r="C419" s="18" t="s">
        <v>209</v>
      </c>
      <c r="D419" s="9" t="s">
        <v>209</v>
      </c>
      <c r="E419" s="18" t="s">
        <v>527</v>
      </c>
      <c r="F419" s="9"/>
      <c r="G419" s="34"/>
      <c r="H419" s="18" t="s">
        <v>3940</v>
      </c>
      <c r="I419" s="9"/>
      <c r="J419" s="18" t="s">
        <v>3891</v>
      </c>
      <c r="K419" s="9">
        <v>680</v>
      </c>
      <c r="L419" s="18" t="s">
        <v>12174</v>
      </c>
      <c r="M419" s="34">
        <v>1</v>
      </c>
      <c r="N419" s="34">
        <v>1</v>
      </c>
      <c r="O419" s="9">
        <v>0</v>
      </c>
      <c r="P419" s="113"/>
      <c r="Q419" s="65"/>
      <c r="R419" s="65"/>
      <c r="S419" s="65"/>
    </row>
    <row r="420" spans="1:19" ht="60" x14ac:dyDescent="0.25">
      <c r="A420" s="149" t="s">
        <v>4126</v>
      </c>
      <c r="B420" s="18" t="s">
        <v>209</v>
      </c>
      <c r="C420" s="18" t="s">
        <v>209</v>
      </c>
      <c r="D420" s="9" t="s">
        <v>209</v>
      </c>
      <c r="E420" s="18" t="s">
        <v>526</v>
      </c>
      <c r="F420" s="9"/>
      <c r="G420" s="34"/>
      <c r="H420" s="18" t="s">
        <v>3940</v>
      </c>
      <c r="I420" s="9"/>
      <c r="J420" s="18" t="s">
        <v>3891</v>
      </c>
      <c r="K420" s="9">
        <v>693</v>
      </c>
      <c r="L420" s="18" t="s">
        <v>12175</v>
      </c>
      <c r="M420" s="34">
        <v>1</v>
      </c>
      <c r="N420" s="34">
        <v>1</v>
      </c>
      <c r="O420" s="9">
        <v>0</v>
      </c>
      <c r="P420" s="113"/>
      <c r="Q420" s="65"/>
      <c r="R420" s="65"/>
      <c r="S420" s="65"/>
    </row>
    <row r="421" spans="1:19" ht="60" x14ac:dyDescent="0.25">
      <c r="A421" s="149" t="s">
        <v>10739</v>
      </c>
      <c r="B421" s="18" t="s">
        <v>209</v>
      </c>
      <c r="C421" s="18" t="s">
        <v>209</v>
      </c>
      <c r="D421" s="9" t="s">
        <v>209</v>
      </c>
      <c r="E421" s="18" t="s">
        <v>525</v>
      </c>
      <c r="F421" s="9"/>
      <c r="G421" s="34"/>
      <c r="H421" s="18" t="s">
        <v>3940</v>
      </c>
      <c r="I421" s="9"/>
      <c r="J421" s="18" t="s">
        <v>3891</v>
      </c>
      <c r="K421" s="9">
        <v>1260</v>
      </c>
      <c r="L421" s="18" t="s">
        <v>12176</v>
      </c>
      <c r="M421" s="34">
        <v>1</v>
      </c>
      <c r="N421" s="34">
        <v>1</v>
      </c>
      <c r="O421" s="9">
        <v>0</v>
      </c>
      <c r="P421" s="113"/>
      <c r="Q421" s="65"/>
      <c r="R421" s="65"/>
      <c r="S421" s="65"/>
    </row>
    <row r="422" spans="1:19" ht="60" x14ac:dyDescent="0.25">
      <c r="A422" s="149" t="s">
        <v>10740</v>
      </c>
      <c r="B422" s="18" t="s">
        <v>209</v>
      </c>
      <c r="C422" s="18" t="s">
        <v>209</v>
      </c>
      <c r="D422" s="9" t="s">
        <v>209</v>
      </c>
      <c r="E422" s="18" t="s">
        <v>524</v>
      </c>
      <c r="F422" s="9"/>
      <c r="G422" s="34"/>
      <c r="H422" s="18" t="s">
        <v>3940</v>
      </c>
      <c r="I422" s="9"/>
      <c r="J422" s="18" t="s">
        <v>3891</v>
      </c>
      <c r="K422" s="9">
        <v>300</v>
      </c>
      <c r="L422" s="18" t="s">
        <v>12177</v>
      </c>
      <c r="M422" s="34">
        <v>1</v>
      </c>
      <c r="N422" s="34">
        <v>1</v>
      </c>
      <c r="O422" s="9">
        <v>0</v>
      </c>
      <c r="P422" s="113"/>
      <c r="Q422" s="65"/>
      <c r="R422" s="65"/>
      <c r="S422" s="65"/>
    </row>
    <row r="423" spans="1:19" ht="60" x14ac:dyDescent="0.25">
      <c r="A423" s="149" t="s">
        <v>10741</v>
      </c>
      <c r="B423" s="18" t="s">
        <v>209</v>
      </c>
      <c r="C423" s="18" t="s">
        <v>209</v>
      </c>
      <c r="D423" s="9" t="s">
        <v>209</v>
      </c>
      <c r="E423" s="18" t="s">
        <v>523</v>
      </c>
      <c r="F423" s="9"/>
      <c r="G423" s="34"/>
      <c r="H423" s="18" t="s">
        <v>3940</v>
      </c>
      <c r="I423" s="9"/>
      <c r="J423" s="18" t="s">
        <v>3891</v>
      </c>
      <c r="K423" s="9">
        <v>400</v>
      </c>
      <c r="L423" s="18" t="s">
        <v>12178</v>
      </c>
      <c r="M423" s="34">
        <v>1</v>
      </c>
      <c r="N423" s="34">
        <v>1</v>
      </c>
      <c r="O423" s="9">
        <v>0</v>
      </c>
      <c r="P423" s="113"/>
      <c r="Q423" s="65"/>
      <c r="R423" s="65"/>
      <c r="S423" s="65"/>
    </row>
    <row r="424" spans="1:19" ht="60" x14ac:dyDescent="0.25">
      <c r="A424" s="149" t="s">
        <v>10742</v>
      </c>
      <c r="B424" s="18" t="s">
        <v>209</v>
      </c>
      <c r="C424" s="18" t="s">
        <v>209</v>
      </c>
      <c r="D424" s="9" t="s">
        <v>209</v>
      </c>
      <c r="E424" s="18" t="s">
        <v>522</v>
      </c>
      <c r="F424" s="9"/>
      <c r="G424" s="34"/>
      <c r="H424" s="18" t="s">
        <v>3940</v>
      </c>
      <c r="I424" s="9"/>
      <c r="J424" s="18" t="s">
        <v>3891</v>
      </c>
      <c r="K424" s="9">
        <v>800</v>
      </c>
      <c r="L424" s="18" t="s">
        <v>12179</v>
      </c>
      <c r="M424" s="34">
        <v>1</v>
      </c>
      <c r="N424" s="34">
        <v>1</v>
      </c>
      <c r="O424" s="9">
        <v>0</v>
      </c>
      <c r="P424" s="113"/>
      <c r="Q424" s="65"/>
      <c r="R424" s="65"/>
      <c r="S424" s="65"/>
    </row>
    <row r="425" spans="1:19" ht="60" x14ac:dyDescent="0.25">
      <c r="A425" s="149" t="s">
        <v>10743</v>
      </c>
      <c r="B425" s="18" t="s">
        <v>209</v>
      </c>
      <c r="C425" s="18" t="s">
        <v>209</v>
      </c>
      <c r="D425" s="9" t="s">
        <v>209</v>
      </c>
      <c r="E425" s="18" t="s">
        <v>521</v>
      </c>
      <c r="F425" s="9"/>
      <c r="G425" s="34"/>
      <c r="H425" s="18" t="s">
        <v>3940</v>
      </c>
      <c r="I425" s="9"/>
      <c r="J425" s="18" t="s">
        <v>3891</v>
      </c>
      <c r="K425" s="9">
        <v>1600</v>
      </c>
      <c r="L425" s="18" t="s">
        <v>12180</v>
      </c>
      <c r="M425" s="34">
        <v>1</v>
      </c>
      <c r="N425" s="34">
        <v>1</v>
      </c>
      <c r="O425" s="9">
        <v>0</v>
      </c>
      <c r="P425" s="113"/>
      <c r="Q425" s="65"/>
      <c r="R425" s="65"/>
      <c r="S425" s="65"/>
    </row>
    <row r="426" spans="1:19" ht="60" x14ac:dyDescent="0.25">
      <c r="A426" s="149" t="s">
        <v>10744</v>
      </c>
      <c r="B426" s="18" t="s">
        <v>209</v>
      </c>
      <c r="C426" s="18" t="s">
        <v>209</v>
      </c>
      <c r="D426" s="9" t="s">
        <v>209</v>
      </c>
      <c r="E426" s="18" t="s">
        <v>520</v>
      </c>
      <c r="F426" s="9"/>
      <c r="G426" s="34"/>
      <c r="H426" s="18" t="s">
        <v>3940</v>
      </c>
      <c r="I426" s="9"/>
      <c r="J426" s="18" t="s">
        <v>3891</v>
      </c>
      <c r="K426" s="9">
        <v>500</v>
      </c>
      <c r="L426" s="18" t="s">
        <v>12181</v>
      </c>
      <c r="M426" s="34">
        <v>1</v>
      </c>
      <c r="N426" s="34">
        <v>1</v>
      </c>
      <c r="O426" s="9">
        <v>0</v>
      </c>
      <c r="P426" s="113"/>
      <c r="Q426" s="65"/>
      <c r="R426" s="65"/>
      <c r="S426" s="65"/>
    </row>
    <row r="427" spans="1:19" ht="60" x14ac:dyDescent="0.25">
      <c r="A427" s="149" t="s">
        <v>10745</v>
      </c>
      <c r="B427" s="18" t="s">
        <v>209</v>
      </c>
      <c r="C427" s="18" t="s">
        <v>209</v>
      </c>
      <c r="D427" s="9" t="s">
        <v>209</v>
      </c>
      <c r="E427" s="18" t="s">
        <v>519</v>
      </c>
      <c r="F427" s="9"/>
      <c r="G427" s="34"/>
      <c r="H427" s="18" t="s">
        <v>3940</v>
      </c>
      <c r="I427" s="9"/>
      <c r="J427" s="18" t="s">
        <v>3891</v>
      </c>
      <c r="K427" s="9">
        <v>1400</v>
      </c>
      <c r="L427" s="18" t="s">
        <v>12182</v>
      </c>
      <c r="M427" s="34">
        <v>1</v>
      </c>
      <c r="N427" s="34">
        <v>1</v>
      </c>
      <c r="O427" s="9">
        <v>0</v>
      </c>
      <c r="P427" s="113"/>
      <c r="Q427" s="65"/>
      <c r="R427" s="65"/>
      <c r="S427" s="65"/>
    </row>
    <row r="428" spans="1:19" ht="60" x14ac:dyDescent="0.25">
      <c r="A428" s="149" t="s">
        <v>10746</v>
      </c>
      <c r="B428" s="18" t="s">
        <v>209</v>
      </c>
      <c r="C428" s="18" t="s">
        <v>209</v>
      </c>
      <c r="D428" s="9" t="s">
        <v>209</v>
      </c>
      <c r="E428" s="18" t="s">
        <v>518</v>
      </c>
      <c r="F428" s="9"/>
      <c r="G428" s="34"/>
      <c r="H428" s="18" t="s">
        <v>3940</v>
      </c>
      <c r="I428" s="9"/>
      <c r="J428" s="18" t="s">
        <v>3891</v>
      </c>
      <c r="K428" s="9">
        <v>500</v>
      </c>
      <c r="L428" s="18" t="s">
        <v>12183</v>
      </c>
      <c r="M428" s="34">
        <v>1</v>
      </c>
      <c r="N428" s="34">
        <v>1</v>
      </c>
      <c r="O428" s="9">
        <v>0</v>
      </c>
      <c r="P428" s="113"/>
      <c r="Q428" s="65"/>
      <c r="R428" s="65"/>
      <c r="S428" s="65"/>
    </row>
    <row r="429" spans="1:19" ht="60" x14ac:dyDescent="0.25">
      <c r="A429" s="149" t="s">
        <v>10747</v>
      </c>
      <c r="B429" s="18" t="s">
        <v>209</v>
      </c>
      <c r="C429" s="18" t="s">
        <v>209</v>
      </c>
      <c r="D429" s="9" t="s">
        <v>209</v>
      </c>
      <c r="E429" s="18" t="s">
        <v>517</v>
      </c>
      <c r="F429" s="9"/>
      <c r="G429" s="34"/>
      <c r="H429" s="18" t="s">
        <v>3940</v>
      </c>
      <c r="I429" s="9"/>
      <c r="J429" s="18" t="s">
        <v>3891</v>
      </c>
      <c r="K429" s="9">
        <v>500</v>
      </c>
      <c r="L429" s="18" t="s">
        <v>12184</v>
      </c>
      <c r="M429" s="34">
        <v>1</v>
      </c>
      <c r="N429" s="34">
        <v>1</v>
      </c>
      <c r="O429" s="9">
        <v>0</v>
      </c>
      <c r="P429" s="113"/>
      <c r="Q429" s="65"/>
      <c r="R429" s="65"/>
      <c r="S429" s="65"/>
    </row>
    <row r="430" spans="1:19" ht="60" x14ac:dyDescent="0.25">
      <c r="A430" s="149" t="s">
        <v>10748</v>
      </c>
      <c r="B430" s="18" t="s">
        <v>209</v>
      </c>
      <c r="C430" s="18" t="s">
        <v>209</v>
      </c>
      <c r="D430" s="9" t="s">
        <v>209</v>
      </c>
      <c r="E430" s="18" t="s">
        <v>516</v>
      </c>
      <c r="F430" s="9"/>
      <c r="G430" s="34"/>
      <c r="H430" s="18" t="s">
        <v>3940</v>
      </c>
      <c r="I430" s="9"/>
      <c r="J430" s="18" t="s">
        <v>3891</v>
      </c>
      <c r="K430" s="9">
        <v>350</v>
      </c>
      <c r="L430" s="18" t="s">
        <v>12185</v>
      </c>
      <c r="M430" s="34">
        <v>1</v>
      </c>
      <c r="N430" s="34">
        <v>1</v>
      </c>
      <c r="O430" s="9">
        <v>0</v>
      </c>
      <c r="P430" s="113"/>
      <c r="Q430" s="65"/>
      <c r="R430" s="65"/>
      <c r="S430" s="65"/>
    </row>
    <row r="431" spans="1:19" ht="60" x14ac:dyDescent="0.25">
      <c r="A431" s="149" t="s">
        <v>10749</v>
      </c>
      <c r="B431" s="18" t="s">
        <v>209</v>
      </c>
      <c r="C431" s="18" t="s">
        <v>209</v>
      </c>
      <c r="D431" s="9" t="s">
        <v>209</v>
      </c>
      <c r="E431" s="18" t="s">
        <v>515</v>
      </c>
      <c r="F431" s="9"/>
      <c r="G431" s="34"/>
      <c r="H431" s="18" t="s">
        <v>3940</v>
      </c>
      <c r="I431" s="9"/>
      <c r="J431" s="18" t="s">
        <v>3891</v>
      </c>
      <c r="K431" s="9">
        <v>500</v>
      </c>
      <c r="L431" s="18" t="s">
        <v>12186</v>
      </c>
      <c r="M431" s="34">
        <v>1</v>
      </c>
      <c r="N431" s="34">
        <v>1</v>
      </c>
      <c r="O431" s="9">
        <v>0</v>
      </c>
      <c r="P431" s="113"/>
      <c r="Q431" s="65"/>
      <c r="R431" s="65"/>
      <c r="S431" s="65"/>
    </row>
    <row r="432" spans="1:19" ht="60" x14ac:dyDescent="0.25">
      <c r="A432" s="149" t="s">
        <v>10750</v>
      </c>
      <c r="B432" s="18" t="s">
        <v>209</v>
      </c>
      <c r="C432" s="18" t="s">
        <v>209</v>
      </c>
      <c r="D432" s="9" t="s">
        <v>209</v>
      </c>
      <c r="E432" s="18" t="s">
        <v>514</v>
      </c>
      <c r="F432" s="9"/>
      <c r="G432" s="34"/>
      <c r="H432" s="18" t="s">
        <v>3940</v>
      </c>
      <c r="I432" s="9"/>
      <c r="J432" s="18" t="s">
        <v>3891</v>
      </c>
      <c r="K432" s="9">
        <v>250</v>
      </c>
      <c r="L432" s="18" t="s">
        <v>12187</v>
      </c>
      <c r="M432" s="34">
        <v>1</v>
      </c>
      <c r="N432" s="34">
        <v>1</v>
      </c>
      <c r="O432" s="9">
        <v>0</v>
      </c>
      <c r="P432" s="113"/>
      <c r="Q432" s="65"/>
      <c r="R432" s="65"/>
      <c r="S432" s="65"/>
    </row>
    <row r="433" spans="1:19" ht="60" x14ac:dyDescent="0.25">
      <c r="A433" s="149" t="s">
        <v>10751</v>
      </c>
      <c r="B433" s="18" t="s">
        <v>209</v>
      </c>
      <c r="C433" s="18" t="s">
        <v>209</v>
      </c>
      <c r="D433" s="18" t="s">
        <v>209</v>
      </c>
      <c r="E433" s="18" t="s">
        <v>513</v>
      </c>
      <c r="F433" s="18"/>
      <c r="G433" s="34"/>
      <c r="H433" s="18" t="s">
        <v>3940</v>
      </c>
      <c r="I433" s="9"/>
      <c r="J433" s="18" t="s">
        <v>3891</v>
      </c>
      <c r="K433" s="18">
        <v>750</v>
      </c>
      <c r="L433" s="18" t="s">
        <v>12188</v>
      </c>
      <c r="M433" s="34">
        <v>1</v>
      </c>
      <c r="N433" s="34">
        <v>1</v>
      </c>
      <c r="O433" s="9">
        <v>0</v>
      </c>
      <c r="P433" s="113"/>
      <c r="Q433" s="65"/>
      <c r="R433" s="65"/>
      <c r="S433" s="65"/>
    </row>
    <row r="434" spans="1:19" ht="60" x14ac:dyDescent="0.25">
      <c r="A434" s="149" t="s">
        <v>10752</v>
      </c>
      <c r="B434" s="18" t="s">
        <v>209</v>
      </c>
      <c r="C434" s="18" t="s">
        <v>209</v>
      </c>
      <c r="D434" s="18" t="s">
        <v>209</v>
      </c>
      <c r="E434" s="18" t="s">
        <v>512</v>
      </c>
      <c r="F434" s="18"/>
      <c r="G434" s="34"/>
      <c r="H434" s="18" t="s">
        <v>3940</v>
      </c>
      <c r="I434" s="9"/>
      <c r="J434" s="18" t="s">
        <v>3891</v>
      </c>
      <c r="K434" s="18">
        <v>600</v>
      </c>
      <c r="L434" s="18" t="s">
        <v>12189</v>
      </c>
      <c r="M434" s="34">
        <v>1</v>
      </c>
      <c r="N434" s="34">
        <v>1</v>
      </c>
      <c r="O434" s="9">
        <v>0</v>
      </c>
      <c r="P434" s="113"/>
      <c r="Q434" s="65"/>
      <c r="R434" s="65"/>
      <c r="S434" s="65"/>
    </row>
    <row r="435" spans="1:19" ht="60" x14ac:dyDescent="0.25">
      <c r="A435" s="149" t="s">
        <v>10753</v>
      </c>
      <c r="B435" s="18" t="s">
        <v>209</v>
      </c>
      <c r="C435" s="18" t="s">
        <v>209</v>
      </c>
      <c r="D435" s="18" t="s">
        <v>209</v>
      </c>
      <c r="E435" s="18" t="s">
        <v>511</v>
      </c>
      <c r="F435" s="18"/>
      <c r="G435" s="34"/>
      <c r="H435" s="18" t="s">
        <v>3940</v>
      </c>
      <c r="I435" s="9"/>
      <c r="J435" s="18" t="s">
        <v>3891</v>
      </c>
      <c r="K435" s="18">
        <v>400</v>
      </c>
      <c r="L435" s="18" t="s">
        <v>12190</v>
      </c>
      <c r="M435" s="34">
        <v>1</v>
      </c>
      <c r="N435" s="34">
        <v>1</v>
      </c>
      <c r="O435" s="9">
        <v>0</v>
      </c>
      <c r="P435" s="113"/>
      <c r="Q435" s="65"/>
      <c r="R435" s="65"/>
      <c r="S435" s="65"/>
    </row>
    <row r="436" spans="1:19" ht="60" x14ac:dyDescent="0.25">
      <c r="A436" s="149" t="s">
        <v>10754</v>
      </c>
      <c r="B436" s="18" t="s">
        <v>209</v>
      </c>
      <c r="C436" s="18" t="s">
        <v>209</v>
      </c>
      <c r="D436" s="18" t="s">
        <v>209</v>
      </c>
      <c r="E436" s="18" t="s">
        <v>510</v>
      </c>
      <c r="F436" s="18"/>
      <c r="G436" s="34"/>
      <c r="H436" s="18" t="s">
        <v>3940</v>
      </c>
      <c r="I436" s="9"/>
      <c r="J436" s="18" t="s">
        <v>3891</v>
      </c>
      <c r="K436" s="18">
        <v>800</v>
      </c>
      <c r="L436" s="18" t="s">
        <v>12191</v>
      </c>
      <c r="M436" s="34">
        <v>1</v>
      </c>
      <c r="N436" s="34">
        <v>1</v>
      </c>
      <c r="O436" s="9">
        <v>0</v>
      </c>
      <c r="P436" s="113"/>
      <c r="Q436" s="65"/>
      <c r="R436" s="65"/>
      <c r="S436" s="65"/>
    </row>
    <row r="437" spans="1:19" ht="60" x14ac:dyDescent="0.25">
      <c r="A437" s="149" t="s">
        <v>10755</v>
      </c>
      <c r="B437" s="18" t="s">
        <v>209</v>
      </c>
      <c r="C437" s="18" t="s">
        <v>209</v>
      </c>
      <c r="D437" s="18" t="s">
        <v>209</v>
      </c>
      <c r="E437" s="18" t="s">
        <v>509</v>
      </c>
      <c r="F437" s="18"/>
      <c r="G437" s="34"/>
      <c r="H437" s="18" t="s">
        <v>3940</v>
      </c>
      <c r="I437" s="9"/>
      <c r="J437" s="18" t="s">
        <v>3891</v>
      </c>
      <c r="K437" s="18">
        <v>1100</v>
      </c>
      <c r="L437" s="18" t="s">
        <v>12192</v>
      </c>
      <c r="M437" s="34">
        <v>1</v>
      </c>
      <c r="N437" s="34">
        <v>1</v>
      </c>
      <c r="O437" s="9">
        <v>0</v>
      </c>
      <c r="P437" s="113"/>
      <c r="Q437" s="65"/>
      <c r="R437" s="65"/>
      <c r="S437" s="65"/>
    </row>
    <row r="438" spans="1:19" ht="60" x14ac:dyDescent="0.25">
      <c r="A438" s="149" t="s">
        <v>10756</v>
      </c>
      <c r="B438" s="18" t="s">
        <v>209</v>
      </c>
      <c r="C438" s="18" t="s">
        <v>209</v>
      </c>
      <c r="D438" s="18" t="s">
        <v>209</v>
      </c>
      <c r="E438" s="18" t="s">
        <v>508</v>
      </c>
      <c r="F438" s="18"/>
      <c r="G438" s="34"/>
      <c r="H438" s="18" t="s">
        <v>3940</v>
      </c>
      <c r="I438" s="9"/>
      <c r="J438" s="18" t="s">
        <v>3891</v>
      </c>
      <c r="K438" s="18">
        <v>1000</v>
      </c>
      <c r="L438" s="18" t="s">
        <v>12193</v>
      </c>
      <c r="M438" s="34">
        <v>1</v>
      </c>
      <c r="N438" s="34">
        <v>1</v>
      </c>
      <c r="O438" s="9">
        <v>0</v>
      </c>
      <c r="P438" s="113"/>
      <c r="Q438" s="65"/>
      <c r="R438" s="65"/>
      <c r="S438" s="65"/>
    </row>
    <row r="439" spans="1:19" ht="60" x14ac:dyDescent="0.25">
      <c r="A439" s="149" t="s">
        <v>10757</v>
      </c>
      <c r="B439" s="18" t="s">
        <v>209</v>
      </c>
      <c r="C439" s="18" t="s">
        <v>209</v>
      </c>
      <c r="D439" s="18" t="s">
        <v>209</v>
      </c>
      <c r="E439" s="18" t="s">
        <v>507</v>
      </c>
      <c r="F439" s="18"/>
      <c r="G439" s="34"/>
      <c r="H439" s="18" t="s">
        <v>3940</v>
      </c>
      <c r="I439" s="9"/>
      <c r="J439" s="18" t="s">
        <v>3891</v>
      </c>
      <c r="K439" s="18">
        <v>2000</v>
      </c>
      <c r="L439" s="18" t="s">
        <v>12194</v>
      </c>
      <c r="M439" s="34">
        <v>1</v>
      </c>
      <c r="N439" s="34">
        <v>1</v>
      </c>
      <c r="O439" s="9">
        <v>0</v>
      </c>
      <c r="P439" s="113"/>
      <c r="Q439" s="65"/>
      <c r="R439" s="65"/>
      <c r="S439" s="65"/>
    </row>
    <row r="440" spans="1:19" ht="60" x14ac:dyDescent="0.25">
      <c r="A440" s="149" t="s">
        <v>10758</v>
      </c>
      <c r="B440" s="18" t="s">
        <v>209</v>
      </c>
      <c r="C440" s="18" t="s">
        <v>209</v>
      </c>
      <c r="D440" s="18" t="s">
        <v>209</v>
      </c>
      <c r="E440" s="18" t="s">
        <v>506</v>
      </c>
      <c r="F440" s="18"/>
      <c r="G440" s="34"/>
      <c r="H440" s="18" t="s">
        <v>3940</v>
      </c>
      <c r="I440" s="9"/>
      <c r="J440" s="18" t="s">
        <v>3891</v>
      </c>
      <c r="K440" s="18">
        <v>700</v>
      </c>
      <c r="L440" s="18" t="s">
        <v>12195</v>
      </c>
      <c r="M440" s="34">
        <v>1</v>
      </c>
      <c r="N440" s="34">
        <v>1</v>
      </c>
      <c r="O440" s="9">
        <v>0</v>
      </c>
      <c r="P440" s="113"/>
      <c r="Q440" s="65"/>
      <c r="R440" s="65"/>
      <c r="S440" s="65"/>
    </row>
    <row r="441" spans="1:19" ht="60" x14ac:dyDescent="0.25">
      <c r="A441" s="149" t="s">
        <v>10759</v>
      </c>
      <c r="B441" s="18" t="s">
        <v>209</v>
      </c>
      <c r="C441" s="18" t="s">
        <v>209</v>
      </c>
      <c r="D441" s="18" t="s">
        <v>209</v>
      </c>
      <c r="E441" s="18" t="s">
        <v>505</v>
      </c>
      <c r="F441" s="18"/>
      <c r="G441" s="34"/>
      <c r="H441" s="18" t="s">
        <v>3940</v>
      </c>
      <c r="I441" s="9"/>
      <c r="J441" s="18" t="s">
        <v>3891</v>
      </c>
      <c r="K441" s="18">
        <v>950</v>
      </c>
      <c r="L441" s="18" t="s">
        <v>12196</v>
      </c>
      <c r="M441" s="34">
        <v>1</v>
      </c>
      <c r="N441" s="34">
        <v>1</v>
      </c>
      <c r="O441" s="9">
        <v>0</v>
      </c>
      <c r="P441" s="113"/>
      <c r="Q441" s="65"/>
      <c r="R441" s="65"/>
      <c r="S441" s="65"/>
    </row>
    <row r="442" spans="1:19" ht="60" x14ac:dyDescent="0.25">
      <c r="A442" s="149" t="s">
        <v>10760</v>
      </c>
      <c r="B442" s="18" t="s">
        <v>209</v>
      </c>
      <c r="C442" s="18" t="s">
        <v>209</v>
      </c>
      <c r="D442" s="18" t="s">
        <v>209</v>
      </c>
      <c r="E442" s="18" t="s">
        <v>504</v>
      </c>
      <c r="F442" s="18"/>
      <c r="G442" s="34"/>
      <c r="H442" s="18" t="s">
        <v>3940</v>
      </c>
      <c r="I442" s="9"/>
      <c r="J442" s="18" t="s">
        <v>3891</v>
      </c>
      <c r="K442" s="18">
        <v>500</v>
      </c>
      <c r="L442" s="18" t="s">
        <v>12197</v>
      </c>
      <c r="M442" s="34">
        <v>1</v>
      </c>
      <c r="N442" s="34">
        <v>1</v>
      </c>
      <c r="O442" s="9">
        <v>0</v>
      </c>
      <c r="P442" s="113"/>
      <c r="Q442" s="65"/>
      <c r="R442" s="65"/>
      <c r="S442" s="65"/>
    </row>
    <row r="443" spans="1:19" ht="60" x14ac:dyDescent="0.25">
      <c r="A443" s="149" t="s">
        <v>10761</v>
      </c>
      <c r="B443" s="18" t="s">
        <v>209</v>
      </c>
      <c r="C443" s="18" t="s">
        <v>209</v>
      </c>
      <c r="D443" s="18" t="s">
        <v>209</v>
      </c>
      <c r="E443" s="18" t="s">
        <v>503</v>
      </c>
      <c r="F443" s="18"/>
      <c r="G443" s="34"/>
      <c r="H443" s="18" t="s">
        <v>3940</v>
      </c>
      <c r="I443" s="9"/>
      <c r="J443" s="18" t="s">
        <v>3891</v>
      </c>
      <c r="K443" s="18">
        <v>150</v>
      </c>
      <c r="L443" s="18" t="s">
        <v>12198</v>
      </c>
      <c r="M443" s="34">
        <v>1</v>
      </c>
      <c r="N443" s="34">
        <v>1</v>
      </c>
      <c r="O443" s="9">
        <v>0</v>
      </c>
      <c r="P443" s="113"/>
      <c r="Q443" s="65"/>
      <c r="R443" s="65"/>
      <c r="S443" s="65"/>
    </row>
    <row r="444" spans="1:19" ht="60" x14ac:dyDescent="0.25">
      <c r="A444" s="149" t="s">
        <v>10762</v>
      </c>
      <c r="B444" s="18" t="s">
        <v>209</v>
      </c>
      <c r="C444" s="18" t="s">
        <v>209</v>
      </c>
      <c r="D444" s="18" t="s">
        <v>209</v>
      </c>
      <c r="E444" s="18" t="s">
        <v>502</v>
      </c>
      <c r="F444" s="18"/>
      <c r="G444" s="34"/>
      <c r="H444" s="18" t="s">
        <v>3940</v>
      </c>
      <c r="I444" s="9"/>
      <c r="J444" s="18" t="s">
        <v>3891</v>
      </c>
      <c r="K444" s="18">
        <v>350</v>
      </c>
      <c r="L444" s="18" t="s">
        <v>12199</v>
      </c>
      <c r="M444" s="34">
        <v>1</v>
      </c>
      <c r="N444" s="34">
        <v>1</v>
      </c>
      <c r="O444" s="9">
        <v>0</v>
      </c>
      <c r="P444" s="113"/>
      <c r="Q444" s="65"/>
      <c r="R444" s="65"/>
      <c r="S444" s="65"/>
    </row>
    <row r="445" spans="1:19" ht="60" x14ac:dyDescent="0.25">
      <c r="A445" s="149" t="s">
        <v>10763</v>
      </c>
      <c r="B445" s="18" t="s">
        <v>209</v>
      </c>
      <c r="C445" s="18" t="s">
        <v>209</v>
      </c>
      <c r="D445" s="18" t="s">
        <v>209</v>
      </c>
      <c r="E445" s="18" t="s">
        <v>501</v>
      </c>
      <c r="F445" s="18"/>
      <c r="G445" s="34"/>
      <c r="H445" s="18" t="s">
        <v>3940</v>
      </c>
      <c r="I445" s="9"/>
      <c r="J445" s="18" t="s">
        <v>3891</v>
      </c>
      <c r="K445" s="18">
        <v>500</v>
      </c>
      <c r="L445" s="18" t="s">
        <v>12200</v>
      </c>
      <c r="M445" s="34">
        <v>1</v>
      </c>
      <c r="N445" s="34">
        <v>1</v>
      </c>
      <c r="O445" s="9">
        <v>0</v>
      </c>
      <c r="P445" s="113"/>
      <c r="Q445" s="65"/>
      <c r="R445" s="65"/>
      <c r="S445" s="65"/>
    </row>
    <row r="446" spans="1:19" ht="60" x14ac:dyDescent="0.25">
      <c r="A446" s="149" t="s">
        <v>10764</v>
      </c>
      <c r="B446" s="18" t="s">
        <v>209</v>
      </c>
      <c r="C446" s="18" t="s">
        <v>209</v>
      </c>
      <c r="D446" s="18" t="s">
        <v>209</v>
      </c>
      <c r="E446" s="18" t="s">
        <v>500</v>
      </c>
      <c r="F446" s="18"/>
      <c r="G446" s="34"/>
      <c r="H446" s="18" t="s">
        <v>3940</v>
      </c>
      <c r="I446" s="9"/>
      <c r="J446" s="18" t="s">
        <v>3891</v>
      </c>
      <c r="K446" s="18">
        <v>250</v>
      </c>
      <c r="L446" s="18" t="s">
        <v>12201</v>
      </c>
      <c r="M446" s="34">
        <v>1</v>
      </c>
      <c r="N446" s="34">
        <v>1</v>
      </c>
      <c r="O446" s="9">
        <v>0</v>
      </c>
      <c r="P446" s="113"/>
      <c r="Q446" s="65"/>
      <c r="R446" s="65"/>
      <c r="S446" s="65"/>
    </row>
    <row r="447" spans="1:19" ht="60" x14ac:dyDescent="0.25">
      <c r="A447" s="149" t="s">
        <v>10765</v>
      </c>
      <c r="B447" s="18" t="s">
        <v>209</v>
      </c>
      <c r="C447" s="18" t="s">
        <v>209</v>
      </c>
      <c r="D447" s="18" t="s">
        <v>209</v>
      </c>
      <c r="E447" s="18" t="s">
        <v>499</v>
      </c>
      <c r="F447" s="18"/>
      <c r="G447" s="34"/>
      <c r="H447" s="18" t="s">
        <v>3940</v>
      </c>
      <c r="I447" s="9"/>
      <c r="J447" s="18" t="s">
        <v>3891</v>
      </c>
      <c r="K447" s="18">
        <v>400</v>
      </c>
      <c r="L447" s="18" t="s">
        <v>12202</v>
      </c>
      <c r="M447" s="34">
        <v>1</v>
      </c>
      <c r="N447" s="34">
        <v>1</v>
      </c>
      <c r="O447" s="9">
        <v>0</v>
      </c>
      <c r="P447" s="113"/>
      <c r="Q447" s="65"/>
      <c r="R447" s="65"/>
      <c r="S447" s="65"/>
    </row>
    <row r="448" spans="1:19" ht="60" x14ac:dyDescent="0.25">
      <c r="A448" s="149" t="s">
        <v>10766</v>
      </c>
      <c r="B448" s="18" t="s">
        <v>209</v>
      </c>
      <c r="C448" s="18" t="s">
        <v>209</v>
      </c>
      <c r="D448" s="18" t="s">
        <v>209</v>
      </c>
      <c r="E448" s="18" t="s">
        <v>498</v>
      </c>
      <c r="F448" s="18"/>
      <c r="G448" s="34"/>
      <c r="H448" s="18" t="s">
        <v>3940</v>
      </c>
      <c r="I448" s="9"/>
      <c r="J448" s="18" t="s">
        <v>3891</v>
      </c>
      <c r="K448" s="18">
        <v>350</v>
      </c>
      <c r="L448" s="18" t="s">
        <v>12203</v>
      </c>
      <c r="M448" s="34">
        <v>1</v>
      </c>
      <c r="N448" s="34">
        <v>1</v>
      </c>
      <c r="O448" s="9">
        <v>0</v>
      </c>
      <c r="P448" s="113"/>
      <c r="Q448" s="65"/>
      <c r="R448" s="65"/>
      <c r="S448" s="65"/>
    </row>
    <row r="449" spans="1:19" ht="60" x14ac:dyDescent="0.25">
      <c r="A449" s="149" t="s">
        <v>10767</v>
      </c>
      <c r="B449" s="18" t="s">
        <v>209</v>
      </c>
      <c r="C449" s="18" t="s">
        <v>209</v>
      </c>
      <c r="D449" s="18" t="s">
        <v>209</v>
      </c>
      <c r="E449" s="18" t="s">
        <v>497</v>
      </c>
      <c r="F449" s="18"/>
      <c r="G449" s="34"/>
      <c r="H449" s="18" t="s">
        <v>3940</v>
      </c>
      <c r="I449" s="9"/>
      <c r="J449" s="18" t="s">
        <v>3891</v>
      </c>
      <c r="K449" s="18">
        <v>400</v>
      </c>
      <c r="L449" s="18" t="s">
        <v>12204</v>
      </c>
      <c r="M449" s="34">
        <v>1</v>
      </c>
      <c r="N449" s="34">
        <v>1</v>
      </c>
      <c r="O449" s="9">
        <v>0</v>
      </c>
      <c r="P449" s="113"/>
      <c r="Q449" s="65"/>
      <c r="R449" s="65"/>
      <c r="S449" s="65"/>
    </row>
    <row r="450" spans="1:19" ht="60" x14ac:dyDescent="0.25">
      <c r="A450" s="149" t="s">
        <v>10768</v>
      </c>
      <c r="B450" s="18" t="s">
        <v>209</v>
      </c>
      <c r="C450" s="18" t="s">
        <v>209</v>
      </c>
      <c r="D450" s="18" t="s">
        <v>209</v>
      </c>
      <c r="E450" s="18" t="s">
        <v>496</v>
      </c>
      <c r="F450" s="18"/>
      <c r="G450" s="34"/>
      <c r="H450" s="18" t="s">
        <v>3940</v>
      </c>
      <c r="I450" s="9"/>
      <c r="J450" s="18" t="s">
        <v>3891</v>
      </c>
      <c r="K450" s="18">
        <v>400</v>
      </c>
      <c r="L450" s="18" t="s">
        <v>12205</v>
      </c>
      <c r="M450" s="34">
        <v>1</v>
      </c>
      <c r="N450" s="34">
        <v>1</v>
      </c>
      <c r="O450" s="9">
        <v>0</v>
      </c>
      <c r="P450" s="113"/>
      <c r="Q450" s="65"/>
      <c r="R450" s="65"/>
      <c r="S450" s="65"/>
    </row>
    <row r="451" spans="1:19" ht="60" x14ac:dyDescent="0.25">
      <c r="A451" s="149" t="s">
        <v>10769</v>
      </c>
      <c r="B451" s="18" t="s">
        <v>209</v>
      </c>
      <c r="C451" s="18" t="s">
        <v>209</v>
      </c>
      <c r="D451" s="18" t="s">
        <v>209</v>
      </c>
      <c r="E451" s="18" t="s">
        <v>495</v>
      </c>
      <c r="F451" s="18"/>
      <c r="G451" s="34"/>
      <c r="H451" s="18" t="s">
        <v>3940</v>
      </c>
      <c r="I451" s="9"/>
      <c r="J451" s="18" t="s">
        <v>3891</v>
      </c>
      <c r="K451" s="18">
        <v>800</v>
      </c>
      <c r="L451" s="18" t="s">
        <v>12206</v>
      </c>
      <c r="M451" s="34">
        <v>1</v>
      </c>
      <c r="N451" s="34">
        <v>1</v>
      </c>
      <c r="O451" s="9">
        <v>0</v>
      </c>
      <c r="P451" s="113"/>
      <c r="Q451" s="65"/>
      <c r="R451" s="65"/>
      <c r="S451" s="65"/>
    </row>
    <row r="452" spans="1:19" ht="60" x14ac:dyDescent="0.25">
      <c r="A452" s="149" t="s">
        <v>10770</v>
      </c>
      <c r="B452" s="18" t="s">
        <v>209</v>
      </c>
      <c r="C452" s="18" t="s">
        <v>209</v>
      </c>
      <c r="D452" s="18" t="s">
        <v>209</v>
      </c>
      <c r="E452" s="18" t="s">
        <v>494</v>
      </c>
      <c r="F452" s="18"/>
      <c r="G452" s="34"/>
      <c r="H452" s="18" t="s">
        <v>3940</v>
      </c>
      <c r="I452" s="9"/>
      <c r="J452" s="18" t="s">
        <v>3891</v>
      </c>
      <c r="K452" s="18">
        <v>650</v>
      </c>
      <c r="L452" s="18" t="s">
        <v>12207</v>
      </c>
      <c r="M452" s="34">
        <v>1</v>
      </c>
      <c r="N452" s="34">
        <v>1</v>
      </c>
      <c r="O452" s="9">
        <v>0</v>
      </c>
      <c r="P452" s="113"/>
      <c r="Q452" s="65"/>
      <c r="R452" s="65"/>
      <c r="S452" s="65"/>
    </row>
    <row r="453" spans="1:19" ht="60" x14ac:dyDescent="0.25">
      <c r="A453" s="149" t="s">
        <v>10771</v>
      </c>
      <c r="B453" s="18" t="s">
        <v>209</v>
      </c>
      <c r="C453" s="18" t="s">
        <v>209</v>
      </c>
      <c r="D453" s="18" t="s">
        <v>209</v>
      </c>
      <c r="E453" s="18" t="s">
        <v>493</v>
      </c>
      <c r="F453" s="18"/>
      <c r="G453" s="34"/>
      <c r="H453" s="18" t="s">
        <v>3940</v>
      </c>
      <c r="I453" s="9"/>
      <c r="J453" s="18" t="s">
        <v>3891</v>
      </c>
      <c r="K453" s="18">
        <v>150</v>
      </c>
      <c r="L453" s="18" t="s">
        <v>12208</v>
      </c>
      <c r="M453" s="34">
        <v>1</v>
      </c>
      <c r="N453" s="34">
        <v>1</v>
      </c>
      <c r="O453" s="9">
        <v>0</v>
      </c>
      <c r="P453" s="113"/>
      <c r="Q453" s="65"/>
      <c r="R453" s="65"/>
      <c r="S453" s="65"/>
    </row>
    <row r="454" spans="1:19" ht="60" x14ac:dyDescent="0.25">
      <c r="A454" s="149" t="s">
        <v>10772</v>
      </c>
      <c r="B454" s="18" t="s">
        <v>209</v>
      </c>
      <c r="C454" s="18" t="s">
        <v>209</v>
      </c>
      <c r="D454" s="18" t="s">
        <v>209</v>
      </c>
      <c r="E454" s="18" t="s">
        <v>492</v>
      </c>
      <c r="F454" s="18"/>
      <c r="G454" s="34"/>
      <c r="H454" s="18" t="s">
        <v>3940</v>
      </c>
      <c r="I454" s="9"/>
      <c r="J454" s="18" t="s">
        <v>3891</v>
      </c>
      <c r="K454" s="18">
        <v>1000</v>
      </c>
      <c r="L454" s="18" t="s">
        <v>12209</v>
      </c>
      <c r="M454" s="34">
        <v>1</v>
      </c>
      <c r="N454" s="34">
        <v>1</v>
      </c>
      <c r="O454" s="9">
        <v>0</v>
      </c>
      <c r="P454" s="113"/>
      <c r="Q454" s="65"/>
      <c r="R454" s="65"/>
      <c r="S454" s="65"/>
    </row>
    <row r="455" spans="1:19" ht="60" x14ac:dyDescent="0.25">
      <c r="A455" s="149" t="s">
        <v>10773</v>
      </c>
      <c r="B455" s="18" t="s">
        <v>209</v>
      </c>
      <c r="C455" s="18" t="s">
        <v>209</v>
      </c>
      <c r="D455" s="18" t="s">
        <v>209</v>
      </c>
      <c r="E455" s="18" t="s">
        <v>491</v>
      </c>
      <c r="F455" s="18"/>
      <c r="G455" s="34"/>
      <c r="H455" s="18" t="s">
        <v>3940</v>
      </c>
      <c r="I455" s="9"/>
      <c r="J455" s="18" t="s">
        <v>3891</v>
      </c>
      <c r="K455" s="18">
        <v>200</v>
      </c>
      <c r="L455" s="18" t="s">
        <v>12210</v>
      </c>
      <c r="M455" s="34">
        <v>1</v>
      </c>
      <c r="N455" s="34">
        <v>1</v>
      </c>
      <c r="O455" s="9">
        <v>0</v>
      </c>
      <c r="P455" s="113"/>
      <c r="Q455" s="65"/>
      <c r="R455" s="65"/>
      <c r="S455" s="65"/>
    </row>
    <row r="456" spans="1:19" ht="60" x14ac:dyDescent="0.25">
      <c r="A456" s="149" t="s">
        <v>10774</v>
      </c>
      <c r="B456" s="18" t="s">
        <v>209</v>
      </c>
      <c r="C456" s="18" t="s">
        <v>209</v>
      </c>
      <c r="D456" s="18" t="s">
        <v>209</v>
      </c>
      <c r="E456" s="18" t="s">
        <v>490</v>
      </c>
      <c r="F456" s="18"/>
      <c r="G456" s="34"/>
      <c r="H456" s="18" t="s">
        <v>3940</v>
      </c>
      <c r="I456" s="9"/>
      <c r="J456" s="18" t="s">
        <v>3891</v>
      </c>
      <c r="K456" s="18">
        <v>500</v>
      </c>
      <c r="L456" s="18" t="s">
        <v>12211</v>
      </c>
      <c r="M456" s="34">
        <v>1</v>
      </c>
      <c r="N456" s="34">
        <v>1</v>
      </c>
      <c r="O456" s="9">
        <v>0</v>
      </c>
      <c r="P456" s="113"/>
      <c r="Q456" s="65"/>
      <c r="R456" s="65"/>
      <c r="S456" s="65"/>
    </row>
    <row r="457" spans="1:19" ht="60" x14ac:dyDescent="0.25">
      <c r="A457" s="149" t="s">
        <v>10775</v>
      </c>
      <c r="B457" s="18" t="s">
        <v>209</v>
      </c>
      <c r="C457" s="18" t="s">
        <v>209</v>
      </c>
      <c r="D457" s="18" t="s">
        <v>209</v>
      </c>
      <c r="E457" s="18" t="s">
        <v>489</v>
      </c>
      <c r="F457" s="18"/>
      <c r="G457" s="34"/>
      <c r="H457" s="18" t="s">
        <v>3940</v>
      </c>
      <c r="I457" s="9"/>
      <c r="J457" s="18" t="s">
        <v>3891</v>
      </c>
      <c r="K457" s="18">
        <v>1000</v>
      </c>
      <c r="L457" s="18" t="s">
        <v>12212</v>
      </c>
      <c r="M457" s="34">
        <v>1</v>
      </c>
      <c r="N457" s="34">
        <v>1</v>
      </c>
      <c r="O457" s="9">
        <v>0</v>
      </c>
      <c r="P457" s="113"/>
      <c r="Q457" s="65"/>
      <c r="R457" s="65"/>
      <c r="S457" s="65"/>
    </row>
    <row r="458" spans="1:19" ht="60" x14ac:dyDescent="0.25">
      <c r="A458" s="149" t="s">
        <v>10776</v>
      </c>
      <c r="B458" s="18" t="s">
        <v>209</v>
      </c>
      <c r="C458" s="18" t="s">
        <v>209</v>
      </c>
      <c r="D458" s="18" t="s">
        <v>209</v>
      </c>
      <c r="E458" s="18" t="s">
        <v>488</v>
      </c>
      <c r="F458" s="18"/>
      <c r="G458" s="34"/>
      <c r="H458" s="18" t="s">
        <v>3940</v>
      </c>
      <c r="I458" s="9"/>
      <c r="J458" s="18" t="s">
        <v>3891</v>
      </c>
      <c r="K458" s="18">
        <v>600</v>
      </c>
      <c r="L458" s="18" t="s">
        <v>12213</v>
      </c>
      <c r="M458" s="34">
        <v>1</v>
      </c>
      <c r="N458" s="34">
        <v>1</v>
      </c>
      <c r="O458" s="9">
        <v>0</v>
      </c>
      <c r="P458" s="113"/>
      <c r="Q458" s="65"/>
      <c r="R458" s="65"/>
      <c r="S458" s="65"/>
    </row>
    <row r="459" spans="1:19" ht="60" x14ac:dyDescent="0.25">
      <c r="A459" s="149" t="s">
        <v>10777</v>
      </c>
      <c r="B459" s="18" t="s">
        <v>209</v>
      </c>
      <c r="C459" s="18" t="s">
        <v>209</v>
      </c>
      <c r="D459" s="18" t="s">
        <v>209</v>
      </c>
      <c r="E459" s="18" t="s">
        <v>487</v>
      </c>
      <c r="F459" s="18"/>
      <c r="G459" s="34"/>
      <c r="H459" s="18" t="s">
        <v>3940</v>
      </c>
      <c r="I459" s="9"/>
      <c r="J459" s="18" t="s">
        <v>3891</v>
      </c>
      <c r="K459" s="18">
        <v>1200</v>
      </c>
      <c r="L459" s="18" t="s">
        <v>12214</v>
      </c>
      <c r="M459" s="34">
        <v>1</v>
      </c>
      <c r="N459" s="34">
        <v>1</v>
      </c>
      <c r="O459" s="9">
        <v>0</v>
      </c>
      <c r="P459" s="113"/>
      <c r="Q459" s="65"/>
      <c r="R459" s="65"/>
      <c r="S459" s="65"/>
    </row>
    <row r="460" spans="1:19" ht="60" x14ac:dyDescent="0.25">
      <c r="A460" s="149" t="s">
        <v>10778</v>
      </c>
      <c r="B460" s="18" t="s">
        <v>209</v>
      </c>
      <c r="C460" s="18" t="s">
        <v>209</v>
      </c>
      <c r="D460" s="18" t="s">
        <v>209</v>
      </c>
      <c r="E460" s="18" t="s">
        <v>486</v>
      </c>
      <c r="F460" s="18"/>
      <c r="G460" s="34"/>
      <c r="H460" s="18" t="s">
        <v>3940</v>
      </c>
      <c r="I460" s="9"/>
      <c r="J460" s="18" t="s">
        <v>3891</v>
      </c>
      <c r="K460" s="18">
        <v>1600</v>
      </c>
      <c r="L460" s="18" t="s">
        <v>12215</v>
      </c>
      <c r="M460" s="34">
        <v>1</v>
      </c>
      <c r="N460" s="34">
        <v>1</v>
      </c>
      <c r="O460" s="9">
        <v>0</v>
      </c>
      <c r="P460" s="113"/>
      <c r="Q460" s="65"/>
      <c r="R460" s="65"/>
      <c r="S460" s="65"/>
    </row>
    <row r="461" spans="1:19" ht="60" x14ac:dyDescent="0.25">
      <c r="A461" s="149" t="s">
        <v>10779</v>
      </c>
      <c r="B461" s="18" t="s">
        <v>209</v>
      </c>
      <c r="C461" s="18" t="s">
        <v>209</v>
      </c>
      <c r="D461" s="18" t="s">
        <v>209</v>
      </c>
      <c r="E461" s="18" t="s">
        <v>485</v>
      </c>
      <c r="F461" s="18"/>
      <c r="G461" s="34"/>
      <c r="H461" s="18" t="s">
        <v>3940</v>
      </c>
      <c r="I461" s="9"/>
      <c r="J461" s="18" t="s">
        <v>3891</v>
      </c>
      <c r="K461" s="18">
        <v>500</v>
      </c>
      <c r="L461" s="18" t="s">
        <v>12216</v>
      </c>
      <c r="M461" s="34">
        <v>1</v>
      </c>
      <c r="N461" s="34">
        <v>1</v>
      </c>
      <c r="O461" s="9">
        <v>0</v>
      </c>
      <c r="P461" s="113"/>
      <c r="Q461" s="65"/>
      <c r="R461" s="65"/>
      <c r="S461" s="65"/>
    </row>
    <row r="462" spans="1:19" ht="60" x14ac:dyDescent="0.25">
      <c r="A462" s="149" t="s">
        <v>10780</v>
      </c>
      <c r="B462" s="18" t="s">
        <v>209</v>
      </c>
      <c r="C462" s="18" t="s">
        <v>209</v>
      </c>
      <c r="D462" s="18" t="s">
        <v>209</v>
      </c>
      <c r="E462" s="18" t="s">
        <v>484</v>
      </c>
      <c r="F462" s="18"/>
      <c r="G462" s="34"/>
      <c r="H462" s="18" t="s">
        <v>3940</v>
      </c>
      <c r="I462" s="9"/>
      <c r="J462" s="18" t="s">
        <v>3891</v>
      </c>
      <c r="K462" s="18">
        <v>400</v>
      </c>
      <c r="L462" s="18" t="s">
        <v>12217</v>
      </c>
      <c r="M462" s="34">
        <v>1</v>
      </c>
      <c r="N462" s="34">
        <v>1</v>
      </c>
      <c r="O462" s="9">
        <v>0</v>
      </c>
      <c r="P462" s="113"/>
      <c r="Q462" s="65"/>
      <c r="R462" s="65"/>
      <c r="S462" s="65"/>
    </row>
    <row r="463" spans="1:19" ht="60" x14ac:dyDescent="0.25">
      <c r="A463" s="149" t="s">
        <v>10781</v>
      </c>
      <c r="B463" s="18" t="s">
        <v>209</v>
      </c>
      <c r="C463" s="18" t="s">
        <v>209</v>
      </c>
      <c r="D463" s="18" t="s">
        <v>209</v>
      </c>
      <c r="E463" s="18" t="s">
        <v>483</v>
      </c>
      <c r="F463" s="18"/>
      <c r="G463" s="34"/>
      <c r="H463" s="18" t="s">
        <v>3940</v>
      </c>
      <c r="I463" s="9"/>
      <c r="J463" s="18" t="s">
        <v>3891</v>
      </c>
      <c r="K463" s="18">
        <v>900</v>
      </c>
      <c r="L463" s="18" t="s">
        <v>12218</v>
      </c>
      <c r="M463" s="34">
        <v>1</v>
      </c>
      <c r="N463" s="34">
        <v>1</v>
      </c>
      <c r="O463" s="9">
        <v>0</v>
      </c>
      <c r="P463" s="113"/>
      <c r="Q463" s="65"/>
      <c r="R463" s="65"/>
      <c r="S463" s="65"/>
    </row>
    <row r="464" spans="1:19" ht="60" x14ac:dyDescent="0.25">
      <c r="A464" s="149" t="s">
        <v>10782</v>
      </c>
      <c r="B464" s="18" t="s">
        <v>209</v>
      </c>
      <c r="C464" s="18" t="s">
        <v>209</v>
      </c>
      <c r="D464" s="18" t="s">
        <v>209</v>
      </c>
      <c r="E464" s="18" t="s">
        <v>482</v>
      </c>
      <c r="F464" s="18"/>
      <c r="G464" s="34"/>
      <c r="H464" s="18" t="s">
        <v>3940</v>
      </c>
      <c r="I464" s="9"/>
      <c r="J464" s="18" t="s">
        <v>3891</v>
      </c>
      <c r="K464" s="18">
        <v>200</v>
      </c>
      <c r="L464" s="18" t="s">
        <v>12219</v>
      </c>
      <c r="M464" s="34">
        <v>1</v>
      </c>
      <c r="N464" s="34">
        <v>1</v>
      </c>
      <c r="O464" s="9">
        <v>0</v>
      </c>
      <c r="P464" s="113"/>
      <c r="Q464" s="65"/>
      <c r="R464" s="65"/>
      <c r="S464" s="65"/>
    </row>
    <row r="465" spans="1:19" ht="60" x14ac:dyDescent="0.25">
      <c r="A465" s="149" t="s">
        <v>10783</v>
      </c>
      <c r="B465" s="18" t="s">
        <v>209</v>
      </c>
      <c r="C465" s="18" t="s">
        <v>209</v>
      </c>
      <c r="D465" s="18" t="s">
        <v>209</v>
      </c>
      <c r="E465" s="18" t="s">
        <v>481</v>
      </c>
      <c r="F465" s="18"/>
      <c r="G465" s="34"/>
      <c r="H465" s="18" t="s">
        <v>3940</v>
      </c>
      <c r="I465" s="9"/>
      <c r="J465" s="18" t="s">
        <v>3891</v>
      </c>
      <c r="K465" s="18">
        <v>300</v>
      </c>
      <c r="L465" s="18" t="s">
        <v>12220</v>
      </c>
      <c r="M465" s="34">
        <v>1</v>
      </c>
      <c r="N465" s="34">
        <v>1</v>
      </c>
      <c r="O465" s="9">
        <v>0</v>
      </c>
      <c r="P465" s="113"/>
      <c r="Q465" s="65"/>
      <c r="R465" s="65"/>
      <c r="S465" s="65"/>
    </row>
    <row r="466" spans="1:19" ht="60" x14ac:dyDescent="0.25">
      <c r="A466" s="149" t="s">
        <v>10784</v>
      </c>
      <c r="B466" s="18" t="s">
        <v>209</v>
      </c>
      <c r="C466" s="18" t="s">
        <v>209</v>
      </c>
      <c r="D466" s="18" t="s">
        <v>209</v>
      </c>
      <c r="E466" s="18" t="s">
        <v>480</v>
      </c>
      <c r="F466" s="18"/>
      <c r="G466" s="34"/>
      <c r="H466" s="18" t="s">
        <v>3940</v>
      </c>
      <c r="I466" s="9"/>
      <c r="J466" s="18" t="s">
        <v>3891</v>
      </c>
      <c r="K466" s="18">
        <v>800</v>
      </c>
      <c r="L466" s="18" t="s">
        <v>12221</v>
      </c>
      <c r="M466" s="34">
        <v>1</v>
      </c>
      <c r="N466" s="34">
        <v>1</v>
      </c>
      <c r="O466" s="9">
        <v>0</v>
      </c>
      <c r="P466" s="113"/>
      <c r="Q466" s="65"/>
      <c r="R466" s="65"/>
      <c r="S466" s="65"/>
    </row>
    <row r="467" spans="1:19" ht="60" x14ac:dyDescent="0.25">
      <c r="A467" s="149" t="s">
        <v>10785</v>
      </c>
      <c r="B467" s="18" t="s">
        <v>209</v>
      </c>
      <c r="C467" s="18" t="s">
        <v>209</v>
      </c>
      <c r="D467" s="18" t="s">
        <v>209</v>
      </c>
      <c r="E467" s="18" t="s">
        <v>479</v>
      </c>
      <c r="F467" s="18"/>
      <c r="G467" s="34"/>
      <c r="H467" s="18" t="s">
        <v>3940</v>
      </c>
      <c r="I467" s="9"/>
      <c r="J467" s="18" t="s">
        <v>3891</v>
      </c>
      <c r="K467" s="18">
        <v>1500</v>
      </c>
      <c r="L467" s="18" t="s">
        <v>12222</v>
      </c>
      <c r="M467" s="34">
        <v>1</v>
      </c>
      <c r="N467" s="34">
        <v>1</v>
      </c>
      <c r="O467" s="9">
        <v>0</v>
      </c>
      <c r="P467" s="113"/>
      <c r="Q467" s="65"/>
      <c r="R467" s="65"/>
      <c r="S467" s="65"/>
    </row>
    <row r="468" spans="1:19" ht="60" x14ac:dyDescent="0.25">
      <c r="A468" s="149" t="s">
        <v>10786</v>
      </c>
      <c r="B468" s="18" t="s">
        <v>209</v>
      </c>
      <c r="C468" s="18" t="s">
        <v>209</v>
      </c>
      <c r="D468" s="18" t="s">
        <v>209</v>
      </c>
      <c r="E468" s="18" t="s">
        <v>478</v>
      </c>
      <c r="F468" s="18"/>
      <c r="G468" s="34"/>
      <c r="H468" s="18" t="s">
        <v>3940</v>
      </c>
      <c r="I468" s="9"/>
      <c r="J468" s="18" t="s">
        <v>3891</v>
      </c>
      <c r="K468" s="18">
        <v>300</v>
      </c>
      <c r="L468" s="18" t="s">
        <v>12223</v>
      </c>
      <c r="M468" s="34">
        <v>1</v>
      </c>
      <c r="N468" s="34">
        <v>1</v>
      </c>
      <c r="O468" s="9">
        <v>0</v>
      </c>
      <c r="P468" s="113"/>
      <c r="Q468" s="65"/>
      <c r="R468" s="65"/>
      <c r="S468" s="65"/>
    </row>
    <row r="469" spans="1:19" ht="60" x14ac:dyDescent="0.25">
      <c r="A469" s="149" t="s">
        <v>10787</v>
      </c>
      <c r="B469" s="18" t="s">
        <v>209</v>
      </c>
      <c r="C469" s="18" t="s">
        <v>209</v>
      </c>
      <c r="D469" s="18" t="s">
        <v>209</v>
      </c>
      <c r="E469" s="18" t="s">
        <v>477</v>
      </c>
      <c r="F469" s="18"/>
      <c r="G469" s="34"/>
      <c r="H469" s="18" t="s">
        <v>3940</v>
      </c>
      <c r="I469" s="9"/>
      <c r="J469" s="18" t="s">
        <v>3891</v>
      </c>
      <c r="K469" s="18">
        <v>400</v>
      </c>
      <c r="L469" s="18" t="s">
        <v>12224</v>
      </c>
      <c r="M469" s="34">
        <v>1</v>
      </c>
      <c r="N469" s="34">
        <v>1</v>
      </c>
      <c r="O469" s="9">
        <v>0</v>
      </c>
      <c r="P469" s="113"/>
      <c r="Q469" s="65"/>
      <c r="R469" s="65"/>
      <c r="S469" s="65"/>
    </row>
    <row r="470" spans="1:19" ht="60" x14ac:dyDescent="0.25">
      <c r="A470" s="149" t="s">
        <v>10788</v>
      </c>
      <c r="B470" s="18" t="s">
        <v>209</v>
      </c>
      <c r="C470" s="18" t="s">
        <v>209</v>
      </c>
      <c r="D470" s="18" t="s">
        <v>209</v>
      </c>
      <c r="E470" s="18" t="s">
        <v>476</v>
      </c>
      <c r="F470" s="18"/>
      <c r="G470" s="34"/>
      <c r="H470" s="18" t="s">
        <v>3940</v>
      </c>
      <c r="I470" s="9"/>
      <c r="J470" s="18" t="s">
        <v>3891</v>
      </c>
      <c r="K470" s="18">
        <v>300</v>
      </c>
      <c r="L470" s="18" t="s">
        <v>12225</v>
      </c>
      <c r="M470" s="34">
        <v>1</v>
      </c>
      <c r="N470" s="34">
        <v>1</v>
      </c>
      <c r="O470" s="9">
        <v>0</v>
      </c>
      <c r="P470" s="113"/>
      <c r="Q470" s="65"/>
      <c r="R470" s="65"/>
      <c r="S470" s="65"/>
    </row>
    <row r="471" spans="1:19" ht="60" x14ac:dyDescent="0.25">
      <c r="A471" s="149" t="s">
        <v>10789</v>
      </c>
      <c r="B471" s="18" t="s">
        <v>209</v>
      </c>
      <c r="C471" s="18" t="s">
        <v>209</v>
      </c>
      <c r="D471" s="18" t="s">
        <v>209</v>
      </c>
      <c r="E471" s="18" t="s">
        <v>475</v>
      </c>
      <c r="F471" s="18"/>
      <c r="G471" s="34"/>
      <c r="H471" s="18" t="s">
        <v>3940</v>
      </c>
      <c r="I471" s="9"/>
      <c r="J471" s="18" t="s">
        <v>3891</v>
      </c>
      <c r="K471" s="18">
        <v>500</v>
      </c>
      <c r="L471" s="18" t="s">
        <v>12226</v>
      </c>
      <c r="M471" s="34">
        <v>1</v>
      </c>
      <c r="N471" s="34">
        <v>1</v>
      </c>
      <c r="O471" s="9">
        <v>0</v>
      </c>
      <c r="P471" s="113"/>
      <c r="Q471" s="65"/>
      <c r="R471" s="65"/>
      <c r="S471" s="65"/>
    </row>
    <row r="472" spans="1:19" ht="60" x14ac:dyDescent="0.25">
      <c r="A472" s="149" t="s">
        <v>10790</v>
      </c>
      <c r="B472" s="18" t="s">
        <v>209</v>
      </c>
      <c r="C472" s="18" t="s">
        <v>209</v>
      </c>
      <c r="D472" s="18" t="s">
        <v>209</v>
      </c>
      <c r="E472" s="18" t="s">
        <v>474</v>
      </c>
      <c r="F472" s="18"/>
      <c r="G472" s="34"/>
      <c r="H472" s="18" t="s">
        <v>3940</v>
      </c>
      <c r="I472" s="9"/>
      <c r="J472" s="18" t="s">
        <v>3891</v>
      </c>
      <c r="K472" s="18">
        <v>1100</v>
      </c>
      <c r="L472" s="18" t="s">
        <v>12227</v>
      </c>
      <c r="M472" s="34">
        <v>1</v>
      </c>
      <c r="N472" s="34">
        <v>1</v>
      </c>
      <c r="O472" s="9">
        <v>0</v>
      </c>
      <c r="P472" s="113"/>
      <c r="Q472" s="65"/>
      <c r="R472" s="65"/>
      <c r="S472" s="65"/>
    </row>
    <row r="473" spans="1:19" ht="60" x14ac:dyDescent="0.25">
      <c r="A473" s="149" t="s">
        <v>10791</v>
      </c>
      <c r="B473" s="18" t="s">
        <v>209</v>
      </c>
      <c r="C473" s="18" t="s">
        <v>209</v>
      </c>
      <c r="D473" s="18" t="s">
        <v>209</v>
      </c>
      <c r="E473" s="18" t="s">
        <v>473</v>
      </c>
      <c r="F473" s="18"/>
      <c r="G473" s="34"/>
      <c r="H473" s="18" t="s">
        <v>3940</v>
      </c>
      <c r="I473" s="9"/>
      <c r="J473" s="18" t="s">
        <v>3891</v>
      </c>
      <c r="K473" s="18">
        <v>200</v>
      </c>
      <c r="L473" s="18" t="s">
        <v>12228</v>
      </c>
      <c r="M473" s="34">
        <v>1</v>
      </c>
      <c r="N473" s="34">
        <v>1</v>
      </c>
      <c r="O473" s="9">
        <v>0</v>
      </c>
      <c r="P473" s="113"/>
      <c r="Q473" s="65"/>
      <c r="R473" s="65"/>
      <c r="S473" s="65"/>
    </row>
    <row r="474" spans="1:19" ht="60" x14ac:dyDescent="0.25">
      <c r="A474" s="149" t="s">
        <v>10792</v>
      </c>
      <c r="B474" s="18" t="s">
        <v>209</v>
      </c>
      <c r="C474" s="18" t="s">
        <v>209</v>
      </c>
      <c r="D474" s="18" t="s">
        <v>209</v>
      </c>
      <c r="E474" s="18" t="s">
        <v>472</v>
      </c>
      <c r="F474" s="18"/>
      <c r="G474" s="34"/>
      <c r="H474" s="18" t="s">
        <v>3940</v>
      </c>
      <c r="I474" s="9"/>
      <c r="J474" s="18" t="s">
        <v>3891</v>
      </c>
      <c r="K474" s="18">
        <v>300</v>
      </c>
      <c r="L474" s="18" t="s">
        <v>12229</v>
      </c>
      <c r="M474" s="34">
        <v>1</v>
      </c>
      <c r="N474" s="34">
        <v>1</v>
      </c>
      <c r="O474" s="9">
        <v>0</v>
      </c>
      <c r="P474" s="113"/>
      <c r="Q474" s="65"/>
      <c r="R474" s="65"/>
      <c r="S474" s="65"/>
    </row>
    <row r="475" spans="1:19" ht="60" x14ac:dyDescent="0.25">
      <c r="A475" s="149" t="s">
        <v>10793</v>
      </c>
      <c r="B475" s="18" t="s">
        <v>209</v>
      </c>
      <c r="C475" s="18" t="s">
        <v>209</v>
      </c>
      <c r="D475" s="18" t="s">
        <v>209</v>
      </c>
      <c r="E475" s="18" t="s">
        <v>471</v>
      </c>
      <c r="F475" s="18"/>
      <c r="G475" s="34"/>
      <c r="H475" s="18" t="s">
        <v>3940</v>
      </c>
      <c r="I475" s="9"/>
      <c r="J475" s="18" t="s">
        <v>3891</v>
      </c>
      <c r="K475" s="18">
        <v>500</v>
      </c>
      <c r="L475" s="18" t="s">
        <v>12230</v>
      </c>
      <c r="M475" s="34">
        <v>1</v>
      </c>
      <c r="N475" s="34">
        <v>1</v>
      </c>
      <c r="O475" s="9">
        <v>0</v>
      </c>
      <c r="P475" s="113"/>
      <c r="Q475" s="65"/>
      <c r="R475" s="65"/>
      <c r="S475" s="65"/>
    </row>
    <row r="476" spans="1:19" ht="60" x14ac:dyDescent="0.25">
      <c r="A476" s="149" t="s">
        <v>10794</v>
      </c>
      <c r="B476" s="18" t="s">
        <v>209</v>
      </c>
      <c r="C476" s="18" t="s">
        <v>209</v>
      </c>
      <c r="D476" s="18" t="s">
        <v>209</v>
      </c>
      <c r="E476" s="18" t="s">
        <v>470</v>
      </c>
      <c r="F476" s="18"/>
      <c r="G476" s="34"/>
      <c r="H476" s="18" t="s">
        <v>3940</v>
      </c>
      <c r="I476" s="9"/>
      <c r="J476" s="18" t="s">
        <v>3891</v>
      </c>
      <c r="K476" s="18">
        <v>500</v>
      </c>
      <c r="L476" s="18" t="s">
        <v>12231</v>
      </c>
      <c r="M476" s="34">
        <v>1</v>
      </c>
      <c r="N476" s="34">
        <v>1</v>
      </c>
      <c r="O476" s="9">
        <v>0</v>
      </c>
      <c r="P476" s="113"/>
      <c r="Q476" s="65"/>
      <c r="R476" s="65"/>
      <c r="S476" s="65"/>
    </row>
    <row r="477" spans="1:19" ht="60" x14ac:dyDescent="0.25">
      <c r="A477" s="149" t="s">
        <v>10795</v>
      </c>
      <c r="B477" s="18" t="s">
        <v>209</v>
      </c>
      <c r="C477" s="18" t="s">
        <v>209</v>
      </c>
      <c r="D477" s="18" t="s">
        <v>209</v>
      </c>
      <c r="E477" s="18" t="s">
        <v>469</v>
      </c>
      <c r="F477" s="18"/>
      <c r="G477" s="34"/>
      <c r="H477" s="18" t="s">
        <v>3940</v>
      </c>
      <c r="I477" s="9"/>
      <c r="J477" s="18" t="s">
        <v>3891</v>
      </c>
      <c r="K477" s="18">
        <v>950</v>
      </c>
      <c r="L477" s="18" t="s">
        <v>12232</v>
      </c>
      <c r="M477" s="34">
        <v>1</v>
      </c>
      <c r="N477" s="34">
        <v>1</v>
      </c>
      <c r="O477" s="9">
        <v>0</v>
      </c>
      <c r="P477" s="113"/>
      <c r="Q477" s="65"/>
      <c r="R477" s="65"/>
      <c r="S477" s="65"/>
    </row>
    <row r="478" spans="1:19" ht="60" x14ac:dyDescent="0.25">
      <c r="A478" s="149" t="s">
        <v>10796</v>
      </c>
      <c r="B478" s="18" t="s">
        <v>209</v>
      </c>
      <c r="C478" s="18" t="s">
        <v>209</v>
      </c>
      <c r="D478" s="18" t="s">
        <v>209</v>
      </c>
      <c r="E478" s="18" t="s">
        <v>468</v>
      </c>
      <c r="F478" s="18"/>
      <c r="G478" s="34"/>
      <c r="H478" s="18" t="s">
        <v>3940</v>
      </c>
      <c r="I478" s="9"/>
      <c r="J478" s="18" t="s">
        <v>3891</v>
      </c>
      <c r="K478" s="18">
        <v>300</v>
      </c>
      <c r="L478" s="18" t="s">
        <v>12233</v>
      </c>
      <c r="M478" s="34">
        <v>1</v>
      </c>
      <c r="N478" s="34">
        <v>1</v>
      </c>
      <c r="O478" s="9">
        <v>0</v>
      </c>
      <c r="P478" s="113"/>
      <c r="Q478" s="65"/>
      <c r="R478" s="65"/>
      <c r="S478" s="65"/>
    </row>
    <row r="479" spans="1:19" ht="60" x14ac:dyDescent="0.25">
      <c r="A479" s="149" t="s">
        <v>10797</v>
      </c>
      <c r="B479" s="18" t="s">
        <v>209</v>
      </c>
      <c r="C479" s="18" t="s">
        <v>209</v>
      </c>
      <c r="D479" s="18" t="s">
        <v>209</v>
      </c>
      <c r="E479" s="18" t="s">
        <v>467</v>
      </c>
      <c r="F479" s="18"/>
      <c r="G479" s="34"/>
      <c r="H479" s="18" t="s">
        <v>3940</v>
      </c>
      <c r="I479" s="9"/>
      <c r="J479" s="18" t="s">
        <v>3891</v>
      </c>
      <c r="K479" s="18">
        <v>1000</v>
      </c>
      <c r="L479" s="18" t="s">
        <v>12234</v>
      </c>
      <c r="M479" s="34">
        <v>1</v>
      </c>
      <c r="N479" s="34">
        <v>1</v>
      </c>
      <c r="O479" s="9">
        <v>0</v>
      </c>
      <c r="P479" s="113"/>
      <c r="Q479" s="65"/>
      <c r="R479" s="65"/>
      <c r="S479" s="65"/>
    </row>
    <row r="480" spans="1:19" ht="60" x14ac:dyDescent="0.25">
      <c r="A480" s="149" t="s">
        <v>10798</v>
      </c>
      <c r="B480" s="18" t="s">
        <v>209</v>
      </c>
      <c r="C480" s="18" t="s">
        <v>209</v>
      </c>
      <c r="D480" s="18" t="s">
        <v>209</v>
      </c>
      <c r="E480" s="18" t="s">
        <v>466</v>
      </c>
      <c r="F480" s="18"/>
      <c r="G480" s="34"/>
      <c r="H480" s="18" t="s">
        <v>3940</v>
      </c>
      <c r="I480" s="9"/>
      <c r="J480" s="18" t="s">
        <v>3891</v>
      </c>
      <c r="K480" s="18">
        <v>1000</v>
      </c>
      <c r="L480" s="18" t="s">
        <v>12235</v>
      </c>
      <c r="M480" s="34">
        <v>1</v>
      </c>
      <c r="N480" s="34">
        <v>1</v>
      </c>
      <c r="O480" s="9">
        <v>0</v>
      </c>
      <c r="P480" s="113"/>
      <c r="Q480" s="65"/>
      <c r="R480" s="65"/>
      <c r="S480" s="65"/>
    </row>
    <row r="481" spans="1:19" ht="60" x14ac:dyDescent="0.25">
      <c r="A481" s="149" t="s">
        <v>10799</v>
      </c>
      <c r="B481" s="18" t="s">
        <v>209</v>
      </c>
      <c r="C481" s="18" t="s">
        <v>209</v>
      </c>
      <c r="D481" s="18" t="s">
        <v>209</v>
      </c>
      <c r="E481" s="18" t="s">
        <v>465</v>
      </c>
      <c r="F481" s="18"/>
      <c r="G481" s="34"/>
      <c r="H481" s="18" t="s">
        <v>3940</v>
      </c>
      <c r="I481" s="9"/>
      <c r="J481" s="18" t="s">
        <v>3891</v>
      </c>
      <c r="K481" s="18">
        <v>250</v>
      </c>
      <c r="L481" s="18" t="s">
        <v>12236</v>
      </c>
      <c r="M481" s="34">
        <v>1</v>
      </c>
      <c r="N481" s="34">
        <v>1</v>
      </c>
      <c r="O481" s="9">
        <v>0</v>
      </c>
      <c r="P481" s="113"/>
      <c r="Q481" s="65"/>
      <c r="R481" s="65"/>
      <c r="S481" s="65"/>
    </row>
    <row r="482" spans="1:19" ht="60" x14ac:dyDescent="0.25">
      <c r="A482" s="149" t="s">
        <v>4127</v>
      </c>
      <c r="B482" s="18" t="s">
        <v>209</v>
      </c>
      <c r="C482" s="18" t="s">
        <v>209</v>
      </c>
      <c r="D482" s="18" t="s">
        <v>209</v>
      </c>
      <c r="E482" s="18" t="s">
        <v>464</v>
      </c>
      <c r="F482" s="18"/>
      <c r="G482" s="34"/>
      <c r="H482" s="18" t="s">
        <v>3940</v>
      </c>
      <c r="I482" s="9"/>
      <c r="J482" s="18" t="s">
        <v>3891</v>
      </c>
      <c r="K482" s="18">
        <v>300</v>
      </c>
      <c r="L482" s="18" t="s">
        <v>12237</v>
      </c>
      <c r="M482" s="34">
        <v>1</v>
      </c>
      <c r="N482" s="34">
        <v>1</v>
      </c>
      <c r="O482" s="9">
        <v>0</v>
      </c>
      <c r="P482" s="113"/>
      <c r="Q482" s="65"/>
      <c r="R482" s="65"/>
      <c r="S482" s="65"/>
    </row>
    <row r="483" spans="1:19" ht="60" x14ac:dyDescent="0.25">
      <c r="A483" s="149" t="s">
        <v>10800</v>
      </c>
      <c r="B483" s="18" t="s">
        <v>209</v>
      </c>
      <c r="C483" s="18" t="s">
        <v>209</v>
      </c>
      <c r="D483" s="18" t="s">
        <v>209</v>
      </c>
      <c r="E483" s="18" t="s">
        <v>463</v>
      </c>
      <c r="F483" s="18"/>
      <c r="G483" s="34"/>
      <c r="H483" s="18" t="s">
        <v>3940</v>
      </c>
      <c r="I483" s="9"/>
      <c r="J483" s="18" t="s">
        <v>3891</v>
      </c>
      <c r="K483" s="18">
        <v>1500</v>
      </c>
      <c r="L483" s="18" t="s">
        <v>12238</v>
      </c>
      <c r="M483" s="34">
        <v>1</v>
      </c>
      <c r="N483" s="34">
        <v>1</v>
      </c>
      <c r="O483" s="9">
        <v>0</v>
      </c>
      <c r="P483" s="113"/>
      <c r="Q483" s="65"/>
      <c r="R483" s="65"/>
      <c r="S483" s="65"/>
    </row>
    <row r="484" spans="1:19" ht="60" x14ac:dyDescent="0.25">
      <c r="A484" s="149" t="s">
        <v>10801</v>
      </c>
      <c r="B484" s="18" t="s">
        <v>209</v>
      </c>
      <c r="C484" s="18" t="s">
        <v>209</v>
      </c>
      <c r="D484" s="18" t="s">
        <v>209</v>
      </c>
      <c r="E484" s="18" t="s">
        <v>462</v>
      </c>
      <c r="F484" s="18"/>
      <c r="G484" s="34"/>
      <c r="H484" s="18" t="s">
        <v>3940</v>
      </c>
      <c r="I484" s="9"/>
      <c r="J484" s="18" t="s">
        <v>3891</v>
      </c>
      <c r="K484" s="18">
        <v>200</v>
      </c>
      <c r="L484" s="18" t="s">
        <v>12239</v>
      </c>
      <c r="M484" s="34">
        <v>1</v>
      </c>
      <c r="N484" s="34">
        <v>1</v>
      </c>
      <c r="O484" s="9">
        <v>0</v>
      </c>
      <c r="P484" s="113"/>
      <c r="Q484" s="65"/>
      <c r="R484" s="65"/>
      <c r="S484" s="65"/>
    </row>
    <row r="485" spans="1:19" ht="60" x14ac:dyDescent="0.25">
      <c r="A485" s="149" t="s">
        <v>10802</v>
      </c>
      <c r="B485" s="18" t="s">
        <v>209</v>
      </c>
      <c r="C485" s="18" t="s">
        <v>209</v>
      </c>
      <c r="D485" s="18" t="s">
        <v>209</v>
      </c>
      <c r="E485" s="18" t="s">
        <v>461</v>
      </c>
      <c r="F485" s="18"/>
      <c r="G485" s="34"/>
      <c r="H485" s="18" t="s">
        <v>3940</v>
      </c>
      <c r="I485" s="9"/>
      <c r="J485" s="18" t="s">
        <v>3891</v>
      </c>
      <c r="K485" s="18">
        <v>600</v>
      </c>
      <c r="L485" s="18" t="s">
        <v>12240</v>
      </c>
      <c r="M485" s="34">
        <v>1</v>
      </c>
      <c r="N485" s="34">
        <v>1</v>
      </c>
      <c r="O485" s="9">
        <v>0</v>
      </c>
      <c r="P485" s="113"/>
      <c r="Q485" s="65"/>
      <c r="R485" s="65"/>
      <c r="S485" s="65"/>
    </row>
    <row r="486" spans="1:19" ht="60" x14ac:dyDescent="0.25">
      <c r="A486" s="149" t="s">
        <v>10803</v>
      </c>
      <c r="B486" s="18" t="s">
        <v>209</v>
      </c>
      <c r="C486" s="18" t="s">
        <v>209</v>
      </c>
      <c r="D486" s="18" t="s">
        <v>209</v>
      </c>
      <c r="E486" s="18" t="s">
        <v>460</v>
      </c>
      <c r="F486" s="18"/>
      <c r="G486" s="34"/>
      <c r="H486" s="18" t="s">
        <v>3940</v>
      </c>
      <c r="I486" s="9"/>
      <c r="J486" s="18" t="s">
        <v>3891</v>
      </c>
      <c r="K486" s="18">
        <v>600</v>
      </c>
      <c r="L486" s="18" t="s">
        <v>12241</v>
      </c>
      <c r="M486" s="34">
        <v>1</v>
      </c>
      <c r="N486" s="34">
        <v>1</v>
      </c>
      <c r="O486" s="9">
        <v>0</v>
      </c>
      <c r="P486" s="113"/>
      <c r="Q486" s="65"/>
      <c r="R486" s="65"/>
      <c r="S486" s="65"/>
    </row>
    <row r="487" spans="1:19" ht="75" x14ac:dyDescent="0.25">
      <c r="A487" s="149" t="s">
        <v>10804</v>
      </c>
      <c r="B487" s="18" t="s">
        <v>4165</v>
      </c>
      <c r="C487" s="18" t="s">
        <v>4165</v>
      </c>
      <c r="D487" s="18" t="s">
        <v>209</v>
      </c>
      <c r="E487" s="18" t="s">
        <v>459</v>
      </c>
      <c r="F487" s="18"/>
      <c r="G487" s="34"/>
      <c r="H487" s="18" t="s">
        <v>3940</v>
      </c>
      <c r="I487" s="9"/>
      <c r="J487" s="18" t="s">
        <v>3891</v>
      </c>
      <c r="K487" s="18">
        <v>1200</v>
      </c>
      <c r="L487" s="18" t="s">
        <v>12242</v>
      </c>
      <c r="M487" s="34">
        <v>1</v>
      </c>
      <c r="N487" s="34">
        <v>1</v>
      </c>
      <c r="O487" s="9">
        <v>0</v>
      </c>
      <c r="P487" s="113"/>
      <c r="Q487" s="65"/>
      <c r="R487" s="65"/>
      <c r="S487" s="65"/>
    </row>
    <row r="488" spans="1:19" ht="60" x14ac:dyDescent="0.25">
      <c r="A488" s="149" t="s">
        <v>10805</v>
      </c>
      <c r="B488" s="18" t="s">
        <v>209</v>
      </c>
      <c r="C488" s="18" t="s">
        <v>209</v>
      </c>
      <c r="D488" s="18" t="s">
        <v>209</v>
      </c>
      <c r="E488" s="18" t="s">
        <v>458</v>
      </c>
      <c r="F488" s="18"/>
      <c r="G488" s="34"/>
      <c r="H488" s="18" t="s">
        <v>3940</v>
      </c>
      <c r="I488" s="9"/>
      <c r="J488" s="18" t="s">
        <v>3891</v>
      </c>
      <c r="K488" s="18">
        <v>200</v>
      </c>
      <c r="L488" s="18" t="s">
        <v>12243</v>
      </c>
      <c r="M488" s="34">
        <v>1</v>
      </c>
      <c r="N488" s="34">
        <v>1</v>
      </c>
      <c r="O488" s="9">
        <v>0</v>
      </c>
      <c r="P488" s="113"/>
      <c r="Q488" s="65"/>
      <c r="R488" s="65"/>
      <c r="S488" s="65"/>
    </row>
    <row r="489" spans="1:19" ht="60" x14ac:dyDescent="0.25">
      <c r="A489" s="149" t="s">
        <v>10806</v>
      </c>
      <c r="B489" s="18" t="s">
        <v>209</v>
      </c>
      <c r="C489" s="18" t="s">
        <v>209</v>
      </c>
      <c r="D489" s="18" t="s">
        <v>209</v>
      </c>
      <c r="E489" s="18" t="s">
        <v>457</v>
      </c>
      <c r="F489" s="18"/>
      <c r="G489" s="34"/>
      <c r="H489" s="18" t="s">
        <v>3940</v>
      </c>
      <c r="I489" s="9"/>
      <c r="J489" s="18" t="s">
        <v>3891</v>
      </c>
      <c r="K489" s="18">
        <v>400</v>
      </c>
      <c r="L489" s="18" t="s">
        <v>12244</v>
      </c>
      <c r="M489" s="34">
        <v>1</v>
      </c>
      <c r="N489" s="34">
        <v>1</v>
      </c>
      <c r="O489" s="9">
        <v>0</v>
      </c>
      <c r="P489" s="113"/>
      <c r="Q489" s="65"/>
      <c r="R489" s="65"/>
      <c r="S489" s="65"/>
    </row>
    <row r="490" spans="1:19" ht="60" x14ac:dyDescent="0.25">
      <c r="A490" s="149" t="s">
        <v>10807</v>
      </c>
      <c r="B490" s="18" t="s">
        <v>209</v>
      </c>
      <c r="C490" s="18" t="s">
        <v>209</v>
      </c>
      <c r="D490" s="18" t="s">
        <v>209</v>
      </c>
      <c r="E490" s="18" t="s">
        <v>456</v>
      </c>
      <c r="F490" s="18"/>
      <c r="G490" s="34"/>
      <c r="H490" s="18" t="s">
        <v>3940</v>
      </c>
      <c r="I490" s="9"/>
      <c r="J490" s="18" t="s">
        <v>3891</v>
      </c>
      <c r="K490" s="18">
        <v>1770</v>
      </c>
      <c r="L490" s="18" t="s">
        <v>12245</v>
      </c>
      <c r="M490" s="34">
        <v>1</v>
      </c>
      <c r="N490" s="34">
        <v>1</v>
      </c>
      <c r="O490" s="9">
        <v>0</v>
      </c>
      <c r="P490" s="113"/>
      <c r="Q490" s="65"/>
      <c r="R490" s="65"/>
      <c r="S490" s="65"/>
    </row>
    <row r="491" spans="1:19" ht="60" x14ac:dyDescent="0.25">
      <c r="A491" s="149" t="s">
        <v>10808</v>
      </c>
      <c r="B491" s="18" t="s">
        <v>209</v>
      </c>
      <c r="C491" s="18" t="s">
        <v>209</v>
      </c>
      <c r="D491" s="18" t="s">
        <v>209</v>
      </c>
      <c r="E491" s="18" t="s">
        <v>455</v>
      </c>
      <c r="F491" s="18"/>
      <c r="G491" s="34"/>
      <c r="H491" s="18" t="s">
        <v>3940</v>
      </c>
      <c r="I491" s="9"/>
      <c r="J491" s="18" t="s">
        <v>3891</v>
      </c>
      <c r="K491" s="18">
        <v>340</v>
      </c>
      <c r="L491" s="18" t="s">
        <v>12246</v>
      </c>
      <c r="M491" s="34">
        <v>1</v>
      </c>
      <c r="N491" s="34">
        <v>1</v>
      </c>
      <c r="O491" s="9">
        <v>0</v>
      </c>
      <c r="P491" s="113"/>
      <c r="Q491" s="65"/>
      <c r="R491" s="65"/>
      <c r="S491" s="65"/>
    </row>
    <row r="492" spans="1:19" ht="60" x14ac:dyDescent="0.25">
      <c r="A492" s="149" t="s">
        <v>10809</v>
      </c>
      <c r="B492" s="18" t="s">
        <v>209</v>
      </c>
      <c r="C492" s="18" t="s">
        <v>209</v>
      </c>
      <c r="D492" s="18" t="s">
        <v>209</v>
      </c>
      <c r="E492" s="18" t="s">
        <v>454</v>
      </c>
      <c r="F492" s="18"/>
      <c r="G492" s="34"/>
      <c r="H492" s="18" t="s">
        <v>3940</v>
      </c>
      <c r="I492" s="9"/>
      <c r="J492" s="18" t="s">
        <v>3891</v>
      </c>
      <c r="K492" s="18">
        <v>700</v>
      </c>
      <c r="L492" s="18" t="s">
        <v>12247</v>
      </c>
      <c r="M492" s="34">
        <v>1</v>
      </c>
      <c r="N492" s="34">
        <v>1</v>
      </c>
      <c r="O492" s="9">
        <v>0</v>
      </c>
      <c r="P492" s="113"/>
      <c r="Q492" s="65"/>
      <c r="R492" s="65"/>
      <c r="S492" s="65"/>
    </row>
    <row r="493" spans="1:19" ht="60" x14ac:dyDescent="0.25">
      <c r="A493" s="149" t="s">
        <v>10810</v>
      </c>
      <c r="B493" s="18" t="s">
        <v>209</v>
      </c>
      <c r="C493" s="18" t="s">
        <v>209</v>
      </c>
      <c r="D493" s="18" t="s">
        <v>209</v>
      </c>
      <c r="E493" s="18" t="s">
        <v>453</v>
      </c>
      <c r="F493" s="18"/>
      <c r="G493" s="34"/>
      <c r="H493" s="18" t="s">
        <v>3940</v>
      </c>
      <c r="I493" s="9"/>
      <c r="J493" s="18" t="s">
        <v>3891</v>
      </c>
      <c r="K493" s="18">
        <v>700</v>
      </c>
      <c r="L493" s="18" t="s">
        <v>12248</v>
      </c>
      <c r="M493" s="34">
        <v>1</v>
      </c>
      <c r="N493" s="34">
        <v>1</v>
      </c>
      <c r="O493" s="9">
        <v>0</v>
      </c>
      <c r="P493" s="113"/>
      <c r="Q493" s="65"/>
      <c r="R493" s="65"/>
      <c r="S493" s="65"/>
    </row>
    <row r="494" spans="1:19" ht="60" x14ac:dyDescent="0.25">
      <c r="A494" s="149" t="s">
        <v>10811</v>
      </c>
      <c r="B494" s="18" t="s">
        <v>209</v>
      </c>
      <c r="C494" s="18" t="s">
        <v>209</v>
      </c>
      <c r="D494" s="18" t="s">
        <v>209</v>
      </c>
      <c r="E494" s="18" t="s">
        <v>452</v>
      </c>
      <c r="F494" s="18"/>
      <c r="G494" s="34"/>
      <c r="H494" s="18" t="s">
        <v>3940</v>
      </c>
      <c r="I494" s="9"/>
      <c r="J494" s="18" t="s">
        <v>3891</v>
      </c>
      <c r="K494" s="18">
        <v>600</v>
      </c>
      <c r="L494" s="18" t="s">
        <v>12249</v>
      </c>
      <c r="M494" s="34">
        <v>1</v>
      </c>
      <c r="N494" s="34">
        <v>1</v>
      </c>
      <c r="O494" s="9">
        <v>0</v>
      </c>
      <c r="P494" s="113"/>
      <c r="Q494" s="65"/>
      <c r="R494" s="65"/>
      <c r="S494" s="65"/>
    </row>
    <row r="495" spans="1:19" ht="60" x14ac:dyDescent="0.25">
      <c r="A495" s="149" t="s">
        <v>10812</v>
      </c>
      <c r="B495" s="18" t="s">
        <v>209</v>
      </c>
      <c r="C495" s="18" t="s">
        <v>209</v>
      </c>
      <c r="D495" s="18" t="s">
        <v>209</v>
      </c>
      <c r="E495" s="18" t="s">
        <v>451</v>
      </c>
      <c r="F495" s="18"/>
      <c r="G495" s="34"/>
      <c r="H495" s="18" t="s">
        <v>3940</v>
      </c>
      <c r="I495" s="9"/>
      <c r="J495" s="18" t="s">
        <v>3891</v>
      </c>
      <c r="K495" s="18">
        <v>1000</v>
      </c>
      <c r="L495" s="18" t="s">
        <v>12250</v>
      </c>
      <c r="M495" s="34">
        <v>1</v>
      </c>
      <c r="N495" s="34">
        <v>1</v>
      </c>
      <c r="O495" s="9">
        <v>0</v>
      </c>
      <c r="P495" s="113"/>
      <c r="Q495" s="65"/>
      <c r="R495" s="65"/>
      <c r="S495" s="65"/>
    </row>
    <row r="496" spans="1:19" ht="60" x14ac:dyDescent="0.25">
      <c r="A496" s="149" t="s">
        <v>10813</v>
      </c>
      <c r="B496" s="18" t="s">
        <v>209</v>
      </c>
      <c r="C496" s="18" t="s">
        <v>209</v>
      </c>
      <c r="D496" s="18" t="s">
        <v>209</v>
      </c>
      <c r="E496" s="18" t="s">
        <v>450</v>
      </c>
      <c r="F496" s="18"/>
      <c r="G496" s="34"/>
      <c r="H496" s="18" t="s">
        <v>3940</v>
      </c>
      <c r="I496" s="9"/>
      <c r="J496" s="18" t="s">
        <v>3891</v>
      </c>
      <c r="K496" s="18">
        <v>1180</v>
      </c>
      <c r="L496" s="18" t="s">
        <v>12251</v>
      </c>
      <c r="M496" s="34">
        <v>1</v>
      </c>
      <c r="N496" s="34">
        <v>1</v>
      </c>
      <c r="O496" s="9">
        <v>0</v>
      </c>
      <c r="P496" s="113"/>
      <c r="Q496" s="65"/>
      <c r="R496" s="65"/>
      <c r="S496" s="65"/>
    </row>
    <row r="497" spans="1:19" ht="60" x14ac:dyDescent="0.25">
      <c r="A497" s="149" t="s">
        <v>10814</v>
      </c>
      <c r="B497" s="18" t="s">
        <v>209</v>
      </c>
      <c r="C497" s="18" t="s">
        <v>209</v>
      </c>
      <c r="D497" s="18" t="s">
        <v>209</v>
      </c>
      <c r="E497" s="18" t="s">
        <v>449</v>
      </c>
      <c r="F497" s="18"/>
      <c r="G497" s="34"/>
      <c r="H497" s="18" t="s">
        <v>3940</v>
      </c>
      <c r="I497" s="9"/>
      <c r="J497" s="18" t="s">
        <v>3891</v>
      </c>
      <c r="K497" s="18">
        <v>250</v>
      </c>
      <c r="L497" s="18" t="s">
        <v>12252</v>
      </c>
      <c r="M497" s="34">
        <v>1</v>
      </c>
      <c r="N497" s="34">
        <v>1</v>
      </c>
      <c r="O497" s="9">
        <v>0</v>
      </c>
      <c r="P497" s="113"/>
      <c r="Q497" s="65"/>
      <c r="R497" s="65"/>
      <c r="S497" s="65"/>
    </row>
    <row r="498" spans="1:19" ht="60" x14ac:dyDescent="0.25">
      <c r="A498" s="149" t="s">
        <v>10815</v>
      </c>
      <c r="B498" s="18" t="s">
        <v>209</v>
      </c>
      <c r="C498" s="18" t="s">
        <v>209</v>
      </c>
      <c r="D498" s="18" t="s">
        <v>209</v>
      </c>
      <c r="E498" s="18" t="s">
        <v>448</v>
      </c>
      <c r="F498" s="18"/>
      <c r="G498" s="34"/>
      <c r="H498" s="18" t="s">
        <v>3940</v>
      </c>
      <c r="I498" s="9"/>
      <c r="J498" s="18" t="s">
        <v>3891</v>
      </c>
      <c r="K498" s="18">
        <v>440</v>
      </c>
      <c r="L498" s="18" t="s">
        <v>12253</v>
      </c>
      <c r="M498" s="34">
        <v>1</v>
      </c>
      <c r="N498" s="34">
        <v>1</v>
      </c>
      <c r="O498" s="9">
        <v>0</v>
      </c>
      <c r="P498" s="113"/>
      <c r="Q498" s="65"/>
      <c r="R498" s="65"/>
      <c r="S498" s="65"/>
    </row>
    <row r="499" spans="1:19" ht="60" x14ac:dyDescent="0.25">
      <c r="A499" s="149" t="s">
        <v>10816</v>
      </c>
      <c r="B499" s="18" t="s">
        <v>209</v>
      </c>
      <c r="C499" s="18" t="s">
        <v>209</v>
      </c>
      <c r="D499" s="18" t="s">
        <v>209</v>
      </c>
      <c r="E499" s="18" t="s">
        <v>447</v>
      </c>
      <c r="F499" s="18"/>
      <c r="G499" s="34"/>
      <c r="H499" s="18" t="s">
        <v>3940</v>
      </c>
      <c r="I499" s="9"/>
      <c r="J499" s="18" t="s">
        <v>3891</v>
      </c>
      <c r="K499" s="18">
        <v>1500</v>
      </c>
      <c r="L499" s="18" t="s">
        <v>12254</v>
      </c>
      <c r="M499" s="34">
        <v>1</v>
      </c>
      <c r="N499" s="34">
        <v>1</v>
      </c>
      <c r="O499" s="9">
        <v>0</v>
      </c>
      <c r="P499" s="113"/>
      <c r="Q499" s="65"/>
      <c r="R499" s="65"/>
      <c r="S499" s="65"/>
    </row>
    <row r="500" spans="1:19" ht="60" x14ac:dyDescent="0.25">
      <c r="A500" s="149" t="s">
        <v>10817</v>
      </c>
      <c r="B500" s="18" t="s">
        <v>209</v>
      </c>
      <c r="C500" s="18" t="s">
        <v>209</v>
      </c>
      <c r="D500" s="18" t="s">
        <v>209</v>
      </c>
      <c r="E500" s="18" t="s">
        <v>446</v>
      </c>
      <c r="F500" s="18"/>
      <c r="G500" s="34"/>
      <c r="H500" s="18" t="s">
        <v>3940</v>
      </c>
      <c r="I500" s="9"/>
      <c r="J500" s="18" t="s">
        <v>3891</v>
      </c>
      <c r="K500" s="18">
        <v>680</v>
      </c>
      <c r="L500" s="18" t="s">
        <v>12255</v>
      </c>
      <c r="M500" s="34">
        <v>1</v>
      </c>
      <c r="N500" s="34">
        <v>1</v>
      </c>
      <c r="O500" s="9">
        <v>0</v>
      </c>
      <c r="P500" s="113"/>
      <c r="Q500" s="65"/>
      <c r="R500" s="65"/>
      <c r="S500" s="65"/>
    </row>
    <row r="501" spans="1:19" ht="60" x14ac:dyDescent="0.25">
      <c r="A501" s="149" t="s">
        <v>10818</v>
      </c>
      <c r="B501" s="18" t="s">
        <v>209</v>
      </c>
      <c r="C501" s="18" t="s">
        <v>209</v>
      </c>
      <c r="D501" s="18" t="s">
        <v>209</v>
      </c>
      <c r="E501" s="18" t="s">
        <v>445</v>
      </c>
      <c r="F501" s="18"/>
      <c r="G501" s="34"/>
      <c r="H501" s="18" t="s">
        <v>3940</v>
      </c>
      <c r="I501" s="9"/>
      <c r="J501" s="18" t="s">
        <v>3891</v>
      </c>
      <c r="K501" s="18">
        <v>700</v>
      </c>
      <c r="L501" s="18" t="s">
        <v>12256</v>
      </c>
      <c r="M501" s="34">
        <v>1</v>
      </c>
      <c r="N501" s="34">
        <v>1</v>
      </c>
      <c r="O501" s="9">
        <v>0</v>
      </c>
      <c r="P501" s="113"/>
      <c r="Q501" s="65"/>
      <c r="R501" s="65"/>
      <c r="S501" s="65"/>
    </row>
    <row r="502" spans="1:19" ht="60" x14ac:dyDescent="0.25">
      <c r="A502" s="149" t="s">
        <v>10819</v>
      </c>
      <c r="B502" s="18" t="s">
        <v>209</v>
      </c>
      <c r="C502" s="18" t="s">
        <v>209</v>
      </c>
      <c r="D502" s="18" t="s">
        <v>209</v>
      </c>
      <c r="E502" s="18" t="s">
        <v>444</v>
      </c>
      <c r="F502" s="18"/>
      <c r="G502" s="34"/>
      <c r="H502" s="18" t="s">
        <v>3940</v>
      </c>
      <c r="I502" s="9"/>
      <c r="J502" s="18" t="s">
        <v>3891</v>
      </c>
      <c r="K502" s="18">
        <v>250</v>
      </c>
      <c r="L502" s="18" t="s">
        <v>12257</v>
      </c>
      <c r="M502" s="34">
        <v>1</v>
      </c>
      <c r="N502" s="34">
        <v>1</v>
      </c>
      <c r="O502" s="9">
        <v>0</v>
      </c>
      <c r="P502" s="113"/>
      <c r="Q502" s="65"/>
      <c r="R502" s="65"/>
      <c r="S502" s="65"/>
    </row>
    <row r="503" spans="1:19" ht="60" x14ac:dyDescent="0.25">
      <c r="A503" s="149" t="s">
        <v>10820</v>
      </c>
      <c r="B503" s="18" t="s">
        <v>209</v>
      </c>
      <c r="C503" s="18" t="s">
        <v>209</v>
      </c>
      <c r="D503" s="18" t="s">
        <v>209</v>
      </c>
      <c r="E503" s="18" t="s">
        <v>443</v>
      </c>
      <c r="F503" s="18"/>
      <c r="G503" s="34"/>
      <c r="H503" s="18" t="s">
        <v>3940</v>
      </c>
      <c r="I503" s="9"/>
      <c r="J503" s="18" t="s">
        <v>3891</v>
      </c>
      <c r="K503" s="18">
        <v>400</v>
      </c>
      <c r="L503" s="18" t="s">
        <v>12258</v>
      </c>
      <c r="M503" s="34">
        <v>1</v>
      </c>
      <c r="N503" s="34">
        <v>1</v>
      </c>
      <c r="O503" s="9">
        <v>0</v>
      </c>
      <c r="P503" s="113"/>
      <c r="Q503" s="65"/>
      <c r="R503" s="65"/>
      <c r="S503" s="65"/>
    </row>
    <row r="504" spans="1:19" ht="60" x14ac:dyDescent="0.25">
      <c r="A504" s="149" t="s">
        <v>10821</v>
      </c>
      <c r="B504" s="18" t="s">
        <v>209</v>
      </c>
      <c r="C504" s="18" t="s">
        <v>209</v>
      </c>
      <c r="D504" s="18" t="s">
        <v>209</v>
      </c>
      <c r="E504" s="18" t="s">
        <v>442</v>
      </c>
      <c r="F504" s="18"/>
      <c r="G504" s="34"/>
      <c r="H504" s="18" t="s">
        <v>3940</v>
      </c>
      <c r="I504" s="9"/>
      <c r="J504" s="18" t="s">
        <v>3891</v>
      </c>
      <c r="K504" s="18">
        <v>600</v>
      </c>
      <c r="L504" s="18" t="s">
        <v>12259</v>
      </c>
      <c r="M504" s="34">
        <v>1</v>
      </c>
      <c r="N504" s="34">
        <v>1</v>
      </c>
      <c r="O504" s="9">
        <v>0</v>
      </c>
      <c r="P504" s="113"/>
      <c r="Q504" s="65"/>
      <c r="R504" s="65"/>
      <c r="S504" s="65"/>
    </row>
    <row r="505" spans="1:19" ht="60" x14ac:dyDescent="0.25">
      <c r="A505" s="149" t="s">
        <v>10822</v>
      </c>
      <c r="B505" s="18" t="s">
        <v>209</v>
      </c>
      <c r="C505" s="18" t="s">
        <v>209</v>
      </c>
      <c r="D505" s="18" t="s">
        <v>209</v>
      </c>
      <c r="E505" s="18" t="s">
        <v>441</v>
      </c>
      <c r="F505" s="18"/>
      <c r="G505" s="34"/>
      <c r="H505" s="18" t="s">
        <v>3940</v>
      </c>
      <c r="I505" s="9"/>
      <c r="J505" s="18" t="s">
        <v>3891</v>
      </c>
      <c r="K505" s="18">
        <v>900</v>
      </c>
      <c r="L505" s="18" t="s">
        <v>12260</v>
      </c>
      <c r="M505" s="34">
        <v>1</v>
      </c>
      <c r="N505" s="34">
        <v>1</v>
      </c>
      <c r="O505" s="9">
        <v>0</v>
      </c>
      <c r="P505" s="113"/>
      <c r="Q505" s="65"/>
      <c r="R505" s="65"/>
      <c r="S505" s="65"/>
    </row>
    <row r="506" spans="1:19" ht="60" x14ac:dyDescent="0.25">
      <c r="A506" s="149" t="s">
        <v>10823</v>
      </c>
      <c r="B506" s="18" t="s">
        <v>209</v>
      </c>
      <c r="C506" s="18" t="s">
        <v>209</v>
      </c>
      <c r="D506" s="18" t="s">
        <v>209</v>
      </c>
      <c r="E506" s="18" t="s">
        <v>440</v>
      </c>
      <c r="F506" s="18"/>
      <c r="G506" s="34"/>
      <c r="H506" s="18" t="s">
        <v>3940</v>
      </c>
      <c r="I506" s="9"/>
      <c r="J506" s="18" t="s">
        <v>3891</v>
      </c>
      <c r="K506" s="18">
        <v>800</v>
      </c>
      <c r="L506" s="18" t="s">
        <v>12261</v>
      </c>
      <c r="M506" s="34">
        <v>1</v>
      </c>
      <c r="N506" s="34">
        <v>1</v>
      </c>
      <c r="O506" s="9">
        <v>0</v>
      </c>
      <c r="P506" s="113"/>
      <c r="Q506" s="65"/>
      <c r="R506" s="65"/>
      <c r="S506" s="65"/>
    </row>
    <row r="507" spans="1:19" ht="60" x14ac:dyDescent="0.25">
      <c r="A507" s="149" t="s">
        <v>10824</v>
      </c>
      <c r="B507" s="18" t="s">
        <v>209</v>
      </c>
      <c r="C507" s="18" t="s">
        <v>209</v>
      </c>
      <c r="D507" s="18" t="s">
        <v>209</v>
      </c>
      <c r="E507" s="18" t="s">
        <v>439</v>
      </c>
      <c r="F507" s="18"/>
      <c r="G507" s="34"/>
      <c r="H507" s="18" t="s">
        <v>3940</v>
      </c>
      <c r="I507" s="9"/>
      <c r="J507" s="18" t="s">
        <v>3891</v>
      </c>
      <c r="K507" s="18">
        <v>2000</v>
      </c>
      <c r="L507" s="18" t="s">
        <v>12262</v>
      </c>
      <c r="M507" s="34">
        <v>1</v>
      </c>
      <c r="N507" s="34">
        <v>1</v>
      </c>
      <c r="O507" s="9">
        <v>0</v>
      </c>
      <c r="P507" s="113"/>
      <c r="Q507" s="65"/>
      <c r="R507" s="65"/>
      <c r="S507" s="65"/>
    </row>
    <row r="508" spans="1:19" ht="60" x14ac:dyDescent="0.25">
      <c r="A508" s="149" t="s">
        <v>10825</v>
      </c>
      <c r="B508" s="18" t="s">
        <v>209</v>
      </c>
      <c r="C508" s="18" t="s">
        <v>209</v>
      </c>
      <c r="D508" s="18" t="s">
        <v>209</v>
      </c>
      <c r="E508" s="18" t="s">
        <v>438</v>
      </c>
      <c r="F508" s="18"/>
      <c r="G508" s="34"/>
      <c r="H508" s="18" t="s">
        <v>3940</v>
      </c>
      <c r="I508" s="9"/>
      <c r="J508" s="18" t="s">
        <v>3891</v>
      </c>
      <c r="K508" s="18">
        <v>900</v>
      </c>
      <c r="L508" s="18" t="s">
        <v>12263</v>
      </c>
      <c r="M508" s="34">
        <v>1</v>
      </c>
      <c r="N508" s="34">
        <v>1</v>
      </c>
      <c r="O508" s="9">
        <v>0</v>
      </c>
      <c r="P508" s="113"/>
      <c r="Q508" s="65"/>
      <c r="R508" s="65"/>
      <c r="S508" s="65"/>
    </row>
    <row r="509" spans="1:19" ht="60" x14ac:dyDescent="0.25">
      <c r="A509" s="149" t="s">
        <v>10826</v>
      </c>
      <c r="B509" s="18" t="s">
        <v>209</v>
      </c>
      <c r="C509" s="18" t="s">
        <v>209</v>
      </c>
      <c r="D509" s="18" t="s">
        <v>209</v>
      </c>
      <c r="E509" s="18" t="s">
        <v>437</v>
      </c>
      <c r="F509" s="18"/>
      <c r="G509" s="34"/>
      <c r="H509" s="18" t="s">
        <v>3940</v>
      </c>
      <c r="I509" s="9"/>
      <c r="J509" s="18" t="s">
        <v>3891</v>
      </c>
      <c r="K509" s="18">
        <v>600</v>
      </c>
      <c r="L509" s="18" t="s">
        <v>12264</v>
      </c>
      <c r="M509" s="34">
        <v>1</v>
      </c>
      <c r="N509" s="34">
        <v>1</v>
      </c>
      <c r="O509" s="9">
        <v>0</v>
      </c>
      <c r="P509" s="113"/>
      <c r="Q509" s="65"/>
      <c r="R509" s="65"/>
      <c r="S509" s="65"/>
    </row>
    <row r="510" spans="1:19" ht="60" x14ac:dyDescent="0.25">
      <c r="A510" s="149" t="s">
        <v>10827</v>
      </c>
      <c r="B510" s="18" t="s">
        <v>209</v>
      </c>
      <c r="C510" s="18" t="s">
        <v>209</v>
      </c>
      <c r="D510" s="18" t="s">
        <v>209</v>
      </c>
      <c r="E510" s="18" t="s">
        <v>436</v>
      </c>
      <c r="F510" s="18"/>
      <c r="G510" s="34"/>
      <c r="H510" s="18" t="s">
        <v>3940</v>
      </c>
      <c r="I510" s="9"/>
      <c r="J510" s="18" t="s">
        <v>3891</v>
      </c>
      <c r="K510" s="18">
        <v>710</v>
      </c>
      <c r="L510" s="18" t="s">
        <v>12265</v>
      </c>
      <c r="M510" s="34">
        <v>1</v>
      </c>
      <c r="N510" s="34">
        <v>1</v>
      </c>
      <c r="O510" s="9">
        <v>0</v>
      </c>
      <c r="P510" s="113"/>
      <c r="Q510" s="65"/>
      <c r="R510" s="65"/>
      <c r="S510" s="65"/>
    </row>
    <row r="511" spans="1:19" ht="60" x14ac:dyDescent="0.25">
      <c r="A511" s="149" t="s">
        <v>10828</v>
      </c>
      <c r="B511" s="18" t="s">
        <v>209</v>
      </c>
      <c r="C511" s="18" t="s">
        <v>209</v>
      </c>
      <c r="D511" s="18" t="s">
        <v>209</v>
      </c>
      <c r="E511" s="18" t="s">
        <v>435</v>
      </c>
      <c r="F511" s="18"/>
      <c r="G511" s="34"/>
      <c r="H511" s="18" t="s">
        <v>3940</v>
      </c>
      <c r="I511" s="9"/>
      <c r="J511" s="18" t="s">
        <v>3891</v>
      </c>
      <c r="K511" s="18">
        <v>400</v>
      </c>
      <c r="L511" s="18" t="s">
        <v>12266</v>
      </c>
      <c r="M511" s="34">
        <v>1</v>
      </c>
      <c r="N511" s="34">
        <v>1</v>
      </c>
      <c r="O511" s="9">
        <v>0</v>
      </c>
      <c r="P511" s="113"/>
      <c r="Q511" s="65"/>
      <c r="R511" s="65"/>
      <c r="S511" s="65"/>
    </row>
    <row r="512" spans="1:19" ht="60" x14ac:dyDescent="0.25">
      <c r="A512" s="149" t="s">
        <v>10829</v>
      </c>
      <c r="B512" s="18" t="s">
        <v>209</v>
      </c>
      <c r="C512" s="18" t="s">
        <v>209</v>
      </c>
      <c r="D512" s="18" t="s">
        <v>209</v>
      </c>
      <c r="E512" s="18" t="s">
        <v>434</v>
      </c>
      <c r="F512" s="18"/>
      <c r="G512" s="34"/>
      <c r="H512" s="18" t="s">
        <v>3940</v>
      </c>
      <c r="I512" s="9"/>
      <c r="J512" s="18" t="s">
        <v>3891</v>
      </c>
      <c r="K512" s="18">
        <v>600</v>
      </c>
      <c r="L512" s="18" t="s">
        <v>12267</v>
      </c>
      <c r="M512" s="34">
        <v>1</v>
      </c>
      <c r="N512" s="34">
        <v>1</v>
      </c>
      <c r="O512" s="9">
        <v>0</v>
      </c>
      <c r="P512" s="113"/>
      <c r="Q512" s="65"/>
      <c r="R512" s="65"/>
      <c r="S512" s="65"/>
    </row>
    <row r="513" spans="1:19" ht="60" x14ac:dyDescent="0.25">
      <c r="A513" s="149" t="s">
        <v>10830</v>
      </c>
      <c r="B513" s="18" t="s">
        <v>209</v>
      </c>
      <c r="C513" s="18" t="s">
        <v>209</v>
      </c>
      <c r="D513" s="18" t="s">
        <v>209</v>
      </c>
      <c r="E513" s="18" t="s">
        <v>433</v>
      </c>
      <c r="F513" s="18"/>
      <c r="G513" s="34"/>
      <c r="H513" s="18" t="s">
        <v>3940</v>
      </c>
      <c r="I513" s="9"/>
      <c r="J513" s="18" t="s">
        <v>3891</v>
      </c>
      <c r="K513" s="18">
        <v>1000</v>
      </c>
      <c r="L513" s="18" t="s">
        <v>12268</v>
      </c>
      <c r="M513" s="34">
        <v>1</v>
      </c>
      <c r="N513" s="34">
        <v>1</v>
      </c>
      <c r="O513" s="9">
        <v>0</v>
      </c>
      <c r="P513" s="113"/>
      <c r="Q513" s="65"/>
      <c r="R513" s="65"/>
      <c r="S513" s="65"/>
    </row>
    <row r="514" spans="1:19" ht="60" x14ac:dyDescent="0.25">
      <c r="A514" s="149" t="s">
        <v>10831</v>
      </c>
      <c r="B514" s="18" t="s">
        <v>209</v>
      </c>
      <c r="C514" s="18" t="s">
        <v>209</v>
      </c>
      <c r="D514" s="18" t="s">
        <v>209</v>
      </c>
      <c r="E514" s="18" t="s">
        <v>432</v>
      </c>
      <c r="F514" s="18"/>
      <c r="G514" s="34"/>
      <c r="H514" s="18" t="s">
        <v>3940</v>
      </c>
      <c r="I514" s="9"/>
      <c r="J514" s="18" t="s">
        <v>3891</v>
      </c>
      <c r="K514" s="18">
        <v>180</v>
      </c>
      <c r="L514" s="18" t="s">
        <v>12269</v>
      </c>
      <c r="M514" s="34">
        <v>1</v>
      </c>
      <c r="N514" s="34">
        <v>1</v>
      </c>
      <c r="O514" s="9">
        <v>0</v>
      </c>
      <c r="P514" s="113"/>
      <c r="Q514" s="65"/>
      <c r="R514" s="65"/>
      <c r="S514" s="65"/>
    </row>
    <row r="515" spans="1:19" ht="60" x14ac:dyDescent="0.25">
      <c r="A515" s="149" t="s">
        <v>10832</v>
      </c>
      <c r="B515" s="18" t="s">
        <v>209</v>
      </c>
      <c r="C515" s="18" t="s">
        <v>209</v>
      </c>
      <c r="D515" s="18" t="s">
        <v>209</v>
      </c>
      <c r="E515" s="18" t="s">
        <v>431</v>
      </c>
      <c r="F515" s="18"/>
      <c r="G515" s="34"/>
      <c r="H515" s="18" t="s">
        <v>3940</v>
      </c>
      <c r="I515" s="9"/>
      <c r="J515" s="18" t="s">
        <v>3891</v>
      </c>
      <c r="K515" s="18">
        <v>200</v>
      </c>
      <c r="L515" s="18" t="s">
        <v>12270</v>
      </c>
      <c r="M515" s="34">
        <v>1</v>
      </c>
      <c r="N515" s="34">
        <v>1</v>
      </c>
      <c r="O515" s="9">
        <v>0</v>
      </c>
      <c r="P515" s="113"/>
      <c r="Q515" s="65"/>
      <c r="R515" s="65"/>
      <c r="S515" s="65"/>
    </row>
    <row r="516" spans="1:19" ht="60" x14ac:dyDescent="0.25">
      <c r="A516" s="149" t="s">
        <v>10833</v>
      </c>
      <c r="B516" s="18" t="s">
        <v>209</v>
      </c>
      <c r="C516" s="18" t="s">
        <v>209</v>
      </c>
      <c r="D516" s="18" t="s">
        <v>209</v>
      </c>
      <c r="E516" s="18" t="s">
        <v>430</v>
      </c>
      <c r="F516" s="18"/>
      <c r="G516" s="34"/>
      <c r="H516" s="18" t="s">
        <v>3940</v>
      </c>
      <c r="I516" s="9"/>
      <c r="J516" s="18" t="s">
        <v>3891</v>
      </c>
      <c r="K516" s="18">
        <v>1000</v>
      </c>
      <c r="L516" s="18" t="s">
        <v>12271</v>
      </c>
      <c r="M516" s="34">
        <v>1</v>
      </c>
      <c r="N516" s="34">
        <v>1</v>
      </c>
      <c r="O516" s="9">
        <v>0</v>
      </c>
      <c r="P516" s="113"/>
      <c r="Q516" s="65"/>
      <c r="R516" s="65"/>
      <c r="S516" s="65"/>
    </row>
    <row r="517" spans="1:19" ht="60" x14ac:dyDescent="0.25">
      <c r="A517" s="149" t="s">
        <v>10834</v>
      </c>
      <c r="B517" s="18" t="s">
        <v>209</v>
      </c>
      <c r="C517" s="18" t="s">
        <v>209</v>
      </c>
      <c r="D517" s="18" t="s">
        <v>209</v>
      </c>
      <c r="E517" s="18" t="s">
        <v>429</v>
      </c>
      <c r="F517" s="18"/>
      <c r="G517" s="34"/>
      <c r="H517" s="18" t="s">
        <v>3940</v>
      </c>
      <c r="I517" s="9"/>
      <c r="J517" s="18" t="s">
        <v>3891</v>
      </c>
      <c r="K517" s="18">
        <v>1000</v>
      </c>
      <c r="L517" s="18" t="s">
        <v>12272</v>
      </c>
      <c r="M517" s="34">
        <v>1</v>
      </c>
      <c r="N517" s="34">
        <v>1</v>
      </c>
      <c r="O517" s="9">
        <v>0</v>
      </c>
      <c r="P517" s="113"/>
      <c r="Q517" s="65"/>
      <c r="R517" s="65"/>
      <c r="S517" s="65"/>
    </row>
    <row r="518" spans="1:19" ht="60" x14ac:dyDescent="0.25">
      <c r="A518" s="149" t="s">
        <v>10835</v>
      </c>
      <c r="B518" s="18" t="s">
        <v>209</v>
      </c>
      <c r="C518" s="18" t="s">
        <v>209</v>
      </c>
      <c r="D518" s="18" t="s">
        <v>209</v>
      </c>
      <c r="E518" s="18" t="s">
        <v>428</v>
      </c>
      <c r="F518" s="18"/>
      <c r="G518" s="34"/>
      <c r="H518" s="18" t="s">
        <v>3940</v>
      </c>
      <c r="I518" s="9"/>
      <c r="J518" s="18" t="s">
        <v>3891</v>
      </c>
      <c r="K518" s="18">
        <v>500</v>
      </c>
      <c r="L518" s="18" t="s">
        <v>12273</v>
      </c>
      <c r="M518" s="34">
        <v>1</v>
      </c>
      <c r="N518" s="34">
        <v>1</v>
      </c>
      <c r="O518" s="9">
        <v>0</v>
      </c>
      <c r="P518" s="113"/>
      <c r="Q518" s="65"/>
      <c r="R518" s="65"/>
      <c r="S518" s="65"/>
    </row>
    <row r="519" spans="1:19" ht="60" x14ac:dyDescent="0.25">
      <c r="A519" s="149" t="s">
        <v>10836</v>
      </c>
      <c r="B519" s="18" t="s">
        <v>209</v>
      </c>
      <c r="C519" s="18" t="s">
        <v>209</v>
      </c>
      <c r="D519" s="18" t="s">
        <v>209</v>
      </c>
      <c r="E519" s="18" t="s">
        <v>427</v>
      </c>
      <c r="F519" s="18"/>
      <c r="G519" s="34"/>
      <c r="H519" s="18" t="s">
        <v>3940</v>
      </c>
      <c r="I519" s="9"/>
      <c r="J519" s="18" t="s">
        <v>3891</v>
      </c>
      <c r="K519" s="18">
        <v>600</v>
      </c>
      <c r="L519" s="18" t="s">
        <v>12274</v>
      </c>
      <c r="M519" s="34">
        <v>1</v>
      </c>
      <c r="N519" s="34">
        <v>1</v>
      </c>
      <c r="O519" s="9">
        <v>0</v>
      </c>
      <c r="P519" s="113"/>
      <c r="Q519" s="65"/>
      <c r="R519" s="65"/>
      <c r="S519" s="65"/>
    </row>
    <row r="520" spans="1:19" ht="60" x14ac:dyDescent="0.25">
      <c r="A520" s="149" t="s">
        <v>10837</v>
      </c>
      <c r="B520" s="18" t="s">
        <v>209</v>
      </c>
      <c r="C520" s="18" t="s">
        <v>209</v>
      </c>
      <c r="D520" s="18" t="s">
        <v>209</v>
      </c>
      <c r="E520" s="18" t="s">
        <v>426</v>
      </c>
      <c r="F520" s="18"/>
      <c r="G520" s="34"/>
      <c r="H520" s="18" t="s">
        <v>3940</v>
      </c>
      <c r="I520" s="9"/>
      <c r="J520" s="18" t="s">
        <v>3891</v>
      </c>
      <c r="K520" s="18">
        <v>1050</v>
      </c>
      <c r="L520" s="18" t="s">
        <v>12275</v>
      </c>
      <c r="M520" s="34">
        <v>1</v>
      </c>
      <c r="N520" s="34">
        <v>1</v>
      </c>
      <c r="O520" s="9">
        <v>0</v>
      </c>
      <c r="P520" s="113"/>
      <c r="Q520" s="65"/>
      <c r="R520" s="65"/>
      <c r="S520" s="65"/>
    </row>
    <row r="521" spans="1:19" ht="60" x14ac:dyDescent="0.25">
      <c r="A521" s="149" t="s">
        <v>10838</v>
      </c>
      <c r="B521" s="18" t="s">
        <v>209</v>
      </c>
      <c r="C521" s="18" t="s">
        <v>209</v>
      </c>
      <c r="D521" s="18" t="s">
        <v>209</v>
      </c>
      <c r="E521" s="18" t="s">
        <v>4192</v>
      </c>
      <c r="F521" s="18"/>
      <c r="G521" s="34"/>
      <c r="H521" s="18" t="s">
        <v>3940</v>
      </c>
      <c r="I521" s="9"/>
      <c r="J521" s="18" t="s">
        <v>3891</v>
      </c>
      <c r="K521" s="18">
        <v>450</v>
      </c>
      <c r="L521" s="18" t="s">
        <v>12276</v>
      </c>
      <c r="M521" s="34">
        <v>1</v>
      </c>
      <c r="N521" s="34">
        <v>1</v>
      </c>
      <c r="O521" s="9">
        <v>0</v>
      </c>
      <c r="P521" s="113"/>
      <c r="Q521" s="65"/>
      <c r="R521" s="65"/>
      <c r="S521" s="65"/>
    </row>
    <row r="522" spans="1:19" ht="60" x14ac:dyDescent="0.25">
      <c r="A522" s="149" t="s">
        <v>10839</v>
      </c>
      <c r="B522" s="18" t="s">
        <v>209</v>
      </c>
      <c r="C522" s="18" t="s">
        <v>209</v>
      </c>
      <c r="D522" s="18" t="s">
        <v>209</v>
      </c>
      <c r="E522" s="18" t="s">
        <v>425</v>
      </c>
      <c r="F522" s="18"/>
      <c r="G522" s="34"/>
      <c r="H522" s="18" t="s">
        <v>3940</v>
      </c>
      <c r="I522" s="9"/>
      <c r="J522" s="18" t="s">
        <v>3891</v>
      </c>
      <c r="K522" s="18">
        <v>750</v>
      </c>
      <c r="L522" s="18" t="s">
        <v>12277</v>
      </c>
      <c r="M522" s="34">
        <v>1</v>
      </c>
      <c r="N522" s="34">
        <v>1</v>
      </c>
      <c r="O522" s="9">
        <v>0</v>
      </c>
      <c r="P522" s="113"/>
      <c r="Q522" s="65"/>
      <c r="R522" s="65"/>
      <c r="S522" s="65"/>
    </row>
    <row r="523" spans="1:19" ht="60" x14ac:dyDescent="0.25">
      <c r="A523" s="149" t="s">
        <v>10840</v>
      </c>
      <c r="B523" s="18" t="s">
        <v>209</v>
      </c>
      <c r="C523" s="18" t="s">
        <v>209</v>
      </c>
      <c r="D523" s="18" t="s">
        <v>209</v>
      </c>
      <c r="E523" s="18" t="s">
        <v>424</v>
      </c>
      <c r="F523" s="18"/>
      <c r="G523" s="34"/>
      <c r="H523" s="18" t="s">
        <v>3940</v>
      </c>
      <c r="I523" s="9"/>
      <c r="J523" s="18" t="s">
        <v>3891</v>
      </c>
      <c r="K523" s="18">
        <v>1000</v>
      </c>
      <c r="L523" s="18" t="s">
        <v>12278</v>
      </c>
      <c r="M523" s="34">
        <v>1</v>
      </c>
      <c r="N523" s="34">
        <v>1</v>
      </c>
      <c r="O523" s="9">
        <v>0</v>
      </c>
      <c r="P523" s="113"/>
      <c r="Q523" s="65"/>
      <c r="R523" s="65"/>
      <c r="S523" s="65"/>
    </row>
    <row r="524" spans="1:19" ht="60" x14ac:dyDescent="0.25">
      <c r="A524" s="149" t="s">
        <v>10841</v>
      </c>
      <c r="B524" s="18" t="s">
        <v>209</v>
      </c>
      <c r="C524" s="18" t="s">
        <v>209</v>
      </c>
      <c r="D524" s="18" t="s">
        <v>209</v>
      </c>
      <c r="E524" s="18" t="s">
        <v>423</v>
      </c>
      <c r="F524" s="18"/>
      <c r="G524" s="34"/>
      <c r="H524" s="18" t="s">
        <v>3940</v>
      </c>
      <c r="I524" s="9"/>
      <c r="J524" s="18" t="s">
        <v>3891</v>
      </c>
      <c r="K524" s="18">
        <v>200</v>
      </c>
      <c r="L524" s="18" t="s">
        <v>12279</v>
      </c>
      <c r="M524" s="34">
        <v>1</v>
      </c>
      <c r="N524" s="34">
        <v>1</v>
      </c>
      <c r="O524" s="9">
        <v>0</v>
      </c>
      <c r="P524" s="113"/>
      <c r="Q524" s="65"/>
      <c r="R524" s="65"/>
      <c r="S524" s="65"/>
    </row>
    <row r="525" spans="1:19" ht="60" x14ac:dyDescent="0.25">
      <c r="A525" s="149" t="s">
        <v>10842</v>
      </c>
      <c r="B525" s="18" t="s">
        <v>209</v>
      </c>
      <c r="C525" s="18" t="s">
        <v>209</v>
      </c>
      <c r="D525" s="18" t="s">
        <v>209</v>
      </c>
      <c r="E525" s="18" t="s">
        <v>422</v>
      </c>
      <c r="F525" s="18"/>
      <c r="G525" s="34"/>
      <c r="H525" s="18" t="s">
        <v>3940</v>
      </c>
      <c r="I525" s="9"/>
      <c r="J525" s="18" t="s">
        <v>3891</v>
      </c>
      <c r="K525" s="18">
        <v>300</v>
      </c>
      <c r="L525" s="18" t="s">
        <v>12280</v>
      </c>
      <c r="M525" s="34">
        <v>1</v>
      </c>
      <c r="N525" s="34">
        <v>1</v>
      </c>
      <c r="O525" s="9">
        <v>0</v>
      </c>
      <c r="P525" s="113"/>
      <c r="Q525" s="65"/>
      <c r="R525" s="65"/>
      <c r="S525" s="65"/>
    </row>
    <row r="526" spans="1:19" ht="60" x14ac:dyDescent="0.25">
      <c r="A526" s="149" t="s">
        <v>10843</v>
      </c>
      <c r="B526" s="18" t="s">
        <v>209</v>
      </c>
      <c r="C526" s="18" t="s">
        <v>209</v>
      </c>
      <c r="D526" s="18" t="s">
        <v>209</v>
      </c>
      <c r="E526" s="18" t="s">
        <v>421</v>
      </c>
      <c r="F526" s="18"/>
      <c r="G526" s="34"/>
      <c r="H526" s="18" t="s">
        <v>3940</v>
      </c>
      <c r="I526" s="9"/>
      <c r="J526" s="18" t="s">
        <v>3891</v>
      </c>
      <c r="K526" s="18">
        <v>300</v>
      </c>
      <c r="L526" s="18" t="s">
        <v>12281</v>
      </c>
      <c r="M526" s="34">
        <v>1</v>
      </c>
      <c r="N526" s="34">
        <v>1</v>
      </c>
      <c r="O526" s="9">
        <v>0</v>
      </c>
      <c r="P526" s="113"/>
      <c r="Q526" s="65"/>
      <c r="R526" s="65"/>
      <c r="S526" s="65"/>
    </row>
    <row r="527" spans="1:19" ht="60" x14ac:dyDescent="0.25">
      <c r="A527" s="149" t="s">
        <v>10844</v>
      </c>
      <c r="B527" s="18" t="s">
        <v>209</v>
      </c>
      <c r="C527" s="18" t="s">
        <v>209</v>
      </c>
      <c r="D527" s="18" t="s">
        <v>209</v>
      </c>
      <c r="E527" s="18" t="s">
        <v>420</v>
      </c>
      <c r="F527" s="18"/>
      <c r="G527" s="34"/>
      <c r="H527" s="18" t="s">
        <v>3940</v>
      </c>
      <c r="I527" s="9"/>
      <c r="J527" s="18" t="s">
        <v>3891</v>
      </c>
      <c r="K527" s="18">
        <v>100</v>
      </c>
      <c r="L527" s="18" t="s">
        <v>12282</v>
      </c>
      <c r="M527" s="34">
        <v>1</v>
      </c>
      <c r="N527" s="34">
        <v>1</v>
      </c>
      <c r="O527" s="9">
        <v>0</v>
      </c>
      <c r="P527" s="113"/>
      <c r="Q527" s="65"/>
      <c r="R527" s="65"/>
      <c r="S527" s="65"/>
    </row>
    <row r="528" spans="1:19" ht="60" x14ac:dyDescent="0.25">
      <c r="A528" s="149" t="s">
        <v>10845</v>
      </c>
      <c r="B528" s="18" t="s">
        <v>209</v>
      </c>
      <c r="C528" s="18" t="s">
        <v>209</v>
      </c>
      <c r="D528" s="18" t="s">
        <v>209</v>
      </c>
      <c r="E528" s="18" t="s">
        <v>419</v>
      </c>
      <c r="F528" s="18"/>
      <c r="G528" s="34"/>
      <c r="H528" s="18" t="s">
        <v>3940</v>
      </c>
      <c r="I528" s="9"/>
      <c r="J528" s="18" t="s">
        <v>3891</v>
      </c>
      <c r="K528" s="18">
        <v>300</v>
      </c>
      <c r="L528" s="18" t="s">
        <v>12283</v>
      </c>
      <c r="M528" s="34">
        <v>1</v>
      </c>
      <c r="N528" s="34">
        <v>1</v>
      </c>
      <c r="O528" s="9">
        <v>0</v>
      </c>
      <c r="P528" s="113"/>
      <c r="Q528" s="65"/>
      <c r="R528" s="65"/>
      <c r="S528" s="65"/>
    </row>
    <row r="529" spans="1:19" ht="60" x14ac:dyDescent="0.25">
      <c r="A529" s="149" t="s">
        <v>4836</v>
      </c>
      <c r="B529" s="18" t="s">
        <v>209</v>
      </c>
      <c r="C529" s="18" t="s">
        <v>209</v>
      </c>
      <c r="D529" s="18" t="s">
        <v>209</v>
      </c>
      <c r="E529" s="18" t="s">
        <v>418</v>
      </c>
      <c r="F529" s="18"/>
      <c r="G529" s="34"/>
      <c r="H529" s="18" t="s">
        <v>3940</v>
      </c>
      <c r="I529" s="9"/>
      <c r="J529" s="18" t="s">
        <v>3891</v>
      </c>
      <c r="K529" s="18">
        <v>400</v>
      </c>
      <c r="L529" s="18" t="s">
        <v>12284</v>
      </c>
      <c r="M529" s="34">
        <v>1</v>
      </c>
      <c r="N529" s="34">
        <v>1</v>
      </c>
      <c r="O529" s="9">
        <v>0</v>
      </c>
      <c r="P529" s="113"/>
      <c r="Q529" s="65"/>
      <c r="R529" s="65"/>
      <c r="S529" s="65"/>
    </row>
    <row r="530" spans="1:19" ht="60" x14ac:dyDescent="0.25">
      <c r="A530" s="149" t="s">
        <v>10846</v>
      </c>
      <c r="B530" s="18" t="s">
        <v>209</v>
      </c>
      <c r="C530" s="18" t="s">
        <v>209</v>
      </c>
      <c r="D530" s="18" t="s">
        <v>209</v>
      </c>
      <c r="E530" s="18" t="s">
        <v>417</v>
      </c>
      <c r="F530" s="18"/>
      <c r="G530" s="34"/>
      <c r="H530" s="18" t="s">
        <v>3940</v>
      </c>
      <c r="I530" s="9"/>
      <c r="J530" s="18" t="s">
        <v>3891</v>
      </c>
      <c r="K530" s="18">
        <v>500</v>
      </c>
      <c r="L530" s="18" t="s">
        <v>12285</v>
      </c>
      <c r="M530" s="34">
        <v>1</v>
      </c>
      <c r="N530" s="34">
        <v>1</v>
      </c>
      <c r="O530" s="9">
        <v>0</v>
      </c>
      <c r="P530" s="113"/>
      <c r="Q530" s="65"/>
      <c r="R530" s="65"/>
      <c r="S530" s="65"/>
    </row>
    <row r="531" spans="1:19" ht="60" x14ac:dyDescent="0.25">
      <c r="A531" s="149" t="s">
        <v>10847</v>
      </c>
      <c r="B531" s="18" t="s">
        <v>209</v>
      </c>
      <c r="C531" s="18" t="s">
        <v>209</v>
      </c>
      <c r="D531" s="18" t="s">
        <v>209</v>
      </c>
      <c r="E531" s="18" t="s">
        <v>416</v>
      </c>
      <c r="F531" s="18"/>
      <c r="G531" s="34"/>
      <c r="H531" s="18" t="s">
        <v>3940</v>
      </c>
      <c r="I531" s="9"/>
      <c r="J531" s="18" t="s">
        <v>3891</v>
      </c>
      <c r="K531" s="18">
        <v>1000</v>
      </c>
      <c r="L531" s="18" t="s">
        <v>12286</v>
      </c>
      <c r="M531" s="34">
        <v>1</v>
      </c>
      <c r="N531" s="34">
        <v>1</v>
      </c>
      <c r="O531" s="9">
        <v>0</v>
      </c>
      <c r="P531" s="113"/>
      <c r="Q531" s="65"/>
      <c r="R531" s="65"/>
      <c r="S531" s="65"/>
    </row>
    <row r="532" spans="1:19" ht="60" x14ac:dyDescent="0.25">
      <c r="A532" s="149" t="s">
        <v>10848</v>
      </c>
      <c r="B532" s="18" t="s">
        <v>209</v>
      </c>
      <c r="C532" s="18" t="s">
        <v>209</v>
      </c>
      <c r="D532" s="18" t="s">
        <v>209</v>
      </c>
      <c r="E532" s="18" t="s">
        <v>415</v>
      </c>
      <c r="F532" s="18"/>
      <c r="G532" s="34"/>
      <c r="H532" s="18" t="s">
        <v>3940</v>
      </c>
      <c r="I532" s="9"/>
      <c r="J532" s="18" t="s">
        <v>3891</v>
      </c>
      <c r="K532" s="18">
        <v>350</v>
      </c>
      <c r="L532" s="18" t="s">
        <v>12287</v>
      </c>
      <c r="M532" s="34">
        <v>1</v>
      </c>
      <c r="N532" s="34">
        <v>1</v>
      </c>
      <c r="O532" s="9">
        <v>0</v>
      </c>
      <c r="P532" s="113"/>
      <c r="Q532" s="65"/>
      <c r="R532" s="65"/>
      <c r="S532" s="65"/>
    </row>
    <row r="533" spans="1:19" ht="60" x14ac:dyDescent="0.25">
      <c r="A533" s="149" t="s">
        <v>10849</v>
      </c>
      <c r="B533" s="18" t="s">
        <v>209</v>
      </c>
      <c r="C533" s="18" t="s">
        <v>209</v>
      </c>
      <c r="D533" s="18" t="s">
        <v>209</v>
      </c>
      <c r="E533" s="18" t="s">
        <v>414</v>
      </c>
      <c r="F533" s="18"/>
      <c r="G533" s="34"/>
      <c r="H533" s="18" t="s">
        <v>3940</v>
      </c>
      <c r="I533" s="9"/>
      <c r="J533" s="18" t="s">
        <v>3891</v>
      </c>
      <c r="K533" s="18">
        <v>600</v>
      </c>
      <c r="L533" s="18" t="s">
        <v>12288</v>
      </c>
      <c r="M533" s="34">
        <v>1</v>
      </c>
      <c r="N533" s="34">
        <v>1</v>
      </c>
      <c r="O533" s="9">
        <v>0</v>
      </c>
      <c r="P533" s="113"/>
      <c r="Q533" s="65"/>
      <c r="R533" s="65"/>
      <c r="S533" s="65"/>
    </row>
    <row r="534" spans="1:19" ht="60" x14ac:dyDescent="0.25">
      <c r="A534" s="149" t="s">
        <v>10850</v>
      </c>
      <c r="B534" s="18" t="s">
        <v>209</v>
      </c>
      <c r="C534" s="18" t="s">
        <v>209</v>
      </c>
      <c r="D534" s="18" t="s">
        <v>209</v>
      </c>
      <c r="E534" s="18" t="s">
        <v>413</v>
      </c>
      <c r="F534" s="18"/>
      <c r="G534" s="34"/>
      <c r="H534" s="18" t="s">
        <v>3940</v>
      </c>
      <c r="I534" s="9"/>
      <c r="J534" s="18" t="s">
        <v>3891</v>
      </c>
      <c r="K534" s="18">
        <v>900</v>
      </c>
      <c r="L534" s="18" t="s">
        <v>12289</v>
      </c>
      <c r="M534" s="34">
        <v>1</v>
      </c>
      <c r="N534" s="34">
        <v>1</v>
      </c>
      <c r="O534" s="9">
        <v>0</v>
      </c>
      <c r="P534" s="113"/>
      <c r="Q534" s="65"/>
      <c r="R534" s="65"/>
      <c r="S534" s="65"/>
    </row>
    <row r="535" spans="1:19" ht="60" x14ac:dyDescent="0.25">
      <c r="A535" s="149" t="s">
        <v>10851</v>
      </c>
      <c r="B535" s="18" t="s">
        <v>209</v>
      </c>
      <c r="C535" s="18" t="s">
        <v>209</v>
      </c>
      <c r="D535" s="18" t="s">
        <v>209</v>
      </c>
      <c r="E535" s="18" t="s">
        <v>412</v>
      </c>
      <c r="F535" s="18"/>
      <c r="G535" s="34"/>
      <c r="H535" s="18" t="s">
        <v>3940</v>
      </c>
      <c r="I535" s="9"/>
      <c r="J535" s="18" t="s">
        <v>3891</v>
      </c>
      <c r="K535" s="18">
        <v>900</v>
      </c>
      <c r="L535" s="18" t="s">
        <v>12290</v>
      </c>
      <c r="M535" s="34">
        <v>1</v>
      </c>
      <c r="N535" s="34">
        <v>1</v>
      </c>
      <c r="O535" s="9">
        <v>0</v>
      </c>
      <c r="P535" s="113"/>
      <c r="Q535" s="65"/>
      <c r="R535" s="65"/>
      <c r="S535" s="65"/>
    </row>
    <row r="536" spans="1:19" ht="60" x14ac:dyDescent="0.25">
      <c r="A536" s="149" t="s">
        <v>10852</v>
      </c>
      <c r="B536" s="18" t="s">
        <v>209</v>
      </c>
      <c r="C536" s="18" t="s">
        <v>209</v>
      </c>
      <c r="D536" s="18" t="s">
        <v>209</v>
      </c>
      <c r="E536" s="18" t="s">
        <v>411</v>
      </c>
      <c r="F536" s="18"/>
      <c r="G536" s="34"/>
      <c r="H536" s="18" t="s">
        <v>3940</v>
      </c>
      <c r="I536" s="9"/>
      <c r="J536" s="18" t="s">
        <v>3891</v>
      </c>
      <c r="K536" s="18">
        <v>450</v>
      </c>
      <c r="L536" s="18" t="s">
        <v>12291</v>
      </c>
      <c r="M536" s="34">
        <v>1</v>
      </c>
      <c r="N536" s="34">
        <v>1</v>
      </c>
      <c r="O536" s="9">
        <v>0</v>
      </c>
      <c r="P536" s="113"/>
      <c r="Q536" s="65"/>
      <c r="R536" s="65"/>
      <c r="S536" s="65"/>
    </row>
    <row r="537" spans="1:19" ht="60" x14ac:dyDescent="0.25">
      <c r="A537" s="149" t="s">
        <v>10853</v>
      </c>
      <c r="B537" s="18" t="s">
        <v>209</v>
      </c>
      <c r="C537" s="18" t="s">
        <v>209</v>
      </c>
      <c r="D537" s="18" t="s">
        <v>209</v>
      </c>
      <c r="E537" s="18" t="s">
        <v>410</v>
      </c>
      <c r="F537" s="18"/>
      <c r="G537" s="34"/>
      <c r="H537" s="18" t="s">
        <v>3940</v>
      </c>
      <c r="I537" s="9"/>
      <c r="J537" s="18" t="s">
        <v>3891</v>
      </c>
      <c r="K537" s="18">
        <v>800</v>
      </c>
      <c r="L537" s="18" t="s">
        <v>12292</v>
      </c>
      <c r="M537" s="34">
        <v>1</v>
      </c>
      <c r="N537" s="34">
        <v>1</v>
      </c>
      <c r="O537" s="9">
        <v>0</v>
      </c>
      <c r="P537" s="113"/>
      <c r="Q537" s="65"/>
      <c r="R537" s="65"/>
      <c r="S537" s="65"/>
    </row>
    <row r="538" spans="1:19" ht="60" x14ac:dyDescent="0.25">
      <c r="A538" s="149" t="s">
        <v>10854</v>
      </c>
      <c r="B538" s="18" t="s">
        <v>209</v>
      </c>
      <c r="C538" s="18" t="s">
        <v>209</v>
      </c>
      <c r="D538" s="18" t="s">
        <v>209</v>
      </c>
      <c r="E538" s="18" t="s">
        <v>409</v>
      </c>
      <c r="F538" s="18"/>
      <c r="G538" s="34"/>
      <c r="H538" s="18" t="s">
        <v>3940</v>
      </c>
      <c r="I538" s="9"/>
      <c r="J538" s="18" t="s">
        <v>3891</v>
      </c>
      <c r="K538" s="18">
        <v>4000</v>
      </c>
      <c r="L538" s="18" t="s">
        <v>12293</v>
      </c>
      <c r="M538" s="34">
        <v>1</v>
      </c>
      <c r="N538" s="34">
        <v>1</v>
      </c>
      <c r="O538" s="9">
        <v>0</v>
      </c>
      <c r="P538" s="113"/>
      <c r="Q538" s="65"/>
      <c r="R538" s="65"/>
      <c r="S538" s="65"/>
    </row>
    <row r="539" spans="1:19" ht="60" x14ac:dyDescent="0.25">
      <c r="A539" s="149" t="s">
        <v>10855</v>
      </c>
      <c r="B539" s="18" t="s">
        <v>209</v>
      </c>
      <c r="C539" s="18" t="s">
        <v>209</v>
      </c>
      <c r="D539" s="18" t="s">
        <v>209</v>
      </c>
      <c r="E539" s="18" t="s">
        <v>408</v>
      </c>
      <c r="F539" s="18"/>
      <c r="G539" s="34"/>
      <c r="H539" s="18" t="s">
        <v>3940</v>
      </c>
      <c r="I539" s="9"/>
      <c r="J539" s="18" t="s">
        <v>3891</v>
      </c>
      <c r="K539" s="18">
        <v>500</v>
      </c>
      <c r="L539" s="18" t="s">
        <v>12294</v>
      </c>
      <c r="M539" s="34">
        <v>1</v>
      </c>
      <c r="N539" s="34">
        <v>1</v>
      </c>
      <c r="O539" s="9">
        <v>0</v>
      </c>
      <c r="P539" s="113"/>
      <c r="Q539" s="65"/>
      <c r="R539" s="65"/>
      <c r="S539" s="65"/>
    </row>
    <row r="540" spans="1:19" ht="60" x14ac:dyDescent="0.25">
      <c r="A540" s="149" t="s">
        <v>10856</v>
      </c>
      <c r="B540" s="18" t="s">
        <v>209</v>
      </c>
      <c r="C540" s="18" t="s">
        <v>209</v>
      </c>
      <c r="D540" s="18" t="s">
        <v>209</v>
      </c>
      <c r="E540" s="18" t="s">
        <v>407</v>
      </c>
      <c r="F540" s="18"/>
      <c r="G540" s="34"/>
      <c r="H540" s="18" t="s">
        <v>3940</v>
      </c>
      <c r="I540" s="9"/>
      <c r="J540" s="18" t="s">
        <v>3891</v>
      </c>
      <c r="K540" s="18">
        <v>750</v>
      </c>
      <c r="L540" s="18"/>
      <c r="M540" s="34">
        <v>1</v>
      </c>
      <c r="N540" s="34">
        <v>1</v>
      </c>
      <c r="O540" s="9">
        <v>0</v>
      </c>
      <c r="P540" s="113"/>
      <c r="Q540" s="65"/>
      <c r="R540" s="65"/>
      <c r="S540" s="65"/>
    </row>
    <row r="541" spans="1:19" ht="60" x14ac:dyDescent="0.25">
      <c r="A541" s="149" t="s">
        <v>10857</v>
      </c>
      <c r="B541" s="18" t="s">
        <v>209</v>
      </c>
      <c r="C541" s="18" t="s">
        <v>209</v>
      </c>
      <c r="D541" s="18" t="s">
        <v>209</v>
      </c>
      <c r="E541" s="18" t="s">
        <v>406</v>
      </c>
      <c r="F541" s="18"/>
      <c r="G541" s="34"/>
      <c r="H541" s="18" t="s">
        <v>3940</v>
      </c>
      <c r="I541" s="9"/>
      <c r="J541" s="18" t="s">
        <v>3891</v>
      </c>
      <c r="K541" s="18">
        <v>3000</v>
      </c>
      <c r="L541" s="18"/>
      <c r="M541" s="34">
        <v>1</v>
      </c>
      <c r="N541" s="34">
        <v>1</v>
      </c>
      <c r="O541" s="9">
        <v>0</v>
      </c>
      <c r="P541" s="113"/>
      <c r="Q541" s="65"/>
      <c r="R541" s="65"/>
      <c r="S541" s="65"/>
    </row>
    <row r="542" spans="1:19" ht="60" x14ac:dyDescent="0.25">
      <c r="A542" s="149" t="s">
        <v>10858</v>
      </c>
      <c r="B542" s="18" t="s">
        <v>209</v>
      </c>
      <c r="C542" s="18" t="s">
        <v>209</v>
      </c>
      <c r="D542" s="18" t="s">
        <v>209</v>
      </c>
      <c r="E542" s="18" t="s">
        <v>405</v>
      </c>
      <c r="F542" s="18"/>
      <c r="G542" s="34"/>
      <c r="H542" s="18" t="s">
        <v>3940</v>
      </c>
      <c r="I542" s="9"/>
      <c r="J542" s="18" t="s">
        <v>3891</v>
      </c>
      <c r="K542" s="18">
        <v>200</v>
      </c>
      <c r="L542" s="18" t="s">
        <v>12295</v>
      </c>
      <c r="M542" s="34">
        <v>1</v>
      </c>
      <c r="N542" s="34">
        <v>1</v>
      </c>
      <c r="O542" s="9">
        <v>0</v>
      </c>
      <c r="P542" s="113"/>
      <c r="Q542" s="65"/>
      <c r="R542" s="65"/>
      <c r="S542" s="65"/>
    </row>
    <row r="543" spans="1:19" ht="60" x14ac:dyDescent="0.25">
      <c r="A543" s="149" t="s">
        <v>10859</v>
      </c>
      <c r="B543" s="18" t="s">
        <v>209</v>
      </c>
      <c r="C543" s="18" t="s">
        <v>209</v>
      </c>
      <c r="D543" s="18" t="s">
        <v>209</v>
      </c>
      <c r="E543" s="18" t="s">
        <v>404</v>
      </c>
      <c r="F543" s="18"/>
      <c r="G543" s="34"/>
      <c r="H543" s="18" t="s">
        <v>3940</v>
      </c>
      <c r="I543" s="9"/>
      <c r="J543" s="18" t="s">
        <v>3891</v>
      </c>
      <c r="K543" s="18">
        <v>200</v>
      </c>
      <c r="L543" s="18" t="s">
        <v>12296</v>
      </c>
      <c r="M543" s="34">
        <v>1</v>
      </c>
      <c r="N543" s="34">
        <v>1</v>
      </c>
      <c r="O543" s="9">
        <v>0</v>
      </c>
      <c r="P543" s="113"/>
      <c r="Q543" s="65"/>
      <c r="R543" s="65"/>
      <c r="S543" s="65"/>
    </row>
    <row r="544" spans="1:19" ht="60" x14ac:dyDescent="0.25">
      <c r="A544" s="149" t="s">
        <v>10860</v>
      </c>
      <c r="B544" s="18" t="s">
        <v>209</v>
      </c>
      <c r="C544" s="18" t="s">
        <v>209</v>
      </c>
      <c r="D544" s="18" t="s">
        <v>209</v>
      </c>
      <c r="E544" s="18" t="s">
        <v>403</v>
      </c>
      <c r="F544" s="18"/>
      <c r="G544" s="34"/>
      <c r="H544" s="18" t="s">
        <v>3940</v>
      </c>
      <c r="I544" s="9"/>
      <c r="J544" s="18" t="s">
        <v>3891</v>
      </c>
      <c r="K544" s="18">
        <v>800</v>
      </c>
      <c r="L544" s="18" t="s">
        <v>12297</v>
      </c>
      <c r="M544" s="34">
        <v>1</v>
      </c>
      <c r="N544" s="34">
        <v>1</v>
      </c>
      <c r="O544" s="9">
        <v>0</v>
      </c>
      <c r="P544" s="113"/>
      <c r="Q544" s="65"/>
      <c r="R544" s="65"/>
      <c r="S544" s="65"/>
    </row>
    <row r="545" spans="1:19" ht="60" x14ac:dyDescent="0.25">
      <c r="A545" s="149" t="s">
        <v>10861</v>
      </c>
      <c r="B545" s="18" t="s">
        <v>209</v>
      </c>
      <c r="C545" s="18" t="s">
        <v>209</v>
      </c>
      <c r="D545" s="18" t="s">
        <v>209</v>
      </c>
      <c r="E545" s="18" t="s">
        <v>402</v>
      </c>
      <c r="F545" s="18"/>
      <c r="G545" s="34"/>
      <c r="H545" s="18" t="s">
        <v>3940</v>
      </c>
      <c r="I545" s="9"/>
      <c r="J545" s="18" t="s">
        <v>3891</v>
      </c>
      <c r="K545" s="18">
        <v>300</v>
      </c>
      <c r="L545" s="18" t="s">
        <v>12298</v>
      </c>
      <c r="M545" s="34">
        <v>1</v>
      </c>
      <c r="N545" s="34">
        <v>1</v>
      </c>
      <c r="O545" s="9">
        <v>0</v>
      </c>
      <c r="P545" s="113"/>
      <c r="Q545" s="65"/>
      <c r="R545" s="65"/>
      <c r="S545" s="65"/>
    </row>
    <row r="546" spans="1:19" ht="60" x14ac:dyDescent="0.25">
      <c r="A546" s="149" t="s">
        <v>10862</v>
      </c>
      <c r="B546" s="18" t="s">
        <v>209</v>
      </c>
      <c r="C546" s="18" t="s">
        <v>209</v>
      </c>
      <c r="D546" s="18" t="s">
        <v>209</v>
      </c>
      <c r="E546" s="18" t="s">
        <v>401</v>
      </c>
      <c r="F546" s="18"/>
      <c r="G546" s="34"/>
      <c r="H546" s="18" t="s">
        <v>3940</v>
      </c>
      <c r="I546" s="9"/>
      <c r="J546" s="18" t="s">
        <v>3891</v>
      </c>
      <c r="K546" s="18">
        <v>300</v>
      </c>
      <c r="L546" s="18" t="s">
        <v>12299</v>
      </c>
      <c r="M546" s="34">
        <v>1</v>
      </c>
      <c r="N546" s="34">
        <v>1</v>
      </c>
      <c r="O546" s="9">
        <v>0</v>
      </c>
      <c r="P546" s="113"/>
      <c r="Q546" s="65"/>
      <c r="R546" s="65"/>
      <c r="S546" s="65"/>
    </row>
    <row r="547" spans="1:19" ht="60" x14ac:dyDescent="0.25">
      <c r="A547" s="149" t="s">
        <v>10863</v>
      </c>
      <c r="B547" s="18" t="s">
        <v>209</v>
      </c>
      <c r="C547" s="18" t="s">
        <v>209</v>
      </c>
      <c r="D547" s="18" t="s">
        <v>209</v>
      </c>
      <c r="E547" s="18" t="s">
        <v>400</v>
      </c>
      <c r="F547" s="18"/>
      <c r="G547" s="34"/>
      <c r="H547" s="18" t="s">
        <v>3940</v>
      </c>
      <c r="I547" s="9"/>
      <c r="J547" s="18" t="s">
        <v>3891</v>
      </c>
      <c r="K547" s="18">
        <v>500</v>
      </c>
      <c r="L547" s="18" t="s">
        <v>12300</v>
      </c>
      <c r="M547" s="34">
        <v>1</v>
      </c>
      <c r="N547" s="34">
        <v>1</v>
      </c>
      <c r="O547" s="9">
        <v>0</v>
      </c>
      <c r="P547" s="113"/>
      <c r="Q547" s="65"/>
      <c r="R547" s="65"/>
      <c r="S547" s="65"/>
    </row>
    <row r="548" spans="1:19" ht="90" x14ac:dyDescent="0.25">
      <c r="A548" s="149" t="s">
        <v>10864</v>
      </c>
      <c r="B548" s="18" t="s">
        <v>4166</v>
      </c>
      <c r="C548" s="18" t="s">
        <v>4166</v>
      </c>
      <c r="D548" s="18" t="s">
        <v>209</v>
      </c>
      <c r="E548" s="18" t="s">
        <v>399</v>
      </c>
      <c r="F548" s="18"/>
      <c r="G548" s="34"/>
      <c r="H548" s="18" t="s">
        <v>3940</v>
      </c>
      <c r="I548" s="9"/>
      <c r="J548" s="18" t="s">
        <v>3891</v>
      </c>
      <c r="K548" s="18">
        <v>3680</v>
      </c>
      <c r="L548" s="18" t="s">
        <v>12301</v>
      </c>
      <c r="M548" s="34">
        <v>1</v>
      </c>
      <c r="N548" s="34">
        <v>1</v>
      </c>
      <c r="O548" s="9">
        <v>0</v>
      </c>
      <c r="P548" s="113"/>
      <c r="Q548" s="65"/>
      <c r="R548" s="65"/>
      <c r="S548" s="65"/>
    </row>
    <row r="549" spans="1:19" ht="60" x14ac:dyDescent="0.25">
      <c r="A549" s="149" t="s">
        <v>10865</v>
      </c>
      <c r="B549" s="18" t="s">
        <v>209</v>
      </c>
      <c r="C549" s="18" t="s">
        <v>209</v>
      </c>
      <c r="D549" s="18" t="s">
        <v>209</v>
      </c>
      <c r="E549" s="18" t="s">
        <v>398</v>
      </c>
      <c r="F549" s="18"/>
      <c r="G549" s="34"/>
      <c r="H549" s="18" t="s">
        <v>3940</v>
      </c>
      <c r="I549" s="9"/>
      <c r="J549" s="18" t="s">
        <v>3891</v>
      </c>
      <c r="K549" s="18">
        <v>1800</v>
      </c>
      <c r="L549" s="18" t="s">
        <v>12302</v>
      </c>
      <c r="M549" s="34">
        <v>1</v>
      </c>
      <c r="N549" s="34">
        <v>1</v>
      </c>
      <c r="O549" s="9">
        <v>0</v>
      </c>
      <c r="P549" s="113"/>
      <c r="Q549" s="65"/>
      <c r="R549" s="65"/>
      <c r="S549" s="65"/>
    </row>
    <row r="550" spans="1:19" ht="60" x14ac:dyDescent="0.25">
      <c r="A550" s="149" t="s">
        <v>10866</v>
      </c>
      <c r="B550" s="18" t="s">
        <v>209</v>
      </c>
      <c r="C550" s="18" t="s">
        <v>209</v>
      </c>
      <c r="D550" s="18" t="s">
        <v>209</v>
      </c>
      <c r="E550" s="18" t="s">
        <v>397</v>
      </c>
      <c r="F550" s="18"/>
      <c r="G550" s="34"/>
      <c r="H550" s="18" t="s">
        <v>3940</v>
      </c>
      <c r="I550" s="9"/>
      <c r="J550" s="18" t="s">
        <v>3891</v>
      </c>
      <c r="K550" s="18">
        <v>630</v>
      </c>
      <c r="L550" s="18" t="s">
        <v>12303</v>
      </c>
      <c r="M550" s="34">
        <v>1</v>
      </c>
      <c r="N550" s="34">
        <v>1</v>
      </c>
      <c r="O550" s="9">
        <v>0</v>
      </c>
      <c r="P550" s="113"/>
      <c r="Q550" s="65"/>
      <c r="R550" s="65"/>
      <c r="S550" s="65"/>
    </row>
    <row r="551" spans="1:19" ht="60" x14ac:dyDescent="0.25">
      <c r="A551" s="149" t="s">
        <v>10867</v>
      </c>
      <c r="B551" s="18" t="s">
        <v>209</v>
      </c>
      <c r="C551" s="18" t="s">
        <v>209</v>
      </c>
      <c r="D551" s="18" t="s">
        <v>209</v>
      </c>
      <c r="E551" s="18" t="s">
        <v>396</v>
      </c>
      <c r="F551" s="18"/>
      <c r="G551" s="34"/>
      <c r="H551" s="18" t="s">
        <v>3940</v>
      </c>
      <c r="I551" s="9"/>
      <c r="J551" s="18" t="s">
        <v>3891</v>
      </c>
      <c r="K551" s="18">
        <v>300</v>
      </c>
      <c r="L551" s="18" t="s">
        <v>12304</v>
      </c>
      <c r="M551" s="34">
        <v>1</v>
      </c>
      <c r="N551" s="34">
        <v>1</v>
      </c>
      <c r="O551" s="9">
        <v>0</v>
      </c>
      <c r="P551" s="113"/>
      <c r="Q551" s="65"/>
      <c r="R551" s="65"/>
      <c r="S551" s="65"/>
    </row>
    <row r="552" spans="1:19" ht="60" x14ac:dyDescent="0.25">
      <c r="A552" s="149" t="s">
        <v>10868</v>
      </c>
      <c r="B552" s="18" t="s">
        <v>209</v>
      </c>
      <c r="C552" s="18" t="s">
        <v>209</v>
      </c>
      <c r="D552" s="18" t="s">
        <v>209</v>
      </c>
      <c r="E552" s="18" t="s">
        <v>395</v>
      </c>
      <c r="F552" s="18"/>
      <c r="G552" s="34"/>
      <c r="H552" s="18" t="s">
        <v>3940</v>
      </c>
      <c r="I552" s="9"/>
      <c r="J552" s="18" t="s">
        <v>3891</v>
      </c>
      <c r="K552" s="18">
        <v>400</v>
      </c>
      <c r="L552" s="18" t="s">
        <v>12305</v>
      </c>
      <c r="M552" s="34">
        <v>1</v>
      </c>
      <c r="N552" s="34">
        <v>1</v>
      </c>
      <c r="O552" s="9">
        <v>0</v>
      </c>
      <c r="P552" s="113"/>
      <c r="Q552" s="65"/>
      <c r="R552" s="65"/>
      <c r="S552" s="65"/>
    </row>
    <row r="553" spans="1:19" ht="60" x14ac:dyDescent="0.25">
      <c r="A553" s="149" t="s">
        <v>10869</v>
      </c>
      <c r="B553" s="18" t="s">
        <v>209</v>
      </c>
      <c r="C553" s="18" t="s">
        <v>209</v>
      </c>
      <c r="D553" s="18" t="s">
        <v>209</v>
      </c>
      <c r="E553" s="18" t="s">
        <v>394</v>
      </c>
      <c r="F553" s="18"/>
      <c r="G553" s="34"/>
      <c r="H553" s="18" t="s">
        <v>3940</v>
      </c>
      <c r="I553" s="9"/>
      <c r="J553" s="18" t="s">
        <v>3891</v>
      </c>
      <c r="K553" s="18">
        <v>300</v>
      </c>
      <c r="L553" s="18" t="s">
        <v>12306</v>
      </c>
      <c r="M553" s="34">
        <v>1</v>
      </c>
      <c r="N553" s="34">
        <v>1</v>
      </c>
      <c r="O553" s="9">
        <v>0</v>
      </c>
      <c r="P553" s="113"/>
      <c r="Q553" s="65"/>
      <c r="R553" s="65"/>
      <c r="S553" s="65"/>
    </row>
    <row r="554" spans="1:19" ht="60" x14ac:dyDescent="0.25">
      <c r="A554" s="149" t="s">
        <v>10870</v>
      </c>
      <c r="B554" s="18" t="s">
        <v>209</v>
      </c>
      <c r="C554" s="18" t="s">
        <v>209</v>
      </c>
      <c r="D554" s="18" t="s">
        <v>209</v>
      </c>
      <c r="E554" s="18" t="s">
        <v>393</v>
      </c>
      <c r="F554" s="18"/>
      <c r="G554" s="34"/>
      <c r="H554" s="18" t="s">
        <v>3940</v>
      </c>
      <c r="I554" s="9"/>
      <c r="J554" s="18" t="s">
        <v>3891</v>
      </c>
      <c r="K554" s="18">
        <v>200</v>
      </c>
      <c r="L554" s="18" t="s">
        <v>12307</v>
      </c>
      <c r="M554" s="34">
        <v>1</v>
      </c>
      <c r="N554" s="34">
        <v>1</v>
      </c>
      <c r="O554" s="9">
        <v>0</v>
      </c>
      <c r="P554" s="113"/>
      <c r="Q554" s="65"/>
      <c r="R554" s="65"/>
      <c r="S554" s="65"/>
    </row>
    <row r="555" spans="1:19" ht="60" x14ac:dyDescent="0.25">
      <c r="A555" s="149" t="s">
        <v>10871</v>
      </c>
      <c r="B555" s="18" t="s">
        <v>209</v>
      </c>
      <c r="C555" s="18" t="s">
        <v>209</v>
      </c>
      <c r="D555" s="18" t="s">
        <v>209</v>
      </c>
      <c r="E555" s="18" t="s">
        <v>392</v>
      </c>
      <c r="F555" s="18"/>
      <c r="G555" s="34"/>
      <c r="H555" s="18" t="s">
        <v>3940</v>
      </c>
      <c r="I555" s="9"/>
      <c r="J555" s="18" t="s">
        <v>3891</v>
      </c>
      <c r="K555" s="18">
        <v>250</v>
      </c>
      <c r="L555" s="18" t="s">
        <v>12308</v>
      </c>
      <c r="M555" s="34">
        <v>1</v>
      </c>
      <c r="N555" s="34">
        <v>1</v>
      </c>
      <c r="O555" s="9">
        <v>0</v>
      </c>
      <c r="P555" s="113"/>
      <c r="Q555" s="65"/>
      <c r="R555" s="65"/>
      <c r="S555" s="65"/>
    </row>
    <row r="556" spans="1:19" ht="60" x14ac:dyDescent="0.25">
      <c r="A556" s="149" t="s">
        <v>10872</v>
      </c>
      <c r="B556" s="18" t="s">
        <v>209</v>
      </c>
      <c r="C556" s="18" t="s">
        <v>209</v>
      </c>
      <c r="D556" s="18" t="s">
        <v>209</v>
      </c>
      <c r="E556" s="18" t="s">
        <v>4190</v>
      </c>
      <c r="F556" s="18"/>
      <c r="G556" s="34"/>
      <c r="H556" s="18" t="s">
        <v>3940</v>
      </c>
      <c r="I556" s="9"/>
      <c r="J556" s="18" t="s">
        <v>3891</v>
      </c>
      <c r="K556" s="18">
        <v>600</v>
      </c>
      <c r="L556" s="18" t="s">
        <v>12309</v>
      </c>
      <c r="M556" s="34">
        <v>1</v>
      </c>
      <c r="N556" s="34">
        <v>1</v>
      </c>
      <c r="O556" s="9">
        <v>0</v>
      </c>
      <c r="P556" s="113"/>
      <c r="Q556" s="65"/>
      <c r="R556" s="65"/>
      <c r="S556" s="65"/>
    </row>
    <row r="557" spans="1:19" ht="60" x14ac:dyDescent="0.25">
      <c r="A557" s="149" t="s">
        <v>10873</v>
      </c>
      <c r="B557" s="18" t="s">
        <v>209</v>
      </c>
      <c r="C557" s="18" t="s">
        <v>209</v>
      </c>
      <c r="D557" s="18" t="s">
        <v>209</v>
      </c>
      <c r="E557" s="18" t="s">
        <v>391</v>
      </c>
      <c r="F557" s="18"/>
      <c r="G557" s="34"/>
      <c r="H557" s="18" t="s">
        <v>3940</v>
      </c>
      <c r="I557" s="9"/>
      <c r="J557" s="18" t="s">
        <v>3891</v>
      </c>
      <c r="K557" s="18">
        <v>600</v>
      </c>
      <c r="L557" s="18" t="s">
        <v>12310</v>
      </c>
      <c r="M557" s="34">
        <v>1</v>
      </c>
      <c r="N557" s="34">
        <v>1</v>
      </c>
      <c r="O557" s="9">
        <v>0</v>
      </c>
      <c r="P557" s="113"/>
      <c r="Q557" s="65"/>
      <c r="R557" s="65"/>
      <c r="S557" s="65"/>
    </row>
    <row r="558" spans="1:19" ht="60" x14ac:dyDescent="0.25">
      <c r="A558" s="149" t="s">
        <v>10874</v>
      </c>
      <c r="B558" s="18" t="s">
        <v>209</v>
      </c>
      <c r="C558" s="18" t="s">
        <v>209</v>
      </c>
      <c r="D558" s="18" t="s">
        <v>209</v>
      </c>
      <c r="E558" s="18" t="s">
        <v>390</v>
      </c>
      <c r="F558" s="18"/>
      <c r="G558" s="34"/>
      <c r="H558" s="18" t="s">
        <v>3940</v>
      </c>
      <c r="I558" s="9"/>
      <c r="J558" s="18" t="s">
        <v>3891</v>
      </c>
      <c r="K558" s="18">
        <v>1740</v>
      </c>
      <c r="L558" s="18" t="s">
        <v>12311</v>
      </c>
      <c r="M558" s="34">
        <v>1</v>
      </c>
      <c r="N558" s="34">
        <v>1</v>
      </c>
      <c r="O558" s="9">
        <v>0</v>
      </c>
      <c r="P558" s="113"/>
      <c r="Q558" s="65"/>
      <c r="R558" s="65"/>
      <c r="S558" s="65"/>
    </row>
    <row r="559" spans="1:19" ht="90" x14ac:dyDescent="0.25">
      <c r="A559" s="149" t="s">
        <v>10875</v>
      </c>
      <c r="B559" s="18" t="s">
        <v>4167</v>
      </c>
      <c r="C559" s="18" t="s">
        <v>4167</v>
      </c>
      <c r="D559" s="18" t="s">
        <v>209</v>
      </c>
      <c r="E559" s="18" t="s">
        <v>389</v>
      </c>
      <c r="F559" s="18"/>
      <c r="G559" s="34"/>
      <c r="H559" s="18" t="s">
        <v>3940</v>
      </c>
      <c r="I559" s="9"/>
      <c r="J559" s="18" t="s">
        <v>3891</v>
      </c>
      <c r="K559" s="18">
        <v>1000</v>
      </c>
      <c r="L559" s="18" t="s">
        <v>12312</v>
      </c>
      <c r="M559" s="34">
        <v>1</v>
      </c>
      <c r="N559" s="34">
        <v>1</v>
      </c>
      <c r="O559" s="9">
        <v>0</v>
      </c>
      <c r="P559" s="113"/>
      <c r="Q559" s="65"/>
      <c r="R559" s="65"/>
      <c r="S559" s="65"/>
    </row>
    <row r="560" spans="1:19" ht="60" x14ac:dyDescent="0.25">
      <c r="A560" s="149" t="s">
        <v>10876</v>
      </c>
      <c r="B560" s="18" t="s">
        <v>209</v>
      </c>
      <c r="C560" s="18" t="s">
        <v>209</v>
      </c>
      <c r="D560" s="18" t="s">
        <v>209</v>
      </c>
      <c r="E560" s="18" t="s">
        <v>4193</v>
      </c>
      <c r="F560" s="18"/>
      <c r="G560" s="34"/>
      <c r="H560" s="18" t="s">
        <v>3940</v>
      </c>
      <c r="I560" s="9"/>
      <c r="J560" s="18" t="s">
        <v>3891</v>
      </c>
      <c r="K560" s="18">
        <v>700</v>
      </c>
      <c r="L560" s="18" t="s">
        <v>12313</v>
      </c>
      <c r="M560" s="34">
        <v>1</v>
      </c>
      <c r="N560" s="34">
        <v>1</v>
      </c>
      <c r="O560" s="9">
        <v>0</v>
      </c>
      <c r="P560" s="113"/>
      <c r="Q560" s="65"/>
      <c r="R560" s="65"/>
      <c r="S560" s="65"/>
    </row>
    <row r="561" spans="1:19" ht="60" x14ac:dyDescent="0.25">
      <c r="A561" s="149" t="s">
        <v>10877</v>
      </c>
      <c r="B561" s="18" t="s">
        <v>209</v>
      </c>
      <c r="C561" s="18" t="s">
        <v>209</v>
      </c>
      <c r="D561" s="18" t="s">
        <v>209</v>
      </c>
      <c r="E561" s="18" t="s">
        <v>388</v>
      </c>
      <c r="F561" s="18"/>
      <c r="G561" s="34"/>
      <c r="H561" s="18" t="s">
        <v>3940</v>
      </c>
      <c r="I561" s="9"/>
      <c r="J561" s="18" t="s">
        <v>3891</v>
      </c>
      <c r="K561" s="18">
        <v>700</v>
      </c>
      <c r="L561" s="18" t="s">
        <v>12314</v>
      </c>
      <c r="M561" s="34">
        <v>1</v>
      </c>
      <c r="N561" s="34">
        <v>1</v>
      </c>
      <c r="O561" s="9">
        <v>0</v>
      </c>
      <c r="P561" s="113"/>
      <c r="Q561" s="65"/>
      <c r="R561" s="65"/>
      <c r="S561" s="65"/>
    </row>
    <row r="562" spans="1:19" ht="60" x14ac:dyDescent="0.25">
      <c r="A562" s="149" t="s">
        <v>10878</v>
      </c>
      <c r="B562" s="18" t="s">
        <v>209</v>
      </c>
      <c r="C562" s="18" t="s">
        <v>209</v>
      </c>
      <c r="D562" s="18" t="s">
        <v>209</v>
      </c>
      <c r="E562" s="18" t="s">
        <v>387</v>
      </c>
      <c r="F562" s="18"/>
      <c r="G562" s="34"/>
      <c r="H562" s="18" t="s">
        <v>3940</v>
      </c>
      <c r="I562" s="9"/>
      <c r="J562" s="18" t="s">
        <v>3891</v>
      </c>
      <c r="K562" s="18">
        <v>400</v>
      </c>
      <c r="L562" s="18" t="s">
        <v>12315</v>
      </c>
      <c r="M562" s="34">
        <v>1</v>
      </c>
      <c r="N562" s="34">
        <v>1</v>
      </c>
      <c r="O562" s="9">
        <v>0</v>
      </c>
      <c r="P562" s="113"/>
      <c r="Q562" s="65"/>
      <c r="R562" s="65"/>
      <c r="S562" s="65"/>
    </row>
    <row r="563" spans="1:19" ht="60" x14ac:dyDescent="0.25">
      <c r="A563" s="149" t="s">
        <v>10879</v>
      </c>
      <c r="B563" s="18" t="s">
        <v>209</v>
      </c>
      <c r="C563" s="18" t="s">
        <v>209</v>
      </c>
      <c r="D563" s="18" t="s">
        <v>209</v>
      </c>
      <c r="E563" s="18" t="s">
        <v>386</v>
      </c>
      <c r="F563" s="18"/>
      <c r="G563" s="34"/>
      <c r="H563" s="18" t="s">
        <v>3940</v>
      </c>
      <c r="I563" s="9"/>
      <c r="J563" s="18" t="s">
        <v>3891</v>
      </c>
      <c r="K563" s="18">
        <v>600</v>
      </c>
      <c r="L563" s="18" t="s">
        <v>12316</v>
      </c>
      <c r="M563" s="34">
        <v>1</v>
      </c>
      <c r="N563" s="34">
        <v>1</v>
      </c>
      <c r="O563" s="9">
        <v>0</v>
      </c>
      <c r="P563" s="113"/>
      <c r="Q563" s="65"/>
      <c r="R563" s="65"/>
      <c r="S563" s="65"/>
    </row>
    <row r="564" spans="1:19" ht="60" x14ac:dyDescent="0.25">
      <c r="A564" s="149" t="s">
        <v>10880</v>
      </c>
      <c r="B564" s="18" t="s">
        <v>209</v>
      </c>
      <c r="C564" s="18" t="s">
        <v>209</v>
      </c>
      <c r="D564" s="18" t="s">
        <v>209</v>
      </c>
      <c r="E564" s="18" t="s">
        <v>385</v>
      </c>
      <c r="F564" s="18"/>
      <c r="G564" s="34"/>
      <c r="H564" s="18" t="s">
        <v>3940</v>
      </c>
      <c r="I564" s="9"/>
      <c r="J564" s="18" t="s">
        <v>3891</v>
      </c>
      <c r="K564" s="18">
        <v>2500</v>
      </c>
      <c r="L564" s="18" t="s">
        <v>12317</v>
      </c>
      <c r="M564" s="34">
        <v>1</v>
      </c>
      <c r="N564" s="34">
        <v>1</v>
      </c>
      <c r="O564" s="9">
        <v>0</v>
      </c>
      <c r="P564" s="113"/>
      <c r="Q564" s="65"/>
      <c r="R564" s="65"/>
      <c r="S564" s="65"/>
    </row>
    <row r="565" spans="1:19" ht="60" x14ac:dyDescent="0.25">
      <c r="A565" s="149" t="s">
        <v>10881</v>
      </c>
      <c r="B565" s="18" t="s">
        <v>209</v>
      </c>
      <c r="C565" s="18" t="s">
        <v>209</v>
      </c>
      <c r="D565" s="18" t="s">
        <v>209</v>
      </c>
      <c r="E565" s="18" t="s">
        <v>384</v>
      </c>
      <c r="F565" s="18"/>
      <c r="G565" s="34"/>
      <c r="H565" s="18" t="s">
        <v>3940</v>
      </c>
      <c r="I565" s="9"/>
      <c r="J565" s="18" t="s">
        <v>3891</v>
      </c>
      <c r="K565" s="18">
        <v>900</v>
      </c>
      <c r="L565" s="18" t="s">
        <v>12318</v>
      </c>
      <c r="M565" s="34">
        <v>1</v>
      </c>
      <c r="N565" s="34">
        <v>1</v>
      </c>
      <c r="O565" s="9">
        <v>0</v>
      </c>
      <c r="P565" s="113"/>
      <c r="Q565" s="65"/>
      <c r="R565" s="65"/>
      <c r="S565" s="65"/>
    </row>
    <row r="566" spans="1:19" ht="90" x14ac:dyDescent="0.25">
      <c r="A566" s="149" t="s">
        <v>10882</v>
      </c>
      <c r="B566" s="18" t="s">
        <v>4168</v>
      </c>
      <c r="C566" s="18" t="s">
        <v>4168</v>
      </c>
      <c r="D566" s="18" t="s">
        <v>209</v>
      </c>
      <c r="E566" s="18" t="s">
        <v>383</v>
      </c>
      <c r="F566" s="18"/>
      <c r="G566" s="34"/>
      <c r="H566" s="18" t="s">
        <v>3940</v>
      </c>
      <c r="I566" s="9"/>
      <c r="J566" s="18" t="s">
        <v>3891</v>
      </c>
      <c r="K566" s="18">
        <v>300</v>
      </c>
      <c r="L566" s="18" t="s">
        <v>12319</v>
      </c>
      <c r="M566" s="34">
        <v>1</v>
      </c>
      <c r="N566" s="34">
        <v>1</v>
      </c>
      <c r="O566" s="9">
        <v>0</v>
      </c>
      <c r="P566" s="113"/>
      <c r="Q566" s="65"/>
      <c r="R566" s="65"/>
      <c r="S566" s="65"/>
    </row>
    <row r="567" spans="1:19" ht="60" x14ac:dyDescent="0.25">
      <c r="A567" s="149" t="s">
        <v>10883</v>
      </c>
      <c r="B567" s="18" t="s">
        <v>209</v>
      </c>
      <c r="C567" s="18" t="s">
        <v>209</v>
      </c>
      <c r="D567" s="18" t="s">
        <v>209</v>
      </c>
      <c r="E567" s="18" t="s">
        <v>382</v>
      </c>
      <c r="F567" s="18"/>
      <c r="G567" s="34"/>
      <c r="H567" s="18" t="s">
        <v>3940</v>
      </c>
      <c r="I567" s="9"/>
      <c r="J567" s="18" t="s">
        <v>3891</v>
      </c>
      <c r="K567" s="18">
        <v>500</v>
      </c>
      <c r="L567" s="18" t="s">
        <v>12320</v>
      </c>
      <c r="M567" s="34">
        <v>1</v>
      </c>
      <c r="N567" s="34">
        <v>1</v>
      </c>
      <c r="O567" s="9">
        <v>0</v>
      </c>
      <c r="P567" s="113"/>
      <c r="Q567" s="65"/>
      <c r="R567" s="65"/>
      <c r="S567" s="65"/>
    </row>
    <row r="568" spans="1:19" ht="60" x14ac:dyDescent="0.25">
      <c r="A568" s="149" t="s">
        <v>10884</v>
      </c>
      <c r="B568" s="18" t="s">
        <v>209</v>
      </c>
      <c r="C568" s="18" t="s">
        <v>209</v>
      </c>
      <c r="D568" s="18" t="s">
        <v>209</v>
      </c>
      <c r="E568" s="18" t="s">
        <v>381</v>
      </c>
      <c r="F568" s="18"/>
      <c r="G568" s="34"/>
      <c r="H568" s="18" t="s">
        <v>3940</v>
      </c>
      <c r="I568" s="9"/>
      <c r="J568" s="18" t="s">
        <v>3891</v>
      </c>
      <c r="K568" s="18">
        <v>1000</v>
      </c>
      <c r="L568" s="18" t="s">
        <v>12321</v>
      </c>
      <c r="M568" s="34">
        <v>1</v>
      </c>
      <c r="N568" s="34">
        <v>1</v>
      </c>
      <c r="O568" s="9">
        <v>0</v>
      </c>
      <c r="P568" s="113"/>
      <c r="Q568" s="65"/>
      <c r="R568" s="65"/>
      <c r="S568" s="65"/>
    </row>
    <row r="569" spans="1:19" ht="60" x14ac:dyDescent="0.25">
      <c r="A569" s="149" t="s">
        <v>10885</v>
      </c>
      <c r="B569" s="18" t="s">
        <v>209</v>
      </c>
      <c r="C569" s="18" t="s">
        <v>209</v>
      </c>
      <c r="D569" s="18" t="s">
        <v>209</v>
      </c>
      <c r="E569" s="18" t="s">
        <v>380</v>
      </c>
      <c r="F569" s="18"/>
      <c r="G569" s="34"/>
      <c r="H569" s="18" t="s">
        <v>3940</v>
      </c>
      <c r="I569" s="9"/>
      <c r="J569" s="18" t="s">
        <v>3891</v>
      </c>
      <c r="K569" s="18">
        <v>800</v>
      </c>
      <c r="L569" s="18" t="s">
        <v>12322</v>
      </c>
      <c r="M569" s="34">
        <v>1</v>
      </c>
      <c r="N569" s="34">
        <v>1</v>
      </c>
      <c r="O569" s="9">
        <v>0</v>
      </c>
      <c r="P569" s="113"/>
      <c r="Q569" s="65"/>
      <c r="R569" s="65"/>
      <c r="S569" s="65"/>
    </row>
    <row r="570" spans="1:19" ht="60" x14ac:dyDescent="0.25">
      <c r="A570" s="149" t="s">
        <v>10886</v>
      </c>
      <c r="B570" s="18" t="s">
        <v>209</v>
      </c>
      <c r="C570" s="18" t="s">
        <v>209</v>
      </c>
      <c r="D570" s="18" t="s">
        <v>209</v>
      </c>
      <c r="E570" s="18" t="s">
        <v>379</v>
      </c>
      <c r="F570" s="18"/>
      <c r="G570" s="34"/>
      <c r="H570" s="18" t="s">
        <v>3940</v>
      </c>
      <c r="I570" s="9"/>
      <c r="J570" s="18" t="s">
        <v>3891</v>
      </c>
      <c r="K570" s="18">
        <v>400</v>
      </c>
      <c r="L570" s="18" t="s">
        <v>12323</v>
      </c>
      <c r="M570" s="34">
        <v>1</v>
      </c>
      <c r="N570" s="34">
        <v>1</v>
      </c>
      <c r="O570" s="9">
        <v>0</v>
      </c>
      <c r="P570" s="113"/>
      <c r="Q570" s="65"/>
      <c r="R570" s="65"/>
      <c r="S570" s="65"/>
    </row>
    <row r="571" spans="1:19" ht="60" x14ac:dyDescent="0.25">
      <c r="A571" s="149" t="s">
        <v>10887</v>
      </c>
      <c r="B571" s="18" t="s">
        <v>209</v>
      </c>
      <c r="C571" s="18" t="s">
        <v>209</v>
      </c>
      <c r="D571" s="18" t="s">
        <v>209</v>
      </c>
      <c r="E571" s="18" t="s">
        <v>378</v>
      </c>
      <c r="F571" s="18"/>
      <c r="G571" s="34"/>
      <c r="H571" s="18" t="s">
        <v>3940</v>
      </c>
      <c r="I571" s="9"/>
      <c r="J571" s="18" t="s">
        <v>3891</v>
      </c>
      <c r="K571" s="18">
        <v>400</v>
      </c>
      <c r="L571" s="18" t="s">
        <v>12324</v>
      </c>
      <c r="M571" s="34">
        <v>1</v>
      </c>
      <c r="N571" s="34">
        <v>1</v>
      </c>
      <c r="O571" s="9">
        <v>0</v>
      </c>
      <c r="P571" s="113"/>
      <c r="Q571" s="65"/>
      <c r="R571" s="65"/>
      <c r="S571" s="65"/>
    </row>
    <row r="572" spans="1:19" ht="75" x14ac:dyDescent="0.25">
      <c r="A572" s="149" t="s">
        <v>10888</v>
      </c>
      <c r="B572" s="18" t="s">
        <v>4165</v>
      </c>
      <c r="C572" s="18" t="s">
        <v>4165</v>
      </c>
      <c r="D572" s="18" t="s">
        <v>209</v>
      </c>
      <c r="E572" s="18" t="s">
        <v>377</v>
      </c>
      <c r="F572" s="18"/>
      <c r="G572" s="34"/>
      <c r="H572" s="18" t="s">
        <v>3940</v>
      </c>
      <c r="I572" s="9"/>
      <c r="J572" s="18" t="s">
        <v>3891</v>
      </c>
      <c r="K572" s="18">
        <v>1000</v>
      </c>
      <c r="L572" s="18" t="s">
        <v>12325</v>
      </c>
      <c r="M572" s="34">
        <v>1</v>
      </c>
      <c r="N572" s="34">
        <v>1</v>
      </c>
      <c r="O572" s="9">
        <v>0</v>
      </c>
      <c r="P572" s="113"/>
      <c r="Q572" s="65"/>
      <c r="R572" s="65"/>
      <c r="S572" s="65"/>
    </row>
    <row r="573" spans="1:19" ht="75" x14ac:dyDescent="0.25">
      <c r="A573" s="149" t="s">
        <v>10889</v>
      </c>
      <c r="B573" s="18" t="s">
        <v>4169</v>
      </c>
      <c r="C573" s="18" t="s">
        <v>4169</v>
      </c>
      <c r="D573" s="18" t="s">
        <v>209</v>
      </c>
      <c r="E573" s="18" t="s">
        <v>376</v>
      </c>
      <c r="F573" s="18"/>
      <c r="G573" s="34"/>
      <c r="H573" s="18" t="s">
        <v>3940</v>
      </c>
      <c r="I573" s="9"/>
      <c r="J573" s="18" t="s">
        <v>3891</v>
      </c>
      <c r="K573" s="18">
        <v>1000</v>
      </c>
      <c r="L573" s="18" t="s">
        <v>12326</v>
      </c>
      <c r="M573" s="34">
        <v>1</v>
      </c>
      <c r="N573" s="34">
        <v>1</v>
      </c>
      <c r="O573" s="9">
        <v>0</v>
      </c>
      <c r="P573" s="113"/>
      <c r="Q573" s="65"/>
      <c r="R573" s="65"/>
      <c r="S573" s="65"/>
    </row>
    <row r="574" spans="1:19" ht="60" x14ac:dyDescent="0.25">
      <c r="A574" s="149" t="s">
        <v>10890</v>
      </c>
      <c r="B574" s="18" t="s">
        <v>209</v>
      </c>
      <c r="C574" s="18" t="s">
        <v>209</v>
      </c>
      <c r="D574" s="18" t="s">
        <v>209</v>
      </c>
      <c r="E574" s="18" t="s">
        <v>375</v>
      </c>
      <c r="F574" s="18"/>
      <c r="G574" s="34"/>
      <c r="H574" s="18" t="s">
        <v>3940</v>
      </c>
      <c r="I574" s="9"/>
      <c r="J574" s="18" t="s">
        <v>3891</v>
      </c>
      <c r="K574" s="18">
        <v>800</v>
      </c>
      <c r="L574" s="18" t="s">
        <v>12327</v>
      </c>
      <c r="M574" s="34">
        <v>1</v>
      </c>
      <c r="N574" s="34">
        <v>1</v>
      </c>
      <c r="O574" s="9">
        <v>0</v>
      </c>
      <c r="P574" s="113"/>
      <c r="Q574" s="65"/>
      <c r="R574" s="65"/>
      <c r="S574" s="65"/>
    </row>
    <row r="575" spans="1:19" ht="60" x14ac:dyDescent="0.25">
      <c r="A575" s="149" t="s">
        <v>10891</v>
      </c>
      <c r="B575" s="18" t="s">
        <v>209</v>
      </c>
      <c r="C575" s="18" t="s">
        <v>209</v>
      </c>
      <c r="D575" s="18" t="s">
        <v>209</v>
      </c>
      <c r="E575" s="18" t="s">
        <v>374</v>
      </c>
      <c r="F575" s="18"/>
      <c r="G575" s="34"/>
      <c r="H575" s="18" t="s">
        <v>3940</v>
      </c>
      <c r="I575" s="9"/>
      <c r="J575" s="18" t="s">
        <v>3891</v>
      </c>
      <c r="K575" s="18">
        <v>600</v>
      </c>
      <c r="L575" s="18" t="s">
        <v>12328</v>
      </c>
      <c r="M575" s="34">
        <v>1</v>
      </c>
      <c r="N575" s="34">
        <v>1</v>
      </c>
      <c r="O575" s="9">
        <v>0</v>
      </c>
      <c r="P575" s="113"/>
      <c r="Q575" s="65"/>
      <c r="R575" s="65"/>
      <c r="S575" s="65"/>
    </row>
    <row r="576" spans="1:19" ht="60" x14ac:dyDescent="0.25">
      <c r="A576" s="149" t="s">
        <v>10892</v>
      </c>
      <c r="B576" s="18" t="s">
        <v>209</v>
      </c>
      <c r="C576" s="18" t="s">
        <v>209</v>
      </c>
      <c r="D576" s="18" t="s">
        <v>209</v>
      </c>
      <c r="E576" s="18" t="s">
        <v>373</v>
      </c>
      <c r="F576" s="18"/>
      <c r="G576" s="34"/>
      <c r="H576" s="18" t="s">
        <v>3940</v>
      </c>
      <c r="I576" s="9"/>
      <c r="J576" s="18" t="s">
        <v>3891</v>
      </c>
      <c r="K576" s="18">
        <v>800</v>
      </c>
      <c r="L576" s="18" t="s">
        <v>12329</v>
      </c>
      <c r="M576" s="34">
        <v>1</v>
      </c>
      <c r="N576" s="34">
        <v>1</v>
      </c>
      <c r="O576" s="9">
        <v>0</v>
      </c>
      <c r="P576" s="113"/>
      <c r="Q576" s="65"/>
      <c r="R576" s="65"/>
      <c r="S576" s="65"/>
    </row>
    <row r="577" spans="1:19" ht="60" x14ac:dyDescent="0.25">
      <c r="A577" s="149" t="s">
        <v>10893</v>
      </c>
      <c r="B577" s="18" t="s">
        <v>209</v>
      </c>
      <c r="C577" s="18" t="s">
        <v>209</v>
      </c>
      <c r="D577" s="18" t="s">
        <v>209</v>
      </c>
      <c r="E577" s="18" t="s">
        <v>372</v>
      </c>
      <c r="F577" s="18"/>
      <c r="G577" s="34"/>
      <c r="H577" s="18" t="s">
        <v>3940</v>
      </c>
      <c r="I577" s="9"/>
      <c r="J577" s="18" t="s">
        <v>3891</v>
      </c>
      <c r="K577" s="18">
        <v>1750</v>
      </c>
      <c r="L577" s="18" t="s">
        <v>12330</v>
      </c>
      <c r="M577" s="34">
        <v>1</v>
      </c>
      <c r="N577" s="34">
        <v>1</v>
      </c>
      <c r="O577" s="9">
        <v>0</v>
      </c>
      <c r="P577" s="113"/>
      <c r="Q577" s="65"/>
      <c r="R577" s="65"/>
      <c r="S577" s="65"/>
    </row>
    <row r="578" spans="1:19" ht="60" x14ac:dyDescent="0.25">
      <c r="A578" s="149" t="s">
        <v>10894</v>
      </c>
      <c r="B578" s="18" t="s">
        <v>209</v>
      </c>
      <c r="C578" s="18" t="s">
        <v>209</v>
      </c>
      <c r="D578" s="18" t="s">
        <v>209</v>
      </c>
      <c r="E578" s="18" t="s">
        <v>371</v>
      </c>
      <c r="F578" s="18"/>
      <c r="G578" s="34"/>
      <c r="H578" s="18" t="s">
        <v>3940</v>
      </c>
      <c r="I578" s="9"/>
      <c r="J578" s="18" t="s">
        <v>3891</v>
      </c>
      <c r="K578" s="18">
        <v>500</v>
      </c>
      <c r="L578" s="18" t="s">
        <v>12331</v>
      </c>
      <c r="M578" s="34">
        <v>1</v>
      </c>
      <c r="N578" s="34">
        <v>1</v>
      </c>
      <c r="O578" s="9">
        <v>0</v>
      </c>
      <c r="P578" s="113"/>
      <c r="Q578" s="65"/>
      <c r="R578" s="65"/>
      <c r="S578" s="65"/>
    </row>
    <row r="579" spans="1:19" ht="60" x14ac:dyDescent="0.25">
      <c r="A579" s="149" t="s">
        <v>10895</v>
      </c>
      <c r="B579" s="18" t="s">
        <v>209</v>
      </c>
      <c r="C579" s="18" t="s">
        <v>209</v>
      </c>
      <c r="D579" s="18" t="s">
        <v>209</v>
      </c>
      <c r="E579" s="18" t="s">
        <v>370</v>
      </c>
      <c r="F579" s="18"/>
      <c r="G579" s="34"/>
      <c r="H579" s="18" t="s">
        <v>3940</v>
      </c>
      <c r="I579" s="9"/>
      <c r="J579" s="18" t="s">
        <v>3891</v>
      </c>
      <c r="K579" s="18">
        <v>1420</v>
      </c>
      <c r="L579" s="18" t="s">
        <v>12332</v>
      </c>
      <c r="M579" s="34">
        <v>1</v>
      </c>
      <c r="N579" s="34">
        <v>1</v>
      </c>
      <c r="O579" s="9">
        <v>0</v>
      </c>
      <c r="P579" s="113"/>
      <c r="Q579" s="65"/>
      <c r="R579" s="65"/>
      <c r="S579" s="65"/>
    </row>
    <row r="580" spans="1:19" ht="60" x14ac:dyDescent="0.25">
      <c r="A580" s="149" t="s">
        <v>10896</v>
      </c>
      <c r="B580" s="18" t="s">
        <v>209</v>
      </c>
      <c r="C580" s="18" t="s">
        <v>209</v>
      </c>
      <c r="D580" s="18" t="s">
        <v>209</v>
      </c>
      <c r="E580" s="18" t="s">
        <v>369</v>
      </c>
      <c r="F580" s="18"/>
      <c r="G580" s="34"/>
      <c r="H580" s="18" t="s">
        <v>3940</v>
      </c>
      <c r="I580" s="9"/>
      <c r="J580" s="18" t="s">
        <v>3891</v>
      </c>
      <c r="K580" s="18">
        <v>900</v>
      </c>
      <c r="L580" s="18" t="s">
        <v>12333</v>
      </c>
      <c r="M580" s="34">
        <v>1</v>
      </c>
      <c r="N580" s="34">
        <v>1</v>
      </c>
      <c r="O580" s="9">
        <v>0</v>
      </c>
      <c r="P580" s="113"/>
      <c r="Q580" s="65"/>
      <c r="R580" s="65"/>
      <c r="S580" s="65"/>
    </row>
    <row r="581" spans="1:19" ht="60" x14ac:dyDescent="0.25">
      <c r="A581" s="149" t="s">
        <v>10897</v>
      </c>
      <c r="B581" s="18" t="s">
        <v>209</v>
      </c>
      <c r="C581" s="18" t="s">
        <v>209</v>
      </c>
      <c r="D581" s="18" t="s">
        <v>209</v>
      </c>
      <c r="E581" s="18" t="s">
        <v>368</v>
      </c>
      <c r="F581" s="18"/>
      <c r="G581" s="34"/>
      <c r="H581" s="18" t="s">
        <v>3940</v>
      </c>
      <c r="I581" s="9"/>
      <c r="J581" s="18" t="s">
        <v>3891</v>
      </c>
      <c r="K581" s="18">
        <v>380</v>
      </c>
      <c r="L581" s="18" t="s">
        <v>12334</v>
      </c>
      <c r="M581" s="34">
        <v>1</v>
      </c>
      <c r="N581" s="34">
        <v>1</v>
      </c>
      <c r="O581" s="9">
        <v>0</v>
      </c>
      <c r="P581" s="113"/>
      <c r="Q581" s="65"/>
      <c r="R581" s="65"/>
      <c r="S581" s="65"/>
    </row>
    <row r="582" spans="1:19" ht="60" x14ac:dyDescent="0.25">
      <c r="A582" s="149" t="s">
        <v>10898</v>
      </c>
      <c r="B582" s="18" t="s">
        <v>209</v>
      </c>
      <c r="C582" s="18" t="s">
        <v>209</v>
      </c>
      <c r="D582" s="18" t="s">
        <v>209</v>
      </c>
      <c r="E582" s="18" t="s">
        <v>367</v>
      </c>
      <c r="F582" s="18"/>
      <c r="G582" s="34"/>
      <c r="H582" s="18" t="s">
        <v>3940</v>
      </c>
      <c r="I582" s="9"/>
      <c r="J582" s="18" t="s">
        <v>3891</v>
      </c>
      <c r="K582" s="18">
        <v>400</v>
      </c>
      <c r="L582" s="18" t="s">
        <v>12335</v>
      </c>
      <c r="M582" s="34">
        <v>1</v>
      </c>
      <c r="N582" s="34">
        <v>1</v>
      </c>
      <c r="O582" s="9">
        <v>0</v>
      </c>
      <c r="P582" s="113"/>
      <c r="Q582" s="65"/>
      <c r="R582" s="65"/>
      <c r="S582" s="65"/>
    </row>
    <row r="583" spans="1:19" ht="60" x14ac:dyDescent="0.25">
      <c r="A583" s="149" t="s">
        <v>10899</v>
      </c>
      <c r="B583" s="18" t="s">
        <v>209</v>
      </c>
      <c r="C583" s="18" t="s">
        <v>209</v>
      </c>
      <c r="D583" s="18" t="s">
        <v>209</v>
      </c>
      <c r="E583" s="18" t="s">
        <v>366</v>
      </c>
      <c r="F583" s="18"/>
      <c r="G583" s="34"/>
      <c r="H583" s="18" t="s">
        <v>3940</v>
      </c>
      <c r="I583" s="9"/>
      <c r="J583" s="18" t="s">
        <v>3891</v>
      </c>
      <c r="K583" s="18">
        <v>510</v>
      </c>
      <c r="L583" s="18" t="s">
        <v>12336</v>
      </c>
      <c r="M583" s="34">
        <v>1</v>
      </c>
      <c r="N583" s="34">
        <v>1</v>
      </c>
      <c r="O583" s="9">
        <v>0</v>
      </c>
      <c r="P583" s="113"/>
      <c r="Q583" s="65"/>
      <c r="R583" s="65"/>
      <c r="S583" s="65"/>
    </row>
    <row r="584" spans="1:19" ht="60" x14ac:dyDescent="0.25">
      <c r="A584" s="149" t="s">
        <v>10900</v>
      </c>
      <c r="B584" s="18" t="s">
        <v>209</v>
      </c>
      <c r="C584" s="18" t="s">
        <v>209</v>
      </c>
      <c r="D584" s="18" t="s">
        <v>209</v>
      </c>
      <c r="E584" s="18" t="s">
        <v>365</v>
      </c>
      <c r="F584" s="18"/>
      <c r="G584" s="34"/>
      <c r="H584" s="18" t="s">
        <v>3940</v>
      </c>
      <c r="I584" s="9"/>
      <c r="J584" s="18" t="s">
        <v>3891</v>
      </c>
      <c r="K584" s="18">
        <v>400</v>
      </c>
      <c r="L584" s="18" t="s">
        <v>12337</v>
      </c>
      <c r="M584" s="34">
        <v>1</v>
      </c>
      <c r="N584" s="34">
        <v>1</v>
      </c>
      <c r="O584" s="9">
        <v>0</v>
      </c>
      <c r="P584" s="113"/>
      <c r="Q584" s="65"/>
      <c r="R584" s="65"/>
      <c r="S584" s="65"/>
    </row>
    <row r="585" spans="1:19" ht="60" x14ac:dyDescent="0.25">
      <c r="A585" s="149" t="s">
        <v>10901</v>
      </c>
      <c r="B585" s="18" t="s">
        <v>209</v>
      </c>
      <c r="C585" s="18" t="s">
        <v>209</v>
      </c>
      <c r="D585" s="18" t="s">
        <v>209</v>
      </c>
      <c r="E585" s="18" t="s">
        <v>364</v>
      </c>
      <c r="F585" s="18"/>
      <c r="G585" s="34"/>
      <c r="H585" s="18" t="s">
        <v>3940</v>
      </c>
      <c r="I585" s="9"/>
      <c r="J585" s="18" t="s">
        <v>3891</v>
      </c>
      <c r="K585" s="18">
        <v>2252</v>
      </c>
      <c r="L585" s="18" t="s">
        <v>12338</v>
      </c>
      <c r="M585" s="34">
        <v>1</v>
      </c>
      <c r="N585" s="34">
        <v>1</v>
      </c>
      <c r="O585" s="9">
        <v>0</v>
      </c>
      <c r="P585" s="113"/>
      <c r="Q585" s="65"/>
      <c r="R585" s="65"/>
      <c r="S585" s="65"/>
    </row>
    <row r="586" spans="1:19" ht="60" x14ac:dyDescent="0.25">
      <c r="A586" s="149" t="s">
        <v>10902</v>
      </c>
      <c r="B586" s="18" t="s">
        <v>209</v>
      </c>
      <c r="C586" s="18" t="s">
        <v>209</v>
      </c>
      <c r="D586" s="18" t="s">
        <v>209</v>
      </c>
      <c r="E586" s="18" t="s">
        <v>363</v>
      </c>
      <c r="F586" s="18"/>
      <c r="G586" s="34"/>
      <c r="H586" s="18" t="s">
        <v>3940</v>
      </c>
      <c r="I586" s="9"/>
      <c r="J586" s="18" t="s">
        <v>3891</v>
      </c>
      <c r="K586" s="18">
        <v>900</v>
      </c>
      <c r="L586" s="18" t="s">
        <v>12339</v>
      </c>
      <c r="M586" s="34">
        <v>1</v>
      </c>
      <c r="N586" s="34">
        <v>1</v>
      </c>
      <c r="O586" s="9">
        <v>0</v>
      </c>
      <c r="P586" s="113"/>
      <c r="Q586" s="65"/>
      <c r="R586" s="65"/>
      <c r="S586" s="65"/>
    </row>
    <row r="587" spans="1:19" ht="60" x14ac:dyDescent="0.25">
      <c r="A587" s="149" t="s">
        <v>10903</v>
      </c>
      <c r="B587" s="18" t="s">
        <v>209</v>
      </c>
      <c r="C587" s="18" t="s">
        <v>209</v>
      </c>
      <c r="D587" s="18" t="s">
        <v>209</v>
      </c>
      <c r="E587" s="18" t="s">
        <v>362</v>
      </c>
      <c r="F587" s="18"/>
      <c r="G587" s="34"/>
      <c r="H587" s="18" t="s">
        <v>3940</v>
      </c>
      <c r="I587" s="9"/>
      <c r="J587" s="18" t="s">
        <v>3891</v>
      </c>
      <c r="K587" s="18">
        <v>850</v>
      </c>
      <c r="L587" s="18" t="s">
        <v>12340</v>
      </c>
      <c r="M587" s="34">
        <v>1</v>
      </c>
      <c r="N587" s="34">
        <v>1</v>
      </c>
      <c r="O587" s="9">
        <v>0</v>
      </c>
      <c r="P587" s="113"/>
      <c r="Q587" s="65"/>
      <c r="R587" s="65"/>
      <c r="S587" s="65"/>
    </row>
    <row r="588" spans="1:19" ht="60" x14ac:dyDescent="0.25">
      <c r="A588" s="149" t="s">
        <v>10904</v>
      </c>
      <c r="B588" s="18" t="s">
        <v>209</v>
      </c>
      <c r="C588" s="18" t="s">
        <v>209</v>
      </c>
      <c r="D588" s="18" t="s">
        <v>209</v>
      </c>
      <c r="E588" s="18" t="s">
        <v>361</v>
      </c>
      <c r="F588" s="18"/>
      <c r="G588" s="34"/>
      <c r="H588" s="18" t="s">
        <v>3940</v>
      </c>
      <c r="I588" s="9"/>
      <c r="J588" s="18" t="s">
        <v>3891</v>
      </c>
      <c r="K588" s="18">
        <v>400</v>
      </c>
      <c r="L588" s="18" t="s">
        <v>12341</v>
      </c>
      <c r="M588" s="34">
        <v>1</v>
      </c>
      <c r="N588" s="34">
        <v>1</v>
      </c>
      <c r="O588" s="9">
        <v>0</v>
      </c>
      <c r="P588" s="113"/>
      <c r="Q588" s="65"/>
      <c r="R588" s="65"/>
      <c r="S588" s="65"/>
    </row>
    <row r="589" spans="1:19" ht="60" x14ac:dyDescent="0.25">
      <c r="A589" s="149" t="s">
        <v>10905</v>
      </c>
      <c r="B589" s="18" t="s">
        <v>209</v>
      </c>
      <c r="C589" s="18" t="s">
        <v>209</v>
      </c>
      <c r="D589" s="18" t="s">
        <v>209</v>
      </c>
      <c r="E589" s="18" t="s">
        <v>360</v>
      </c>
      <c r="F589" s="18"/>
      <c r="G589" s="34"/>
      <c r="H589" s="18" t="s">
        <v>3940</v>
      </c>
      <c r="I589" s="9"/>
      <c r="J589" s="18" t="s">
        <v>3891</v>
      </c>
      <c r="K589" s="18">
        <v>1380</v>
      </c>
      <c r="L589" s="18" t="s">
        <v>12342</v>
      </c>
      <c r="M589" s="34">
        <v>1</v>
      </c>
      <c r="N589" s="34">
        <v>1</v>
      </c>
      <c r="O589" s="9">
        <v>0</v>
      </c>
      <c r="P589" s="113"/>
      <c r="Q589" s="65"/>
      <c r="R589" s="65"/>
      <c r="S589" s="65"/>
    </row>
    <row r="590" spans="1:19" ht="60" x14ac:dyDescent="0.25">
      <c r="A590" s="149" t="s">
        <v>10906</v>
      </c>
      <c r="B590" s="18" t="s">
        <v>209</v>
      </c>
      <c r="C590" s="18" t="s">
        <v>209</v>
      </c>
      <c r="D590" s="18" t="s">
        <v>209</v>
      </c>
      <c r="E590" s="18" t="s">
        <v>359</v>
      </c>
      <c r="F590" s="18"/>
      <c r="G590" s="34"/>
      <c r="H590" s="18" t="s">
        <v>3940</v>
      </c>
      <c r="I590" s="9"/>
      <c r="J590" s="18" t="s">
        <v>3891</v>
      </c>
      <c r="K590" s="18">
        <v>250</v>
      </c>
      <c r="L590" s="18" t="s">
        <v>12343</v>
      </c>
      <c r="M590" s="34">
        <v>1</v>
      </c>
      <c r="N590" s="34">
        <v>1</v>
      </c>
      <c r="O590" s="9">
        <v>0</v>
      </c>
      <c r="P590" s="113"/>
      <c r="Q590" s="65"/>
      <c r="R590" s="65"/>
      <c r="S590" s="65"/>
    </row>
    <row r="591" spans="1:19" ht="60" x14ac:dyDescent="0.25">
      <c r="A591" s="149" t="s">
        <v>10907</v>
      </c>
      <c r="B591" s="18" t="s">
        <v>209</v>
      </c>
      <c r="C591" s="18" t="s">
        <v>209</v>
      </c>
      <c r="D591" s="18" t="s">
        <v>209</v>
      </c>
      <c r="E591" s="18" t="s">
        <v>358</v>
      </c>
      <c r="F591" s="18"/>
      <c r="G591" s="34"/>
      <c r="H591" s="18" t="s">
        <v>3940</v>
      </c>
      <c r="I591" s="9"/>
      <c r="J591" s="18" t="s">
        <v>3891</v>
      </c>
      <c r="K591" s="18">
        <v>720</v>
      </c>
      <c r="L591" s="18" t="s">
        <v>12344</v>
      </c>
      <c r="M591" s="34">
        <v>1</v>
      </c>
      <c r="N591" s="34">
        <v>1</v>
      </c>
      <c r="O591" s="9">
        <v>0</v>
      </c>
      <c r="P591" s="113"/>
      <c r="Q591" s="65"/>
      <c r="R591" s="65"/>
      <c r="S591" s="65"/>
    </row>
    <row r="592" spans="1:19" ht="60" x14ac:dyDescent="0.25">
      <c r="A592" s="149" t="s">
        <v>10908</v>
      </c>
      <c r="B592" s="18" t="s">
        <v>209</v>
      </c>
      <c r="C592" s="18" t="s">
        <v>209</v>
      </c>
      <c r="D592" s="18" t="s">
        <v>209</v>
      </c>
      <c r="E592" s="18" t="s">
        <v>357</v>
      </c>
      <c r="F592" s="18"/>
      <c r="G592" s="34"/>
      <c r="H592" s="18" t="s">
        <v>3940</v>
      </c>
      <c r="I592" s="9"/>
      <c r="J592" s="18" t="s">
        <v>3891</v>
      </c>
      <c r="K592" s="18">
        <v>750</v>
      </c>
      <c r="L592" s="18" t="s">
        <v>12345</v>
      </c>
      <c r="M592" s="34">
        <v>1</v>
      </c>
      <c r="N592" s="34">
        <v>1</v>
      </c>
      <c r="O592" s="9">
        <v>0</v>
      </c>
      <c r="P592" s="113"/>
      <c r="Q592" s="65"/>
      <c r="R592" s="65"/>
      <c r="S592" s="65"/>
    </row>
    <row r="593" spans="1:19" ht="60" x14ac:dyDescent="0.25">
      <c r="A593" s="149" t="s">
        <v>10909</v>
      </c>
      <c r="B593" s="18" t="s">
        <v>209</v>
      </c>
      <c r="C593" s="18" t="s">
        <v>209</v>
      </c>
      <c r="D593" s="18" t="s">
        <v>209</v>
      </c>
      <c r="E593" s="18" t="s">
        <v>356</v>
      </c>
      <c r="F593" s="18"/>
      <c r="G593" s="34"/>
      <c r="H593" s="18" t="s">
        <v>3940</v>
      </c>
      <c r="I593" s="9"/>
      <c r="J593" s="18" t="s">
        <v>3891</v>
      </c>
      <c r="K593" s="18">
        <v>3540</v>
      </c>
      <c r="L593" s="18" t="s">
        <v>12346</v>
      </c>
      <c r="M593" s="34">
        <v>1</v>
      </c>
      <c r="N593" s="34">
        <v>1</v>
      </c>
      <c r="O593" s="9">
        <v>0</v>
      </c>
      <c r="P593" s="113"/>
      <c r="Q593" s="65"/>
      <c r="R593" s="65"/>
      <c r="S593" s="65"/>
    </row>
    <row r="594" spans="1:19" ht="60" x14ac:dyDescent="0.25">
      <c r="A594" s="149" t="s">
        <v>10910</v>
      </c>
      <c r="B594" s="18" t="s">
        <v>209</v>
      </c>
      <c r="C594" s="18" t="s">
        <v>209</v>
      </c>
      <c r="D594" s="18" t="s">
        <v>209</v>
      </c>
      <c r="E594" s="18" t="s">
        <v>355</v>
      </c>
      <c r="F594" s="18"/>
      <c r="G594" s="34"/>
      <c r="H594" s="18" t="s">
        <v>3940</v>
      </c>
      <c r="I594" s="9"/>
      <c r="J594" s="18" t="s">
        <v>3891</v>
      </c>
      <c r="K594" s="18">
        <v>1050</v>
      </c>
      <c r="L594" s="18" t="s">
        <v>12347</v>
      </c>
      <c r="M594" s="34">
        <v>1</v>
      </c>
      <c r="N594" s="34">
        <v>1</v>
      </c>
      <c r="O594" s="9">
        <v>0</v>
      </c>
      <c r="P594" s="113"/>
      <c r="Q594" s="65"/>
      <c r="R594" s="65"/>
      <c r="S594" s="65"/>
    </row>
    <row r="595" spans="1:19" ht="60" x14ac:dyDescent="0.25">
      <c r="A595" s="149" t="s">
        <v>10911</v>
      </c>
      <c r="B595" s="18" t="s">
        <v>209</v>
      </c>
      <c r="C595" s="18" t="s">
        <v>209</v>
      </c>
      <c r="D595" s="18" t="s">
        <v>209</v>
      </c>
      <c r="E595" s="18" t="s">
        <v>354</v>
      </c>
      <c r="F595" s="18"/>
      <c r="G595" s="34"/>
      <c r="H595" s="18" t="s">
        <v>3940</v>
      </c>
      <c r="I595" s="9"/>
      <c r="J595" s="18" t="s">
        <v>3891</v>
      </c>
      <c r="K595" s="18">
        <v>1400</v>
      </c>
      <c r="L595" s="18" t="s">
        <v>12348</v>
      </c>
      <c r="M595" s="34">
        <v>1</v>
      </c>
      <c r="N595" s="34">
        <v>1</v>
      </c>
      <c r="O595" s="9">
        <v>0</v>
      </c>
      <c r="P595" s="113"/>
      <c r="Q595" s="65"/>
      <c r="R595" s="65"/>
      <c r="S595" s="65"/>
    </row>
    <row r="596" spans="1:19" ht="60" x14ac:dyDescent="0.25">
      <c r="A596" s="149" t="s">
        <v>10912</v>
      </c>
      <c r="B596" s="18" t="s">
        <v>209</v>
      </c>
      <c r="C596" s="18" t="s">
        <v>209</v>
      </c>
      <c r="D596" s="18" t="s">
        <v>209</v>
      </c>
      <c r="E596" s="18" t="s">
        <v>353</v>
      </c>
      <c r="F596" s="18"/>
      <c r="G596" s="34"/>
      <c r="H596" s="18" t="s">
        <v>3940</v>
      </c>
      <c r="I596" s="9"/>
      <c r="J596" s="18" t="s">
        <v>3891</v>
      </c>
      <c r="K596" s="18">
        <v>400</v>
      </c>
      <c r="L596" s="18" t="s">
        <v>12349</v>
      </c>
      <c r="M596" s="34">
        <v>1</v>
      </c>
      <c r="N596" s="34">
        <v>1</v>
      </c>
      <c r="O596" s="9">
        <v>0</v>
      </c>
      <c r="P596" s="113"/>
      <c r="Q596" s="65"/>
      <c r="R596" s="65"/>
      <c r="S596" s="65"/>
    </row>
    <row r="597" spans="1:19" ht="60" x14ac:dyDescent="0.25">
      <c r="A597" s="149" t="s">
        <v>10913</v>
      </c>
      <c r="B597" s="18" t="s">
        <v>209</v>
      </c>
      <c r="C597" s="18" t="s">
        <v>209</v>
      </c>
      <c r="D597" s="18" t="s">
        <v>209</v>
      </c>
      <c r="E597" s="18" t="s">
        <v>352</v>
      </c>
      <c r="F597" s="18"/>
      <c r="G597" s="34"/>
      <c r="H597" s="18" t="s">
        <v>3940</v>
      </c>
      <c r="I597" s="9"/>
      <c r="J597" s="18" t="s">
        <v>3891</v>
      </c>
      <c r="K597" s="18">
        <v>450</v>
      </c>
      <c r="L597" s="18" t="s">
        <v>12350</v>
      </c>
      <c r="M597" s="34">
        <v>1</v>
      </c>
      <c r="N597" s="34">
        <v>1</v>
      </c>
      <c r="O597" s="9">
        <v>0</v>
      </c>
      <c r="P597" s="113"/>
      <c r="Q597" s="65"/>
      <c r="R597" s="65"/>
      <c r="S597" s="65"/>
    </row>
    <row r="598" spans="1:19" ht="60" x14ac:dyDescent="0.25">
      <c r="A598" s="149" t="s">
        <v>10914</v>
      </c>
      <c r="B598" s="18" t="s">
        <v>209</v>
      </c>
      <c r="C598" s="18" t="s">
        <v>209</v>
      </c>
      <c r="D598" s="18" t="s">
        <v>209</v>
      </c>
      <c r="E598" s="18" t="s">
        <v>351</v>
      </c>
      <c r="F598" s="18"/>
      <c r="G598" s="34"/>
      <c r="H598" s="18" t="s">
        <v>3940</v>
      </c>
      <c r="I598" s="9"/>
      <c r="J598" s="18" t="s">
        <v>3891</v>
      </c>
      <c r="K598" s="18">
        <v>450</v>
      </c>
      <c r="L598" s="18" t="s">
        <v>12351</v>
      </c>
      <c r="M598" s="34">
        <v>1</v>
      </c>
      <c r="N598" s="34">
        <v>1</v>
      </c>
      <c r="O598" s="9">
        <v>0</v>
      </c>
      <c r="P598" s="113"/>
      <c r="Q598" s="65"/>
      <c r="R598" s="65"/>
      <c r="S598" s="65"/>
    </row>
    <row r="599" spans="1:19" ht="60" x14ac:dyDescent="0.25">
      <c r="A599" s="149" t="s">
        <v>10915</v>
      </c>
      <c r="B599" s="18" t="s">
        <v>209</v>
      </c>
      <c r="C599" s="18" t="s">
        <v>209</v>
      </c>
      <c r="D599" s="18" t="s">
        <v>209</v>
      </c>
      <c r="E599" s="18" t="s">
        <v>350</v>
      </c>
      <c r="F599" s="18"/>
      <c r="G599" s="34"/>
      <c r="H599" s="18" t="s">
        <v>3940</v>
      </c>
      <c r="I599" s="9"/>
      <c r="J599" s="18" t="s">
        <v>3891</v>
      </c>
      <c r="K599" s="18">
        <v>580</v>
      </c>
      <c r="L599" s="18" t="s">
        <v>12352</v>
      </c>
      <c r="M599" s="34">
        <v>1</v>
      </c>
      <c r="N599" s="34">
        <v>1</v>
      </c>
      <c r="O599" s="9">
        <v>0</v>
      </c>
      <c r="P599" s="113"/>
      <c r="Q599" s="65"/>
      <c r="R599" s="65"/>
      <c r="S599" s="65"/>
    </row>
    <row r="600" spans="1:19" ht="60" x14ac:dyDescent="0.25">
      <c r="A600" s="149" t="s">
        <v>10916</v>
      </c>
      <c r="B600" s="18" t="s">
        <v>209</v>
      </c>
      <c r="C600" s="18" t="s">
        <v>209</v>
      </c>
      <c r="D600" s="18" t="s">
        <v>209</v>
      </c>
      <c r="E600" s="18" t="s">
        <v>349</v>
      </c>
      <c r="F600" s="18"/>
      <c r="G600" s="34"/>
      <c r="H600" s="18" t="s">
        <v>3940</v>
      </c>
      <c r="I600" s="9"/>
      <c r="J600" s="18" t="s">
        <v>3891</v>
      </c>
      <c r="K600" s="18">
        <v>810</v>
      </c>
      <c r="L600" s="18" t="s">
        <v>12353</v>
      </c>
      <c r="M600" s="34">
        <v>1</v>
      </c>
      <c r="N600" s="34">
        <v>1</v>
      </c>
      <c r="O600" s="9">
        <v>0</v>
      </c>
      <c r="P600" s="113"/>
      <c r="Q600" s="65"/>
      <c r="R600" s="65"/>
      <c r="S600" s="65"/>
    </row>
    <row r="601" spans="1:19" ht="60" x14ac:dyDescent="0.25">
      <c r="A601" s="149" t="s">
        <v>10917</v>
      </c>
      <c r="B601" s="18" t="s">
        <v>209</v>
      </c>
      <c r="C601" s="18" t="s">
        <v>209</v>
      </c>
      <c r="D601" s="18" t="s">
        <v>209</v>
      </c>
      <c r="E601" s="18" t="s">
        <v>348</v>
      </c>
      <c r="F601" s="18"/>
      <c r="G601" s="34"/>
      <c r="H601" s="18" t="s">
        <v>3940</v>
      </c>
      <c r="I601" s="9"/>
      <c r="J601" s="18" t="s">
        <v>3891</v>
      </c>
      <c r="K601" s="18">
        <v>410</v>
      </c>
      <c r="L601" s="18" t="s">
        <v>12354</v>
      </c>
      <c r="M601" s="34">
        <v>1</v>
      </c>
      <c r="N601" s="34">
        <v>1</v>
      </c>
      <c r="O601" s="9">
        <v>0</v>
      </c>
      <c r="P601" s="113"/>
      <c r="Q601" s="65"/>
      <c r="R601" s="65"/>
      <c r="S601" s="65"/>
    </row>
    <row r="602" spans="1:19" ht="60" x14ac:dyDescent="0.25">
      <c r="A602" s="149" t="s">
        <v>10918</v>
      </c>
      <c r="B602" s="18" t="s">
        <v>209</v>
      </c>
      <c r="C602" s="18" t="s">
        <v>209</v>
      </c>
      <c r="D602" s="18" t="s">
        <v>209</v>
      </c>
      <c r="E602" s="18" t="s">
        <v>347</v>
      </c>
      <c r="F602" s="18"/>
      <c r="G602" s="34"/>
      <c r="H602" s="18" t="s">
        <v>3940</v>
      </c>
      <c r="I602" s="9"/>
      <c r="J602" s="18" t="s">
        <v>3891</v>
      </c>
      <c r="K602" s="18">
        <v>1630</v>
      </c>
      <c r="L602" s="18" t="s">
        <v>12355</v>
      </c>
      <c r="M602" s="34">
        <v>1</v>
      </c>
      <c r="N602" s="34">
        <v>1</v>
      </c>
      <c r="O602" s="9">
        <v>0</v>
      </c>
      <c r="P602" s="113"/>
      <c r="Q602" s="65"/>
      <c r="R602" s="65"/>
      <c r="S602" s="65"/>
    </row>
    <row r="603" spans="1:19" ht="60" x14ac:dyDescent="0.25">
      <c r="A603" s="149" t="s">
        <v>10919</v>
      </c>
      <c r="B603" s="18" t="s">
        <v>209</v>
      </c>
      <c r="C603" s="18" t="s">
        <v>209</v>
      </c>
      <c r="D603" s="18" t="s">
        <v>209</v>
      </c>
      <c r="E603" s="18" t="s">
        <v>346</v>
      </c>
      <c r="F603" s="18"/>
      <c r="G603" s="34"/>
      <c r="H603" s="18" t="s">
        <v>3940</v>
      </c>
      <c r="I603" s="9"/>
      <c r="J603" s="18" t="s">
        <v>3891</v>
      </c>
      <c r="K603" s="18">
        <v>400</v>
      </c>
      <c r="L603" s="18" t="s">
        <v>12356</v>
      </c>
      <c r="M603" s="34">
        <v>1</v>
      </c>
      <c r="N603" s="34">
        <v>1</v>
      </c>
      <c r="O603" s="9">
        <v>0</v>
      </c>
      <c r="P603" s="113"/>
      <c r="Q603" s="65"/>
      <c r="R603" s="65"/>
      <c r="S603" s="65"/>
    </row>
    <row r="604" spans="1:19" ht="60" x14ac:dyDescent="0.25">
      <c r="A604" s="149" t="s">
        <v>10920</v>
      </c>
      <c r="B604" s="18" t="s">
        <v>209</v>
      </c>
      <c r="C604" s="18" t="s">
        <v>209</v>
      </c>
      <c r="D604" s="18" t="s">
        <v>209</v>
      </c>
      <c r="E604" s="18" t="s">
        <v>345</v>
      </c>
      <c r="F604" s="18"/>
      <c r="G604" s="34"/>
      <c r="H604" s="18" t="s">
        <v>3940</v>
      </c>
      <c r="I604" s="9"/>
      <c r="J604" s="18" t="s">
        <v>3891</v>
      </c>
      <c r="K604" s="18">
        <v>400</v>
      </c>
      <c r="L604" s="18" t="s">
        <v>12357</v>
      </c>
      <c r="M604" s="34">
        <v>1</v>
      </c>
      <c r="N604" s="34">
        <v>1</v>
      </c>
      <c r="O604" s="9">
        <v>0</v>
      </c>
      <c r="P604" s="113"/>
      <c r="Q604" s="65"/>
      <c r="R604" s="65"/>
      <c r="S604" s="65"/>
    </row>
    <row r="605" spans="1:19" ht="60" x14ac:dyDescent="0.25">
      <c r="A605" s="149" t="s">
        <v>10921</v>
      </c>
      <c r="B605" s="18" t="s">
        <v>209</v>
      </c>
      <c r="C605" s="18" t="s">
        <v>209</v>
      </c>
      <c r="D605" s="18" t="s">
        <v>209</v>
      </c>
      <c r="E605" s="18" t="s">
        <v>344</v>
      </c>
      <c r="F605" s="18"/>
      <c r="G605" s="34"/>
      <c r="H605" s="18" t="s">
        <v>3940</v>
      </c>
      <c r="I605" s="9"/>
      <c r="J605" s="18" t="s">
        <v>3891</v>
      </c>
      <c r="K605" s="18">
        <v>600</v>
      </c>
      <c r="L605" s="18" t="s">
        <v>12358</v>
      </c>
      <c r="M605" s="34">
        <v>1</v>
      </c>
      <c r="N605" s="34">
        <v>1</v>
      </c>
      <c r="O605" s="9">
        <v>0</v>
      </c>
      <c r="P605" s="113"/>
      <c r="Q605" s="65"/>
      <c r="R605" s="65"/>
      <c r="S605" s="65"/>
    </row>
    <row r="606" spans="1:19" ht="60" x14ac:dyDescent="0.25">
      <c r="A606" s="149" t="s">
        <v>10922</v>
      </c>
      <c r="B606" s="18" t="s">
        <v>209</v>
      </c>
      <c r="C606" s="18" t="s">
        <v>209</v>
      </c>
      <c r="D606" s="18" t="s">
        <v>209</v>
      </c>
      <c r="E606" s="18" t="s">
        <v>343</v>
      </c>
      <c r="F606" s="18"/>
      <c r="G606" s="34"/>
      <c r="H606" s="18" t="s">
        <v>3940</v>
      </c>
      <c r="I606" s="9"/>
      <c r="J606" s="18" t="s">
        <v>3891</v>
      </c>
      <c r="K606" s="18">
        <v>400</v>
      </c>
      <c r="L606" s="18" t="s">
        <v>12359</v>
      </c>
      <c r="M606" s="34">
        <v>1</v>
      </c>
      <c r="N606" s="34">
        <v>1</v>
      </c>
      <c r="O606" s="9">
        <v>0</v>
      </c>
      <c r="P606" s="113"/>
      <c r="Q606" s="65"/>
      <c r="R606" s="65"/>
      <c r="S606" s="65"/>
    </row>
    <row r="607" spans="1:19" ht="60" x14ac:dyDescent="0.25">
      <c r="A607" s="149" t="s">
        <v>10923</v>
      </c>
      <c r="B607" s="18" t="s">
        <v>209</v>
      </c>
      <c r="C607" s="18" t="s">
        <v>209</v>
      </c>
      <c r="D607" s="18" t="s">
        <v>209</v>
      </c>
      <c r="E607" s="18" t="s">
        <v>342</v>
      </c>
      <c r="F607" s="18"/>
      <c r="G607" s="34"/>
      <c r="H607" s="18" t="s">
        <v>3940</v>
      </c>
      <c r="I607" s="9"/>
      <c r="J607" s="18" t="s">
        <v>3891</v>
      </c>
      <c r="K607" s="18">
        <v>500</v>
      </c>
      <c r="L607" s="18" t="s">
        <v>12360</v>
      </c>
      <c r="M607" s="34">
        <v>1</v>
      </c>
      <c r="N607" s="34">
        <v>1</v>
      </c>
      <c r="O607" s="9">
        <v>0</v>
      </c>
      <c r="P607" s="113"/>
      <c r="Q607" s="65"/>
      <c r="R607" s="65"/>
      <c r="S607" s="65"/>
    </row>
    <row r="608" spans="1:19" ht="60" x14ac:dyDescent="0.25">
      <c r="A608" s="149" t="s">
        <v>10924</v>
      </c>
      <c r="B608" s="18" t="s">
        <v>209</v>
      </c>
      <c r="C608" s="18" t="s">
        <v>209</v>
      </c>
      <c r="D608" s="18" t="s">
        <v>209</v>
      </c>
      <c r="E608" s="18" t="s">
        <v>341</v>
      </c>
      <c r="F608" s="18"/>
      <c r="G608" s="34"/>
      <c r="H608" s="18" t="s">
        <v>3940</v>
      </c>
      <c r="I608" s="9"/>
      <c r="J608" s="18" t="s">
        <v>3891</v>
      </c>
      <c r="K608" s="18">
        <v>200</v>
      </c>
      <c r="L608" s="18" t="s">
        <v>12361</v>
      </c>
      <c r="M608" s="34">
        <v>1</v>
      </c>
      <c r="N608" s="34">
        <v>1</v>
      </c>
      <c r="O608" s="9">
        <v>0</v>
      </c>
      <c r="P608" s="113"/>
      <c r="Q608" s="65"/>
      <c r="R608" s="65"/>
      <c r="S608" s="65"/>
    </row>
    <row r="609" spans="1:19" ht="60" x14ac:dyDescent="0.25">
      <c r="A609" s="149" t="s">
        <v>10925</v>
      </c>
      <c r="B609" s="18" t="s">
        <v>209</v>
      </c>
      <c r="C609" s="18" t="s">
        <v>209</v>
      </c>
      <c r="D609" s="18" t="s">
        <v>209</v>
      </c>
      <c r="E609" s="18" t="s">
        <v>340</v>
      </c>
      <c r="F609" s="18"/>
      <c r="G609" s="34"/>
      <c r="H609" s="18" t="s">
        <v>3940</v>
      </c>
      <c r="I609" s="9"/>
      <c r="J609" s="18" t="s">
        <v>3891</v>
      </c>
      <c r="K609" s="18">
        <v>200</v>
      </c>
      <c r="L609" s="18" t="s">
        <v>12362</v>
      </c>
      <c r="M609" s="34">
        <v>1</v>
      </c>
      <c r="N609" s="34">
        <v>1</v>
      </c>
      <c r="O609" s="9">
        <v>0</v>
      </c>
      <c r="P609" s="113"/>
      <c r="Q609" s="65"/>
      <c r="R609" s="65"/>
      <c r="S609" s="65"/>
    </row>
    <row r="610" spans="1:19" ht="60" x14ac:dyDescent="0.25">
      <c r="A610" s="149" t="s">
        <v>10926</v>
      </c>
      <c r="B610" s="18" t="s">
        <v>209</v>
      </c>
      <c r="C610" s="18" t="s">
        <v>209</v>
      </c>
      <c r="D610" s="18" t="s">
        <v>209</v>
      </c>
      <c r="E610" s="18" t="s">
        <v>339</v>
      </c>
      <c r="F610" s="18"/>
      <c r="G610" s="34"/>
      <c r="H610" s="18" t="s">
        <v>3940</v>
      </c>
      <c r="I610" s="9"/>
      <c r="J610" s="18" t="s">
        <v>3891</v>
      </c>
      <c r="K610" s="18">
        <v>650</v>
      </c>
      <c r="L610" s="18" t="s">
        <v>12363</v>
      </c>
      <c r="M610" s="34">
        <v>1</v>
      </c>
      <c r="N610" s="34">
        <v>1</v>
      </c>
      <c r="O610" s="9">
        <v>0</v>
      </c>
      <c r="P610" s="113"/>
      <c r="Q610" s="65"/>
      <c r="R610" s="65"/>
      <c r="S610" s="65"/>
    </row>
    <row r="611" spans="1:19" ht="60" x14ac:dyDescent="0.25">
      <c r="A611" s="149" t="s">
        <v>10927</v>
      </c>
      <c r="B611" s="18" t="s">
        <v>209</v>
      </c>
      <c r="C611" s="18" t="s">
        <v>209</v>
      </c>
      <c r="D611" s="18" t="s">
        <v>209</v>
      </c>
      <c r="E611" s="18" t="s">
        <v>338</v>
      </c>
      <c r="F611" s="18"/>
      <c r="G611" s="34"/>
      <c r="H611" s="18" t="s">
        <v>3940</v>
      </c>
      <c r="I611" s="9"/>
      <c r="J611" s="18" t="s">
        <v>3891</v>
      </c>
      <c r="K611" s="18">
        <v>850</v>
      </c>
      <c r="L611" s="18" t="s">
        <v>12364</v>
      </c>
      <c r="M611" s="34">
        <v>1</v>
      </c>
      <c r="N611" s="34">
        <v>1</v>
      </c>
      <c r="O611" s="9">
        <v>0</v>
      </c>
      <c r="P611" s="113"/>
      <c r="Q611" s="65"/>
      <c r="R611" s="65"/>
      <c r="S611" s="65"/>
    </row>
    <row r="612" spans="1:19" ht="60" x14ac:dyDescent="0.25">
      <c r="A612" s="149" t="s">
        <v>10928</v>
      </c>
      <c r="B612" s="18" t="s">
        <v>209</v>
      </c>
      <c r="C612" s="18" t="s">
        <v>209</v>
      </c>
      <c r="D612" s="18" t="s">
        <v>209</v>
      </c>
      <c r="E612" s="18" t="s">
        <v>337</v>
      </c>
      <c r="F612" s="18"/>
      <c r="G612" s="34"/>
      <c r="H612" s="18" t="s">
        <v>3940</v>
      </c>
      <c r="I612" s="9"/>
      <c r="J612" s="18" t="s">
        <v>3891</v>
      </c>
      <c r="K612" s="18">
        <v>200</v>
      </c>
      <c r="L612" s="18" t="s">
        <v>12365</v>
      </c>
      <c r="M612" s="34">
        <v>1</v>
      </c>
      <c r="N612" s="34">
        <v>1</v>
      </c>
      <c r="O612" s="9">
        <v>0</v>
      </c>
      <c r="P612" s="113"/>
      <c r="Q612" s="65"/>
      <c r="R612" s="65"/>
      <c r="S612" s="65"/>
    </row>
    <row r="613" spans="1:19" ht="60" x14ac:dyDescent="0.25">
      <c r="A613" s="149" t="s">
        <v>10929</v>
      </c>
      <c r="B613" s="18" t="s">
        <v>209</v>
      </c>
      <c r="C613" s="18" t="s">
        <v>209</v>
      </c>
      <c r="D613" s="18" t="s">
        <v>209</v>
      </c>
      <c r="E613" s="18" t="s">
        <v>336</v>
      </c>
      <c r="F613" s="18"/>
      <c r="G613" s="34"/>
      <c r="H613" s="18" t="s">
        <v>3940</v>
      </c>
      <c r="I613" s="9"/>
      <c r="J613" s="18" t="s">
        <v>3891</v>
      </c>
      <c r="K613" s="18">
        <v>180</v>
      </c>
      <c r="L613" s="18" t="s">
        <v>12366</v>
      </c>
      <c r="M613" s="34">
        <v>1</v>
      </c>
      <c r="N613" s="34">
        <v>1</v>
      </c>
      <c r="O613" s="9">
        <v>0</v>
      </c>
      <c r="P613" s="113"/>
      <c r="Q613" s="65"/>
      <c r="R613" s="65"/>
      <c r="S613" s="65"/>
    </row>
    <row r="614" spans="1:19" ht="60" x14ac:dyDescent="0.25">
      <c r="A614" s="149" t="s">
        <v>10930</v>
      </c>
      <c r="B614" s="18" t="s">
        <v>209</v>
      </c>
      <c r="C614" s="18" t="s">
        <v>209</v>
      </c>
      <c r="D614" s="18" t="s">
        <v>209</v>
      </c>
      <c r="E614" s="18" t="s">
        <v>335</v>
      </c>
      <c r="F614" s="18"/>
      <c r="G614" s="34"/>
      <c r="H614" s="18" t="s">
        <v>3940</v>
      </c>
      <c r="I614" s="9"/>
      <c r="J614" s="18" t="s">
        <v>3891</v>
      </c>
      <c r="K614" s="18">
        <v>140</v>
      </c>
      <c r="L614" s="18" t="s">
        <v>12367</v>
      </c>
      <c r="M614" s="34">
        <v>1</v>
      </c>
      <c r="N614" s="34">
        <v>1</v>
      </c>
      <c r="O614" s="9">
        <v>0</v>
      </c>
      <c r="P614" s="113"/>
      <c r="Q614" s="65"/>
      <c r="R614" s="65"/>
      <c r="S614" s="65"/>
    </row>
    <row r="615" spans="1:19" ht="60" x14ac:dyDescent="0.25">
      <c r="A615" s="149" t="s">
        <v>10931</v>
      </c>
      <c r="B615" s="18" t="s">
        <v>209</v>
      </c>
      <c r="C615" s="18" t="s">
        <v>209</v>
      </c>
      <c r="D615" s="18" t="s">
        <v>209</v>
      </c>
      <c r="E615" s="18" t="s">
        <v>334</v>
      </c>
      <c r="F615" s="18"/>
      <c r="G615" s="34"/>
      <c r="H615" s="18" t="s">
        <v>3940</v>
      </c>
      <c r="I615" s="9"/>
      <c r="J615" s="18" t="s">
        <v>3891</v>
      </c>
      <c r="K615" s="18">
        <v>190</v>
      </c>
      <c r="L615" s="18" t="s">
        <v>12368</v>
      </c>
      <c r="M615" s="34">
        <v>1</v>
      </c>
      <c r="N615" s="34">
        <v>1</v>
      </c>
      <c r="O615" s="9">
        <v>0</v>
      </c>
      <c r="P615" s="113"/>
      <c r="Q615" s="65"/>
      <c r="R615" s="65"/>
      <c r="S615" s="65"/>
    </row>
    <row r="616" spans="1:19" ht="60" x14ac:dyDescent="0.25">
      <c r="A616" s="149" t="s">
        <v>10932</v>
      </c>
      <c r="B616" s="18" t="s">
        <v>209</v>
      </c>
      <c r="C616" s="18" t="s">
        <v>209</v>
      </c>
      <c r="D616" s="18" t="s">
        <v>209</v>
      </c>
      <c r="E616" s="18" t="s">
        <v>333</v>
      </c>
      <c r="F616" s="18"/>
      <c r="G616" s="34"/>
      <c r="H616" s="18" t="s">
        <v>3940</v>
      </c>
      <c r="I616" s="9"/>
      <c r="J616" s="18" t="s">
        <v>3891</v>
      </c>
      <c r="K616" s="18">
        <v>1300</v>
      </c>
      <c r="L616" s="18" t="s">
        <v>12369</v>
      </c>
      <c r="M616" s="34">
        <v>1</v>
      </c>
      <c r="N616" s="34">
        <v>1</v>
      </c>
      <c r="O616" s="9">
        <v>0</v>
      </c>
      <c r="P616" s="113"/>
      <c r="Q616" s="65"/>
      <c r="R616" s="65"/>
      <c r="S616" s="65"/>
    </row>
    <row r="617" spans="1:19" ht="60" x14ac:dyDescent="0.25">
      <c r="A617" s="149" t="s">
        <v>10933</v>
      </c>
      <c r="B617" s="18" t="s">
        <v>209</v>
      </c>
      <c r="C617" s="18" t="s">
        <v>209</v>
      </c>
      <c r="D617" s="18" t="s">
        <v>209</v>
      </c>
      <c r="E617" s="18" t="s">
        <v>332</v>
      </c>
      <c r="F617" s="18"/>
      <c r="G617" s="34"/>
      <c r="H617" s="18" t="s">
        <v>3940</v>
      </c>
      <c r="I617" s="9"/>
      <c r="J617" s="18" t="s">
        <v>3891</v>
      </c>
      <c r="K617" s="18">
        <v>200</v>
      </c>
      <c r="L617" s="18" t="s">
        <v>12370</v>
      </c>
      <c r="M617" s="34">
        <v>1</v>
      </c>
      <c r="N617" s="34">
        <v>1</v>
      </c>
      <c r="O617" s="9">
        <v>0</v>
      </c>
      <c r="P617" s="113"/>
      <c r="Q617" s="65"/>
      <c r="R617" s="65"/>
      <c r="S617" s="65"/>
    </row>
    <row r="618" spans="1:19" ht="60" x14ac:dyDescent="0.25">
      <c r="A618" s="149" t="s">
        <v>10934</v>
      </c>
      <c r="B618" s="18" t="s">
        <v>209</v>
      </c>
      <c r="C618" s="18" t="s">
        <v>209</v>
      </c>
      <c r="D618" s="18" t="s">
        <v>209</v>
      </c>
      <c r="E618" s="18" t="s">
        <v>331</v>
      </c>
      <c r="F618" s="18"/>
      <c r="G618" s="34"/>
      <c r="H618" s="18" t="s">
        <v>3940</v>
      </c>
      <c r="I618" s="9"/>
      <c r="J618" s="18" t="s">
        <v>3891</v>
      </c>
      <c r="K618" s="18">
        <v>200</v>
      </c>
      <c r="L618" s="18" t="s">
        <v>12371</v>
      </c>
      <c r="M618" s="34">
        <v>1</v>
      </c>
      <c r="N618" s="34">
        <v>1</v>
      </c>
      <c r="O618" s="9">
        <v>0</v>
      </c>
      <c r="P618" s="113"/>
      <c r="Q618" s="65"/>
      <c r="R618" s="65"/>
      <c r="S618" s="65"/>
    </row>
    <row r="619" spans="1:19" ht="60" x14ac:dyDescent="0.25">
      <c r="A619" s="149" t="s">
        <v>10935</v>
      </c>
      <c r="B619" s="18" t="s">
        <v>209</v>
      </c>
      <c r="C619" s="18" t="s">
        <v>209</v>
      </c>
      <c r="D619" s="18" t="s">
        <v>209</v>
      </c>
      <c r="E619" s="18" t="s">
        <v>330</v>
      </c>
      <c r="F619" s="18"/>
      <c r="G619" s="34"/>
      <c r="H619" s="18" t="s">
        <v>3940</v>
      </c>
      <c r="I619" s="9"/>
      <c r="J619" s="18" t="s">
        <v>3891</v>
      </c>
      <c r="K619" s="18">
        <v>210</v>
      </c>
      <c r="L619" s="18" t="s">
        <v>12372</v>
      </c>
      <c r="M619" s="34">
        <v>1</v>
      </c>
      <c r="N619" s="34">
        <v>1</v>
      </c>
      <c r="O619" s="9">
        <v>0</v>
      </c>
      <c r="P619" s="113"/>
      <c r="Q619" s="65"/>
      <c r="R619" s="65"/>
      <c r="S619" s="65"/>
    </row>
    <row r="620" spans="1:19" ht="60" x14ac:dyDescent="0.25">
      <c r="A620" s="149" t="s">
        <v>10936</v>
      </c>
      <c r="B620" s="18" t="s">
        <v>209</v>
      </c>
      <c r="C620" s="18" t="s">
        <v>209</v>
      </c>
      <c r="D620" s="18" t="s">
        <v>209</v>
      </c>
      <c r="E620" s="18" t="s">
        <v>329</v>
      </c>
      <c r="F620" s="18"/>
      <c r="G620" s="34"/>
      <c r="H620" s="18" t="s">
        <v>3940</v>
      </c>
      <c r="I620" s="9"/>
      <c r="J620" s="18" t="s">
        <v>3891</v>
      </c>
      <c r="K620" s="18">
        <v>150</v>
      </c>
      <c r="L620" s="18" t="s">
        <v>12373</v>
      </c>
      <c r="M620" s="34">
        <v>1</v>
      </c>
      <c r="N620" s="34">
        <v>1</v>
      </c>
      <c r="O620" s="9">
        <v>0</v>
      </c>
      <c r="P620" s="113"/>
      <c r="Q620" s="65"/>
      <c r="R620" s="65"/>
      <c r="S620" s="65"/>
    </row>
    <row r="621" spans="1:19" ht="60" x14ac:dyDescent="0.25">
      <c r="A621" s="149" t="s">
        <v>10937</v>
      </c>
      <c r="B621" s="18" t="s">
        <v>209</v>
      </c>
      <c r="C621" s="18" t="s">
        <v>209</v>
      </c>
      <c r="D621" s="18" t="s">
        <v>209</v>
      </c>
      <c r="E621" s="18" t="s">
        <v>328</v>
      </c>
      <c r="F621" s="18"/>
      <c r="G621" s="34"/>
      <c r="H621" s="18" t="s">
        <v>3940</v>
      </c>
      <c r="I621" s="9"/>
      <c r="J621" s="18" t="s">
        <v>3891</v>
      </c>
      <c r="K621" s="18">
        <v>100</v>
      </c>
      <c r="L621" s="18" t="s">
        <v>12374</v>
      </c>
      <c r="M621" s="34">
        <v>1</v>
      </c>
      <c r="N621" s="34">
        <v>1</v>
      </c>
      <c r="O621" s="9">
        <v>0</v>
      </c>
      <c r="P621" s="113"/>
      <c r="Q621" s="65"/>
      <c r="R621" s="65"/>
      <c r="S621" s="65"/>
    </row>
    <row r="622" spans="1:19" ht="60" x14ac:dyDescent="0.25">
      <c r="A622" s="149" t="s">
        <v>10938</v>
      </c>
      <c r="B622" s="18" t="s">
        <v>209</v>
      </c>
      <c r="C622" s="18" t="s">
        <v>209</v>
      </c>
      <c r="D622" s="18" t="s">
        <v>209</v>
      </c>
      <c r="E622" s="18" t="s">
        <v>326</v>
      </c>
      <c r="F622" s="18"/>
      <c r="G622" s="34"/>
      <c r="H622" s="18" t="s">
        <v>3940</v>
      </c>
      <c r="I622" s="9"/>
      <c r="J622" s="18" t="s">
        <v>3891</v>
      </c>
      <c r="K622" s="18">
        <v>245</v>
      </c>
      <c r="L622" s="18" t="s">
        <v>12375</v>
      </c>
      <c r="M622" s="34">
        <v>1</v>
      </c>
      <c r="N622" s="34">
        <v>1</v>
      </c>
      <c r="O622" s="9">
        <v>0</v>
      </c>
      <c r="P622" s="113"/>
      <c r="Q622" s="65"/>
      <c r="R622" s="65"/>
      <c r="S622" s="65"/>
    </row>
    <row r="623" spans="1:19" ht="60" x14ac:dyDescent="0.25">
      <c r="A623" s="149" t="s">
        <v>10939</v>
      </c>
      <c r="B623" s="18" t="s">
        <v>209</v>
      </c>
      <c r="C623" s="18" t="s">
        <v>209</v>
      </c>
      <c r="D623" s="18" t="s">
        <v>209</v>
      </c>
      <c r="E623" s="18" t="s">
        <v>325</v>
      </c>
      <c r="F623" s="18"/>
      <c r="G623" s="34"/>
      <c r="H623" s="18" t="s">
        <v>3940</v>
      </c>
      <c r="I623" s="9"/>
      <c r="J623" s="18" t="s">
        <v>3891</v>
      </c>
      <c r="K623" s="18">
        <v>350</v>
      </c>
      <c r="L623" s="18" t="s">
        <v>12376</v>
      </c>
      <c r="M623" s="34">
        <v>1</v>
      </c>
      <c r="N623" s="34">
        <v>1</v>
      </c>
      <c r="O623" s="9">
        <v>0</v>
      </c>
      <c r="P623" s="113"/>
      <c r="Q623" s="65"/>
      <c r="R623" s="65"/>
      <c r="S623" s="65"/>
    </row>
    <row r="624" spans="1:19" ht="60" x14ac:dyDescent="0.25">
      <c r="A624" s="149" t="s">
        <v>10940</v>
      </c>
      <c r="B624" s="18" t="s">
        <v>209</v>
      </c>
      <c r="C624" s="18" t="s">
        <v>209</v>
      </c>
      <c r="D624" s="18" t="s">
        <v>209</v>
      </c>
      <c r="E624" s="18" t="s">
        <v>324</v>
      </c>
      <c r="F624" s="18"/>
      <c r="G624" s="34"/>
      <c r="H624" s="18" t="s">
        <v>3940</v>
      </c>
      <c r="I624" s="9"/>
      <c r="J624" s="18" t="s">
        <v>3891</v>
      </c>
      <c r="K624" s="18">
        <v>135</v>
      </c>
      <c r="L624" s="18" t="s">
        <v>12377</v>
      </c>
      <c r="M624" s="34">
        <v>1</v>
      </c>
      <c r="N624" s="34">
        <v>1</v>
      </c>
      <c r="O624" s="9">
        <v>0</v>
      </c>
      <c r="P624" s="113"/>
      <c r="Q624" s="65"/>
      <c r="R624" s="65"/>
      <c r="S624" s="65"/>
    </row>
    <row r="625" spans="1:19" ht="60" x14ac:dyDescent="0.25">
      <c r="A625" s="149" t="s">
        <v>10941</v>
      </c>
      <c r="B625" s="18" t="s">
        <v>209</v>
      </c>
      <c r="C625" s="18" t="s">
        <v>209</v>
      </c>
      <c r="D625" s="18" t="s">
        <v>209</v>
      </c>
      <c r="E625" s="18" t="s">
        <v>323</v>
      </c>
      <c r="F625" s="18"/>
      <c r="G625" s="34"/>
      <c r="H625" s="18" t="s">
        <v>3940</v>
      </c>
      <c r="I625" s="9"/>
      <c r="J625" s="18" t="s">
        <v>3891</v>
      </c>
      <c r="K625" s="18">
        <v>300</v>
      </c>
      <c r="L625" s="18" t="s">
        <v>12378</v>
      </c>
      <c r="M625" s="34">
        <v>1</v>
      </c>
      <c r="N625" s="34">
        <v>1</v>
      </c>
      <c r="O625" s="9">
        <v>0</v>
      </c>
      <c r="P625" s="113"/>
      <c r="Q625" s="65"/>
      <c r="R625" s="65"/>
      <c r="S625" s="65"/>
    </row>
    <row r="626" spans="1:19" ht="60" x14ac:dyDescent="0.25">
      <c r="A626" s="149" t="s">
        <v>10942</v>
      </c>
      <c r="B626" s="18" t="s">
        <v>209</v>
      </c>
      <c r="C626" s="18" t="s">
        <v>209</v>
      </c>
      <c r="D626" s="18" t="s">
        <v>209</v>
      </c>
      <c r="E626" s="18" t="s">
        <v>322</v>
      </c>
      <c r="F626" s="18"/>
      <c r="G626" s="34"/>
      <c r="H626" s="18" t="s">
        <v>3940</v>
      </c>
      <c r="I626" s="9"/>
      <c r="J626" s="18" t="s">
        <v>3891</v>
      </c>
      <c r="K626" s="18">
        <v>240</v>
      </c>
      <c r="L626" s="18" t="s">
        <v>12379</v>
      </c>
      <c r="M626" s="34">
        <v>1</v>
      </c>
      <c r="N626" s="34">
        <v>1</v>
      </c>
      <c r="O626" s="9">
        <v>0</v>
      </c>
      <c r="P626" s="113"/>
      <c r="Q626" s="65"/>
      <c r="R626" s="65"/>
      <c r="S626" s="65"/>
    </row>
    <row r="627" spans="1:19" ht="60" x14ac:dyDescent="0.25">
      <c r="A627" s="149" t="s">
        <v>10943</v>
      </c>
      <c r="B627" s="18" t="s">
        <v>209</v>
      </c>
      <c r="C627" s="18" t="s">
        <v>209</v>
      </c>
      <c r="D627" s="18" t="s">
        <v>209</v>
      </c>
      <c r="E627" s="18" t="s">
        <v>321</v>
      </c>
      <c r="F627" s="18"/>
      <c r="G627" s="34"/>
      <c r="H627" s="18" t="s">
        <v>3940</v>
      </c>
      <c r="I627" s="9"/>
      <c r="J627" s="18" t="s">
        <v>3891</v>
      </c>
      <c r="K627" s="18">
        <v>290</v>
      </c>
      <c r="L627" s="18" t="s">
        <v>12380</v>
      </c>
      <c r="M627" s="34">
        <v>1</v>
      </c>
      <c r="N627" s="34">
        <v>1</v>
      </c>
      <c r="O627" s="9">
        <v>0</v>
      </c>
      <c r="P627" s="113"/>
      <c r="Q627" s="65"/>
      <c r="R627" s="65"/>
      <c r="S627" s="65"/>
    </row>
    <row r="628" spans="1:19" ht="60" x14ac:dyDescent="0.25">
      <c r="A628" s="149" t="s">
        <v>10944</v>
      </c>
      <c r="B628" s="18" t="s">
        <v>209</v>
      </c>
      <c r="C628" s="18" t="s">
        <v>209</v>
      </c>
      <c r="D628" s="18" t="s">
        <v>209</v>
      </c>
      <c r="E628" s="18" t="s">
        <v>320</v>
      </c>
      <c r="F628" s="18"/>
      <c r="G628" s="34"/>
      <c r="H628" s="18" t="s">
        <v>3940</v>
      </c>
      <c r="I628" s="9"/>
      <c r="J628" s="18" t="s">
        <v>3891</v>
      </c>
      <c r="K628" s="18">
        <v>200</v>
      </c>
      <c r="L628" s="18" t="s">
        <v>12381</v>
      </c>
      <c r="M628" s="34">
        <v>1</v>
      </c>
      <c r="N628" s="34">
        <v>1</v>
      </c>
      <c r="O628" s="9">
        <v>0</v>
      </c>
      <c r="P628" s="113"/>
      <c r="Q628" s="65"/>
      <c r="R628" s="65"/>
      <c r="S628" s="65"/>
    </row>
    <row r="629" spans="1:19" ht="60" x14ac:dyDescent="0.25">
      <c r="A629" s="149" t="s">
        <v>10945</v>
      </c>
      <c r="B629" s="18" t="s">
        <v>209</v>
      </c>
      <c r="C629" s="18" t="s">
        <v>209</v>
      </c>
      <c r="D629" s="18" t="s">
        <v>209</v>
      </c>
      <c r="E629" s="18" t="s">
        <v>319</v>
      </c>
      <c r="F629" s="18"/>
      <c r="G629" s="34"/>
      <c r="H629" s="18" t="s">
        <v>3940</v>
      </c>
      <c r="I629" s="9"/>
      <c r="J629" s="18" t="s">
        <v>3891</v>
      </c>
      <c r="K629" s="18">
        <v>300</v>
      </c>
      <c r="L629" s="18" t="s">
        <v>12382</v>
      </c>
      <c r="M629" s="34">
        <v>1</v>
      </c>
      <c r="N629" s="34">
        <v>1</v>
      </c>
      <c r="O629" s="9">
        <v>0</v>
      </c>
      <c r="P629" s="113"/>
      <c r="Q629" s="65"/>
      <c r="R629" s="65"/>
      <c r="S629" s="65"/>
    </row>
    <row r="630" spans="1:19" ht="60" x14ac:dyDescent="0.25">
      <c r="A630" s="149" t="s">
        <v>10946</v>
      </c>
      <c r="B630" s="18" t="s">
        <v>209</v>
      </c>
      <c r="C630" s="18" t="s">
        <v>209</v>
      </c>
      <c r="D630" s="18" t="s">
        <v>209</v>
      </c>
      <c r="E630" s="18" t="s">
        <v>318</v>
      </c>
      <c r="F630" s="18"/>
      <c r="G630" s="34"/>
      <c r="H630" s="18" t="s">
        <v>3940</v>
      </c>
      <c r="I630" s="9"/>
      <c r="J630" s="18" t="s">
        <v>3891</v>
      </c>
      <c r="K630" s="18">
        <v>500</v>
      </c>
      <c r="L630" s="18" t="s">
        <v>12383</v>
      </c>
      <c r="M630" s="34">
        <v>1</v>
      </c>
      <c r="N630" s="34">
        <v>1</v>
      </c>
      <c r="O630" s="9">
        <v>0</v>
      </c>
      <c r="P630" s="113"/>
      <c r="Q630" s="65"/>
      <c r="R630" s="65"/>
      <c r="S630" s="65"/>
    </row>
    <row r="631" spans="1:19" ht="60" x14ac:dyDescent="0.25">
      <c r="A631" s="149" t="s">
        <v>10947</v>
      </c>
      <c r="B631" s="18" t="s">
        <v>209</v>
      </c>
      <c r="C631" s="18" t="s">
        <v>209</v>
      </c>
      <c r="D631" s="18" t="s">
        <v>209</v>
      </c>
      <c r="E631" s="18" t="s">
        <v>317</v>
      </c>
      <c r="F631" s="18"/>
      <c r="G631" s="34"/>
      <c r="H631" s="18" t="s">
        <v>3940</v>
      </c>
      <c r="I631" s="9"/>
      <c r="J631" s="18" t="s">
        <v>3891</v>
      </c>
      <c r="K631" s="18">
        <v>850</v>
      </c>
      <c r="L631" s="18" t="s">
        <v>12384</v>
      </c>
      <c r="M631" s="34">
        <v>1</v>
      </c>
      <c r="N631" s="34">
        <v>1</v>
      </c>
      <c r="O631" s="9">
        <v>0</v>
      </c>
      <c r="P631" s="113"/>
      <c r="Q631" s="65"/>
      <c r="R631" s="65"/>
      <c r="S631" s="65"/>
    </row>
    <row r="632" spans="1:19" ht="60" x14ac:dyDescent="0.25">
      <c r="A632" s="149" t="s">
        <v>10948</v>
      </c>
      <c r="B632" s="18" t="s">
        <v>209</v>
      </c>
      <c r="C632" s="18" t="s">
        <v>209</v>
      </c>
      <c r="D632" s="18" t="s">
        <v>209</v>
      </c>
      <c r="E632" s="18" t="s">
        <v>316</v>
      </c>
      <c r="F632" s="18"/>
      <c r="G632" s="34"/>
      <c r="H632" s="18" t="s">
        <v>3940</v>
      </c>
      <c r="I632" s="9"/>
      <c r="J632" s="18" t="s">
        <v>3891</v>
      </c>
      <c r="K632" s="18">
        <v>850</v>
      </c>
      <c r="L632" s="18" t="s">
        <v>12385</v>
      </c>
      <c r="M632" s="34">
        <v>1</v>
      </c>
      <c r="N632" s="34">
        <v>1</v>
      </c>
      <c r="O632" s="9">
        <v>0</v>
      </c>
      <c r="P632" s="113"/>
      <c r="Q632" s="65"/>
      <c r="R632" s="65"/>
      <c r="S632" s="65"/>
    </row>
    <row r="633" spans="1:19" ht="60" x14ac:dyDescent="0.25">
      <c r="A633" s="149" t="s">
        <v>10949</v>
      </c>
      <c r="B633" s="18" t="s">
        <v>209</v>
      </c>
      <c r="C633" s="18" t="s">
        <v>209</v>
      </c>
      <c r="D633" s="18" t="s">
        <v>209</v>
      </c>
      <c r="E633" s="18" t="s">
        <v>315</v>
      </c>
      <c r="F633" s="18"/>
      <c r="G633" s="34"/>
      <c r="H633" s="18" t="s">
        <v>3940</v>
      </c>
      <c r="I633" s="9"/>
      <c r="J633" s="18" t="s">
        <v>3891</v>
      </c>
      <c r="K633" s="18">
        <v>2500</v>
      </c>
      <c r="L633" s="18" t="s">
        <v>12386</v>
      </c>
      <c r="M633" s="34">
        <v>1</v>
      </c>
      <c r="N633" s="34">
        <v>1</v>
      </c>
      <c r="O633" s="9">
        <v>0</v>
      </c>
      <c r="P633" s="113"/>
      <c r="Q633" s="65"/>
      <c r="R633" s="65"/>
      <c r="S633" s="65"/>
    </row>
    <row r="634" spans="1:19" ht="60" x14ac:dyDescent="0.25">
      <c r="A634" s="149" t="s">
        <v>10950</v>
      </c>
      <c r="B634" s="18" t="s">
        <v>209</v>
      </c>
      <c r="C634" s="18" t="s">
        <v>209</v>
      </c>
      <c r="D634" s="18" t="s">
        <v>209</v>
      </c>
      <c r="E634" s="18" t="s">
        <v>314</v>
      </c>
      <c r="F634" s="18"/>
      <c r="G634" s="34"/>
      <c r="H634" s="18" t="s">
        <v>3940</v>
      </c>
      <c r="I634" s="9"/>
      <c r="J634" s="18" t="s">
        <v>3891</v>
      </c>
      <c r="K634" s="18">
        <v>1200</v>
      </c>
      <c r="L634" s="18" t="s">
        <v>12387</v>
      </c>
      <c r="M634" s="34">
        <v>1</v>
      </c>
      <c r="N634" s="34">
        <v>1</v>
      </c>
      <c r="O634" s="9">
        <v>0</v>
      </c>
      <c r="P634" s="113"/>
      <c r="Q634" s="65"/>
      <c r="R634" s="65"/>
      <c r="S634" s="65"/>
    </row>
    <row r="635" spans="1:19" ht="60" x14ac:dyDescent="0.25">
      <c r="A635" s="149" t="s">
        <v>10951</v>
      </c>
      <c r="B635" s="18" t="s">
        <v>209</v>
      </c>
      <c r="C635" s="18" t="s">
        <v>209</v>
      </c>
      <c r="D635" s="18" t="s">
        <v>209</v>
      </c>
      <c r="E635" s="18" t="s">
        <v>313</v>
      </c>
      <c r="F635" s="18"/>
      <c r="G635" s="34"/>
      <c r="H635" s="18" t="s">
        <v>3940</v>
      </c>
      <c r="I635" s="9"/>
      <c r="J635" s="18" t="s">
        <v>3891</v>
      </c>
      <c r="K635" s="18">
        <v>300</v>
      </c>
      <c r="L635" s="18" t="s">
        <v>12388</v>
      </c>
      <c r="M635" s="34">
        <v>1</v>
      </c>
      <c r="N635" s="34">
        <v>1</v>
      </c>
      <c r="O635" s="9">
        <v>0</v>
      </c>
      <c r="P635" s="113"/>
      <c r="Q635" s="65"/>
      <c r="R635" s="65"/>
      <c r="S635" s="65"/>
    </row>
    <row r="636" spans="1:19" ht="60" x14ac:dyDescent="0.25">
      <c r="A636" s="149" t="s">
        <v>10952</v>
      </c>
      <c r="B636" s="18" t="s">
        <v>209</v>
      </c>
      <c r="C636" s="18" t="s">
        <v>209</v>
      </c>
      <c r="D636" s="18" t="s">
        <v>209</v>
      </c>
      <c r="E636" s="18" t="s">
        <v>312</v>
      </c>
      <c r="F636" s="18"/>
      <c r="G636" s="34"/>
      <c r="H636" s="18" t="s">
        <v>3940</v>
      </c>
      <c r="I636" s="9"/>
      <c r="J636" s="18" t="s">
        <v>3891</v>
      </c>
      <c r="K636" s="18">
        <v>700</v>
      </c>
      <c r="L636" s="18" t="s">
        <v>12389</v>
      </c>
      <c r="M636" s="34">
        <v>1</v>
      </c>
      <c r="N636" s="34">
        <v>1</v>
      </c>
      <c r="O636" s="9">
        <v>0</v>
      </c>
      <c r="P636" s="113"/>
      <c r="Q636" s="65"/>
      <c r="R636" s="65"/>
      <c r="S636" s="65"/>
    </row>
    <row r="637" spans="1:19" ht="60" x14ac:dyDescent="0.25">
      <c r="A637" s="149" t="s">
        <v>10953</v>
      </c>
      <c r="B637" s="18" t="s">
        <v>209</v>
      </c>
      <c r="C637" s="18" t="s">
        <v>209</v>
      </c>
      <c r="D637" s="18" t="s">
        <v>209</v>
      </c>
      <c r="E637" s="18" t="s">
        <v>311</v>
      </c>
      <c r="F637" s="18"/>
      <c r="G637" s="34"/>
      <c r="H637" s="18" t="s">
        <v>3940</v>
      </c>
      <c r="I637" s="9"/>
      <c r="J637" s="18" t="s">
        <v>3891</v>
      </c>
      <c r="K637" s="18">
        <v>1000</v>
      </c>
      <c r="L637" s="18" t="s">
        <v>12390</v>
      </c>
      <c r="M637" s="34">
        <v>1</v>
      </c>
      <c r="N637" s="34">
        <v>1</v>
      </c>
      <c r="O637" s="9">
        <v>0</v>
      </c>
      <c r="P637" s="113"/>
      <c r="Q637" s="65"/>
      <c r="R637" s="65"/>
      <c r="S637" s="65"/>
    </row>
    <row r="638" spans="1:19" ht="60" x14ac:dyDescent="0.25">
      <c r="A638" s="149" t="s">
        <v>10954</v>
      </c>
      <c r="B638" s="18" t="s">
        <v>209</v>
      </c>
      <c r="C638" s="18" t="s">
        <v>209</v>
      </c>
      <c r="D638" s="18" t="s">
        <v>209</v>
      </c>
      <c r="E638" s="18" t="s">
        <v>310</v>
      </c>
      <c r="F638" s="18"/>
      <c r="G638" s="34"/>
      <c r="H638" s="18" t="s">
        <v>3940</v>
      </c>
      <c r="I638" s="9"/>
      <c r="J638" s="18" t="s">
        <v>3891</v>
      </c>
      <c r="K638" s="18">
        <v>500</v>
      </c>
      <c r="L638" s="18" t="s">
        <v>12391</v>
      </c>
      <c r="M638" s="34">
        <v>1</v>
      </c>
      <c r="N638" s="34">
        <v>1</v>
      </c>
      <c r="O638" s="9">
        <v>0</v>
      </c>
      <c r="P638" s="113"/>
      <c r="Q638" s="65"/>
      <c r="R638" s="65"/>
      <c r="S638" s="65"/>
    </row>
    <row r="639" spans="1:19" ht="60" x14ac:dyDescent="0.25">
      <c r="A639" s="149" t="s">
        <v>10955</v>
      </c>
      <c r="B639" s="18" t="s">
        <v>209</v>
      </c>
      <c r="C639" s="18" t="s">
        <v>209</v>
      </c>
      <c r="D639" s="18" t="s">
        <v>209</v>
      </c>
      <c r="E639" s="18" t="s">
        <v>309</v>
      </c>
      <c r="F639" s="18"/>
      <c r="G639" s="34"/>
      <c r="H639" s="18" t="s">
        <v>3940</v>
      </c>
      <c r="I639" s="9"/>
      <c r="J639" s="18" t="s">
        <v>3891</v>
      </c>
      <c r="K639" s="18">
        <v>700</v>
      </c>
      <c r="L639" s="18" t="s">
        <v>12392</v>
      </c>
      <c r="M639" s="34">
        <v>1</v>
      </c>
      <c r="N639" s="34">
        <v>1</v>
      </c>
      <c r="O639" s="9">
        <v>0</v>
      </c>
      <c r="P639" s="113"/>
      <c r="Q639" s="65"/>
      <c r="R639" s="65"/>
      <c r="S639" s="65"/>
    </row>
    <row r="640" spans="1:19" ht="60" x14ac:dyDescent="0.25">
      <c r="A640" s="149" t="s">
        <v>10956</v>
      </c>
      <c r="B640" s="18" t="s">
        <v>209</v>
      </c>
      <c r="C640" s="18" t="s">
        <v>209</v>
      </c>
      <c r="D640" s="18" t="s">
        <v>209</v>
      </c>
      <c r="E640" s="18" t="s">
        <v>308</v>
      </c>
      <c r="F640" s="18"/>
      <c r="G640" s="34"/>
      <c r="H640" s="18" t="s">
        <v>3940</v>
      </c>
      <c r="I640" s="9"/>
      <c r="J640" s="18" t="s">
        <v>3891</v>
      </c>
      <c r="K640" s="18">
        <v>350</v>
      </c>
      <c r="L640" s="18" t="s">
        <v>12392</v>
      </c>
      <c r="M640" s="34">
        <v>1</v>
      </c>
      <c r="N640" s="34">
        <v>1</v>
      </c>
      <c r="O640" s="9">
        <v>0</v>
      </c>
      <c r="P640" s="113"/>
      <c r="Q640" s="65"/>
      <c r="R640" s="65"/>
      <c r="S640" s="65"/>
    </row>
    <row r="641" spans="1:19" ht="60" x14ac:dyDescent="0.25">
      <c r="A641" s="149" t="s">
        <v>10957</v>
      </c>
      <c r="B641" s="18" t="s">
        <v>209</v>
      </c>
      <c r="C641" s="18" t="s">
        <v>209</v>
      </c>
      <c r="D641" s="18" t="s">
        <v>209</v>
      </c>
      <c r="E641" s="18" t="s">
        <v>307</v>
      </c>
      <c r="F641" s="18"/>
      <c r="G641" s="34"/>
      <c r="H641" s="18" t="s">
        <v>3940</v>
      </c>
      <c r="I641" s="9"/>
      <c r="J641" s="18" t="s">
        <v>3891</v>
      </c>
      <c r="K641" s="18">
        <v>800</v>
      </c>
      <c r="L641" s="18" t="s">
        <v>12393</v>
      </c>
      <c r="M641" s="34">
        <v>1</v>
      </c>
      <c r="N641" s="34">
        <v>1</v>
      </c>
      <c r="O641" s="9">
        <v>0</v>
      </c>
      <c r="P641" s="113"/>
      <c r="Q641" s="65"/>
      <c r="R641" s="65"/>
      <c r="S641" s="65"/>
    </row>
    <row r="642" spans="1:19" ht="60" x14ac:dyDescent="0.25">
      <c r="A642" s="149" t="s">
        <v>10958</v>
      </c>
      <c r="B642" s="18" t="s">
        <v>209</v>
      </c>
      <c r="C642" s="18" t="s">
        <v>209</v>
      </c>
      <c r="D642" s="18" t="s">
        <v>209</v>
      </c>
      <c r="E642" s="18" t="s">
        <v>306</v>
      </c>
      <c r="F642" s="18"/>
      <c r="G642" s="34"/>
      <c r="H642" s="18" t="s">
        <v>3940</v>
      </c>
      <c r="I642" s="9"/>
      <c r="J642" s="18" t="s">
        <v>3891</v>
      </c>
      <c r="K642" s="18">
        <v>350</v>
      </c>
      <c r="L642" s="18" t="s">
        <v>12394</v>
      </c>
      <c r="M642" s="34">
        <v>1</v>
      </c>
      <c r="N642" s="34">
        <v>1</v>
      </c>
      <c r="O642" s="9">
        <v>0</v>
      </c>
      <c r="P642" s="113"/>
      <c r="Q642" s="65"/>
      <c r="R642" s="65"/>
      <c r="S642" s="65"/>
    </row>
    <row r="643" spans="1:19" ht="60" x14ac:dyDescent="0.25">
      <c r="A643" s="149" t="s">
        <v>10959</v>
      </c>
      <c r="B643" s="18" t="s">
        <v>209</v>
      </c>
      <c r="C643" s="18" t="s">
        <v>209</v>
      </c>
      <c r="D643" s="18" t="s">
        <v>209</v>
      </c>
      <c r="E643" s="18" t="s">
        <v>305</v>
      </c>
      <c r="F643" s="18"/>
      <c r="G643" s="34"/>
      <c r="H643" s="18" t="s">
        <v>3940</v>
      </c>
      <c r="I643" s="9"/>
      <c r="J643" s="18" t="s">
        <v>3891</v>
      </c>
      <c r="K643" s="18">
        <v>300</v>
      </c>
      <c r="L643" s="18" t="s">
        <v>12395</v>
      </c>
      <c r="M643" s="34">
        <v>1</v>
      </c>
      <c r="N643" s="34">
        <v>1</v>
      </c>
      <c r="O643" s="9">
        <v>0</v>
      </c>
      <c r="P643" s="113"/>
      <c r="Q643" s="65"/>
      <c r="R643" s="65"/>
      <c r="S643" s="65"/>
    </row>
    <row r="644" spans="1:19" ht="60" x14ac:dyDescent="0.25">
      <c r="A644" s="149" t="s">
        <v>10960</v>
      </c>
      <c r="B644" s="18" t="s">
        <v>209</v>
      </c>
      <c r="C644" s="18" t="s">
        <v>209</v>
      </c>
      <c r="D644" s="18" t="s">
        <v>209</v>
      </c>
      <c r="E644" s="18" t="s">
        <v>304</v>
      </c>
      <c r="F644" s="18"/>
      <c r="G644" s="34"/>
      <c r="H644" s="18" t="s">
        <v>3940</v>
      </c>
      <c r="I644" s="9"/>
      <c r="J644" s="18" t="s">
        <v>3891</v>
      </c>
      <c r="K644" s="18">
        <v>300</v>
      </c>
      <c r="L644" s="18" t="s">
        <v>12396</v>
      </c>
      <c r="M644" s="34">
        <v>1</v>
      </c>
      <c r="N644" s="34">
        <v>1</v>
      </c>
      <c r="O644" s="9">
        <v>0</v>
      </c>
      <c r="P644" s="113"/>
      <c r="Q644" s="65"/>
      <c r="R644" s="65"/>
      <c r="S644" s="65"/>
    </row>
    <row r="645" spans="1:19" ht="60" x14ac:dyDescent="0.25">
      <c r="A645" s="149" t="s">
        <v>10961</v>
      </c>
      <c r="B645" s="18" t="s">
        <v>209</v>
      </c>
      <c r="C645" s="18" t="s">
        <v>209</v>
      </c>
      <c r="D645" s="18" t="s">
        <v>209</v>
      </c>
      <c r="E645" s="18" t="s">
        <v>303</v>
      </c>
      <c r="F645" s="18"/>
      <c r="G645" s="34"/>
      <c r="H645" s="18" t="s">
        <v>3940</v>
      </c>
      <c r="I645" s="9"/>
      <c r="J645" s="18" t="s">
        <v>3891</v>
      </c>
      <c r="K645" s="18">
        <v>1350</v>
      </c>
      <c r="L645" s="18" t="s">
        <v>12397</v>
      </c>
      <c r="M645" s="34">
        <v>1</v>
      </c>
      <c r="N645" s="34">
        <v>1</v>
      </c>
      <c r="O645" s="9">
        <v>0</v>
      </c>
      <c r="P645" s="113"/>
      <c r="Q645" s="65"/>
      <c r="R645" s="65"/>
      <c r="S645" s="65"/>
    </row>
    <row r="646" spans="1:19" ht="60" x14ac:dyDescent="0.25">
      <c r="A646" s="149" t="s">
        <v>10962</v>
      </c>
      <c r="B646" s="18" t="s">
        <v>209</v>
      </c>
      <c r="C646" s="18" t="s">
        <v>209</v>
      </c>
      <c r="D646" s="18" t="s">
        <v>209</v>
      </c>
      <c r="E646" s="18" t="s">
        <v>302</v>
      </c>
      <c r="F646" s="18"/>
      <c r="G646" s="34"/>
      <c r="H646" s="18" t="s">
        <v>3940</v>
      </c>
      <c r="I646" s="9"/>
      <c r="J646" s="18" t="s">
        <v>3891</v>
      </c>
      <c r="K646" s="18">
        <v>380</v>
      </c>
      <c r="L646" s="18" t="s">
        <v>12398</v>
      </c>
      <c r="M646" s="34">
        <v>1</v>
      </c>
      <c r="N646" s="34">
        <v>1</v>
      </c>
      <c r="O646" s="9">
        <v>0</v>
      </c>
      <c r="P646" s="113"/>
      <c r="Q646" s="65"/>
      <c r="R646" s="65"/>
      <c r="S646" s="65"/>
    </row>
    <row r="647" spans="1:19" ht="60" x14ac:dyDescent="0.25">
      <c r="A647" s="149" t="s">
        <v>10963</v>
      </c>
      <c r="B647" s="18" t="s">
        <v>209</v>
      </c>
      <c r="C647" s="18" t="s">
        <v>209</v>
      </c>
      <c r="D647" s="18" t="s">
        <v>209</v>
      </c>
      <c r="E647" s="18" t="s">
        <v>301</v>
      </c>
      <c r="F647" s="18"/>
      <c r="G647" s="34"/>
      <c r="H647" s="18" t="s">
        <v>3940</v>
      </c>
      <c r="I647" s="9"/>
      <c r="J647" s="18" t="s">
        <v>3891</v>
      </c>
      <c r="K647" s="18">
        <v>450</v>
      </c>
      <c r="L647" s="18" t="s">
        <v>12399</v>
      </c>
      <c r="M647" s="34">
        <v>1</v>
      </c>
      <c r="N647" s="34">
        <v>1</v>
      </c>
      <c r="O647" s="9">
        <v>0</v>
      </c>
      <c r="P647" s="113"/>
      <c r="Q647" s="65"/>
      <c r="R647" s="65"/>
      <c r="S647" s="65"/>
    </row>
    <row r="648" spans="1:19" ht="60" x14ac:dyDescent="0.25">
      <c r="A648" s="149" t="s">
        <v>10964</v>
      </c>
      <c r="B648" s="18" t="s">
        <v>209</v>
      </c>
      <c r="C648" s="18" t="s">
        <v>209</v>
      </c>
      <c r="D648" s="18" t="s">
        <v>209</v>
      </c>
      <c r="E648" s="18" t="s">
        <v>300</v>
      </c>
      <c r="F648" s="18"/>
      <c r="G648" s="34"/>
      <c r="H648" s="18" t="s">
        <v>3940</v>
      </c>
      <c r="I648" s="9"/>
      <c r="J648" s="18" t="s">
        <v>3891</v>
      </c>
      <c r="K648" s="18">
        <v>1200</v>
      </c>
      <c r="L648" s="18" t="s">
        <v>12400</v>
      </c>
      <c r="M648" s="34">
        <v>1</v>
      </c>
      <c r="N648" s="34">
        <v>1</v>
      </c>
      <c r="O648" s="9">
        <v>0</v>
      </c>
      <c r="P648" s="113"/>
      <c r="Q648" s="65"/>
      <c r="R648" s="65"/>
      <c r="S648" s="65"/>
    </row>
    <row r="649" spans="1:19" ht="60" x14ac:dyDescent="0.25">
      <c r="A649" s="149" t="s">
        <v>10965</v>
      </c>
      <c r="B649" s="18" t="s">
        <v>209</v>
      </c>
      <c r="C649" s="18" t="s">
        <v>209</v>
      </c>
      <c r="D649" s="18" t="s">
        <v>209</v>
      </c>
      <c r="E649" s="18" t="s">
        <v>299</v>
      </c>
      <c r="F649" s="18"/>
      <c r="G649" s="34"/>
      <c r="H649" s="18" t="s">
        <v>3940</v>
      </c>
      <c r="I649" s="9"/>
      <c r="J649" s="18" t="s">
        <v>3891</v>
      </c>
      <c r="K649" s="18">
        <v>600</v>
      </c>
      <c r="L649" s="18" t="s">
        <v>12401</v>
      </c>
      <c r="M649" s="34">
        <v>1</v>
      </c>
      <c r="N649" s="34">
        <v>1</v>
      </c>
      <c r="O649" s="9">
        <v>0</v>
      </c>
      <c r="P649" s="113"/>
      <c r="Q649" s="65"/>
      <c r="R649" s="65"/>
      <c r="S649" s="65"/>
    </row>
    <row r="650" spans="1:19" ht="60" x14ac:dyDescent="0.25">
      <c r="A650" s="149" t="s">
        <v>10966</v>
      </c>
      <c r="B650" s="18" t="s">
        <v>209</v>
      </c>
      <c r="C650" s="18" t="s">
        <v>209</v>
      </c>
      <c r="D650" s="18" t="s">
        <v>209</v>
      </c>
      <c r="E650" s="18" t="s">
        <v>298</v>
      </c>
      <c r="F650" s="18"/>
      <c r="G650" s="34"/>
      <c r="H650" s="18" t="s">
        <v>3940</v>
      </c>
      <c r="I650" s="9"/>
      <c r="J650" s="18" t="s">
        <v>3891</v>
      </c>
      <c r="K650" s="18">
        <v>920</v>
      </c>
      <c r="L650" s="18" t="s">
        <v>12402</v>
      </c>
      <c r="M650" s="34">
        <v>1</v>
      </c>
      <c r="N650" s="34">
        <v>1</v>
      </c>
      <c r="O650" s="9">
        <v>0</v>
      </c>
      <c r="P650" s="113"/>
      <c r="Q650" s="65"/>
      <c r="R650" s="65"/>
      <c r="S650" s="65"/>
    </row>
    <row r="651" spans="1:19" ht="60" x14ac:dyDescent="0.25">
      <c r="A651" s="149" t="s">
        <v>10967</v>
      </c>
      <c r="B651" s="18" t="s">
        <v>209</v>
      </c>
      <c r="C651" s="18" t="s">
        <v>209</v>
      </c>
      <c r="D651" s="18" t="s">
        <v>209</v>
      </c>
      <c r="E651" s="18" t="s">
        <v>297</v>
      </c>
      <c r="F651" s="18"/>
      <c r="G651" s="34"/>
      <c r="H651" s="18" t="s">
        <v>3940</v>
      </c>
      <c r="I651" s="9"/>
      <c r="J651" s="18" t="s">
        <v>3891</v>
      </c>
      <c r="K651" s="18">
        <v>750</v>
      </c>
      <c r="L651" s="18" t="s">
        <v>12403</v>
      </c>
      <c r="M651" s="34">
        <v>1</v>
      </c>
      <c r="N651" s="34">
        <v>1</v>
      </c>
      <c r="O651" s="9">
        <v>0</v>
      </c>
      <c r="P651" s="113"/>
      <c r="Q651" s="65"/>
      <c r="R651" s="65"/>
      <c r="S651" s="65"/>
    </row>
    <row r="652" spans="1:19" ht="60" x14ac:dyDescent="0.25">
      <c r="A652" s="149" t="s">
        <v>10968</v>
      </c>
      <c r="B652" s="18" t="s">
        <v>209</v>
      </c>
      <c r="C652" s="18" t="s">
        <v>209</v>
      </c>
      <c r="D652" s="18" t="s">
        <v>209</v>
      </c>
      <c r="E652" s="18" t="s">
        <v>296</v>
      </c>
      <c r="F652" s="18"/>
      <c r="G652" s="34"/>
      <c r="H652" s="18" t="s">
        <v>3940</v>
      </c>
      <c r="I652" s="9"/>
      <c r="J652" s="18" t="s">
        <v>3891</v>
      </c>
      <c r="K652" s="18">
        <v>180</v>
      </c>
      <c r="L652" s="18" t="s">
        <v>12404</v>
      </c>
      <c r="M652" s="34">
        <v>1</v>
      </c>
      <c r="N652" s="34">
        <v>1</v>
      </c>
      <c r="O652" s="9">
        <v>0</v>
      </c>
      <c r="P652" s="113"/>
      <c r="Q652" s="65"/>
      <c r="R652" s="65"/>
      <c r="S652" s="65"/>
    </row>
    <row r="653" spans="1:19" ht="60" x14ac:dyDescent="0.25">
      <c r="A653" s="149" t="s">
        <v>10969</v>
      </c>
      <c r="B653" s="18" t="s">
        <v>209</v>
      </c>
      <c r="C653" s="18" t="s">
        <v>209</v>
      </c>
      <c r="D653" s="18" t="s">
        <v>209</v>
      </c>
      <c r="E653" s="18" t="s">
        <v>295</v>
      </c>
      <c r="F653" s="18"/>
      <c r="G653" s="34"/>
      <c r="H653" s="18" t="s">
        <v>3940</v>
      </c>
      <c r="I653" s="9"/>
      <c r="J653" s="18" t="s">
        <v>3891</v>
      </c>
      <c r="K653" s="18">
        <v>1300</v>
      </c>
      <c r="L653" s="18" t="s">
        <v>12405</v>
      </c>
      <c r="M653" s="34">
        <v>1</v>
      </c>
      <c r="N653" s="34">
        <v>1</v>
      </c>
      <c r="O653" s="9">
        <v>0</v>
      </c>
      <c r="P653" s="113"/>
      <c r="Q653" s="65"/>
      <c r="R653" s="65"/>
      <c r="S653" s="65"/>
    </row>
    <row r="654" spans="1:19" ht="60" x14ac:dyDescent="0.25">
      <c r="A654" s="149" t="s">
        <v>10970</v>
      </c>
      <c r="B654" s="18" t="s">
        <v>209</v>
      </c>
      <c r="C654" s="18" t="s">
        <v>209</v>
      </c>
      <c r="D654" s="18" t="s">
        <v>209</v>
      </c>
      <c r="E654" s="18" t="s">
        <v>294</v>
      </c>
      <c r="F654" s="18"/>
      <c r="G654" s="34"/>
      <c r="H654" s="18" t="s">
        <v>3940</v>
      </c>
      <c r="I654" s="9"/>
      <c r="J654" s="18" t="s">
        <v>3891</v>
      </c>
      <c r="K654" s="18">
        <v>300</v>
      </c>
      <c r="L654" s="18" t="s">
        <v>12406</v>
      </c>
      <c r="M654" s="34">
        <v>1</v>
      </c>
      <c r="N654" s="34">
        <v>1</v>
      </c>
      <c r="O654" s="9">
        <v>0</v>
      </c>
      <c r="P654" s="113"/>
      <c r="Q654" s="65"/>
      <c r="R654" s="65"/>
      <c r="S654" s="65"/>
    </row>
    <row r="655" spans="1:19" ht="60" x14ac:dyDescent="0.25">
      <c r="A655" s="149" t="s">
        <v>10971</v>
      </c>
      <c r="B655" s="18" t="s">
        <v>209</v>
      </c>
      <c r="C655" s="18" t="s">
        <v>209</v>
      </c>
      <c r="D655" s="18" t="s">
        <v>209</v>
      </c>
      <c r="E655" s="18" t="s">
        <v>293</v>
      </c>
      <c r="F655" s="18"/>
      <c r="G655" s="34"/>
      <c r="H655" s="18" t="s">
        <v>3940</v>
      </c>
      <c r="I655" s="9"/>
      <c r="J655" s="18" t="s">
        <v>3891</v>
      </c>
      <c r="K655" s="18">
        <v>480</v>
      </c>
      <c r="L655" s="18" t="s">
        <v>12407</v>
      </c>
      <c r="M655" s="34">
        <v>1</v>
      </c>
      <c r="N655" s="34">
        <v>1</v>
      </c>
      <c r="O655" s="9">
        <v>0</v>
      </c>
      <c r="P655" s="113"/>
      <c r="Q655" s="65"/>
      <c r="R655" s="65"/>
      <c r="S655" s="65"/>
    </row>
    <row r="656" spans="1:19" ht="60" x14ac:dyDescent="0.25">
      <c r="A656" s="149" t="s">
        <v>10972</v>
      </c>
      <c r="B656" s="18" t="s">
        <v>209</v>
      </c>
      <c r="C656" s="18" t="s">
        <v>209</v>
      </c>
      <c r="D656" s="18" t="s">
        <v>209</v>
      </c>
      <c r="E656" s="18" t="s">
        <v>292</v>
      </c>
      <c r="F656" s="18"/>
      <c r="G656" s="34"/>
      <c r="H656" s="18" t="s">
        <v>3940</v>
      </c>
      <c r="I656" s="9"/>
      <c r="J656" s="18" t="s">
        <v>3891</v>
      </c>
      <c r="K656" s="18">
        <v>1120</v>
      </c>
      <c r="L656" s="18" t="s">
        <v>12408</v>
      </c>
      <c r="M656" s="34">
        <v>1</v>
      </c>
      <c r="N656" s="34">
        <v>1</v>
      </c>
      <c r="O656" s="9">
        <v>0</v>
      </c>
      <c r="P656" s="113"/>
      <c r="Q656" s="65"/>
      <c r="R656" s="65"/>
      <c r="S656" s="65"/>
    </row>
    <row r="657" spans="1:19" ht="60" x14ac:dyDescent="0.25">
      <c r="A657" s="149" t="s">
        <v>10973</v>
      </c>
      <c r="B657" s="18" t="s">
        <v>209</v>
      </c>
      <c r="C657" s="18" t="s">
        <v>209</v>
      </c>
      <c r="D657" s="18" t="s">
        <v>209</v>
      </c>
      <c r="E657" s="18" t="s">
        <v>291</v>
      </c>
      <c r="F657" s="18"/>
      <c r="G657" s="34"/>
      <c r="H657" s="18" t="s">
        <v>3940</v>
      </c>
      <c r="I657" s="9"/>
      <c r="J657" s="18" t="s">
        <v>3891</v>
      </c>
      <c r="K657" s="18">
        <v>450</v>
      </c>
      <c r="L657" s="18" t="s">
        <v>12409</v>
      </c>
      <c r="M657" s="34">
        <v>1</v>
      </c>
      <c r="N657" s="34">
        <v>1</v>
      </c>
      <c r="O657" s="9">
        <v>0</v>
      </c>
      <c r="P657" s="113"/>
      <c r="Q657" s="65"/>
      <c r="R657" s="65"/>
      <c r="S657" s="65"/>
    </row>
    <row r="658" spans="1:19" ht="60" x14ac:dyDescent="0.25">
      <c r="A658" s="149" t="s">
        <v>10974</v>
      </c>
      <c r="B658" s="18" t="s">
        <v>209</v>
      </c>
      <c r="C658" s="18" t="s">
        <v>209</v>
      </c>
      <c r="D658" s="18" t="s">
        <v>209</v>
      </c>
      <c r="E658" s="18" t="s">
        <v>290</v>
      </c>
      <c r="F658" s="18"/>
      <c r="G658" s="34"/>
      <c r="H658" s="18" t="s">
        <v>3940</v>
      </c>
      <c r="I658" s="9"/>
      <c r="J658" s="18" t="s">
        <v>3891</v>
      </c>
      <c r="K658" s="18">
        <v>1000</v>
      </c>
      <c r="L658" s="18" t="s">
        <v>12410</v>
      </c>
      <c r="M658" s="34">
        <v>1</v>
      </c>
      <c r="N658" s="34">
        <v>1</v>
      </c>
      <c r="O658" s="9">
        <v>0</v>
      </c>
      <c r="P658" s="113"/>
      <c r="Q658" s="65"/>
      <c r="R658" s="65"/>
      <c r="S658" s="65"/>
    </row>
    <row r="659" spans="1:19" ht="60" x14ac:dyDescent="0.25">
      <c r="A659" s="149" t="s">
        <v>10975</v>
      </c>
      <c r="B659" s="18" t="s">
        <v>209</v>
      </c>
      <c r="C659" s="18" t="s">
        <v>209</v>
      </c>
      <c r="D659" s="18" t="s">
        <v>209</v>
      </c>
      <c r="E659" s="18" t="s">
        <v>289</v>
      </c>
      <c r="F659" s="18"/>
      <c r="G659" s="34"/>
      <c r="H659" s="18" t="s">
        <v>3940</v>
      </c>
      <c r="I659" s="9"/>
      <c r="J659" s="18" t="s">
        <v>3891</v>
      </c>
      <c r="K659" s="18">
        <v>360</v>
      </c>
      <c r="L659" s="18" t="s">
        <v>12411</v>
      </c>
      <c r="M659" s="34">
        <v>1</v>
      </c>
      <c r="N659" s="34">
        <v>1</v>
      </c>
      <c r="O659" s="9">
        <v>0</v>
      </c>
      <c r="P659" s="113"/>
      <c r="Q659" s="65"/>
      <c r="R659" s="65"/>
      <c r="S659" s="65"/>
    </row>
    <row r="660" spans="1:19" ht="60" x14ac:dyDescent="0.25">
      <c r="A660" s="149" t="s">
        <v>10976</v>
      </c>
      <c r="B660" s="18" t="s">
        <v>209</v>
      </c>
      <c r="C660" s="18" t="s">
        <v>209</v>
      </c>
      <c r="D660" s="18" t="s">
        <v>209</v>
      </c>
      <c r="E660" s="18" t="s">
        <v>288</v>
      </c>
      <c r="F660" s="18"/>
      <c r="G660" s="34"/>
      <c r="H660" s="18" t="s">
        <v>3940</v>
      </c>
      <c r="I660" s="9"/>
      <c r="J660" s="18" t="s">
        <v>3891</v>
      </c>
      <c r="K660" s="18">
        <v>1120</v>
      </c>
      <c r="L660" s="18" t="s">
        <v>12412</v>
      </c>
      <c r="M660" s="34">
        <v>1</v>
      </c>
      <c r="N660" s="34">
        <v>1</v>
      </c>
      <c r="O660" s="9">
        <v>0</v>
      </c>
      <c r="P660" s="113"/>
      <c r="Q660" s="65"/>
      <c r="R660" s="65"/>
      <c r="S660" s="65"/>
    </row>
    <row r="661" spans="1:19" ht="60" x14ac:dyDescent="0.25">
      <c r="A661" s="149" t="s">
        <v>10977</v>
      </c>
      <c r="B661" s="18" t="s">
        <v>209</v>
      </c>
      <c r="C661" s="18" t="s">
        <v>209</v>
      </c>
      <c r="D661" s="18" t="s">
        <v>209</v>
      </c>
      <c r="E661" s="18" t="s">
        <v>287</v>
      </c>
      <c r="F661" s="18"/>
      <c r="G661" s="34"/>
      <c r="H661" s="18" t="s">
        <v>3940</v>
      </c>
      <c r="I661" s="9"/>
      <c r="J661" s="18" t="s">
        <v>3891</v>
      </c>
      <c r="K661" s="18">
        <v>590</v>
      </c>
      <c r="L661" s="18" t="s">
        <v>12413</v>
      </c>
      <c r="M661" s="34">
        <v>1</v>
      </c>
      <c r="N661" s="34">
        <v>1</v>
      </c>
      <c r="O661" s="9">
        <v>0</v>
      </c>
      <c r="P661" s="113"/>
      <c r="Q661" s="65"/>
      <c r="R661" s="65"/>
      <c r="S661" s="65"/>
    </row>
    <row r="662" spans="1:19" ht="60" x14ac:dyDescent="0.25">
      <c r="A662" s="149" t="s">
        <v>10978</v>
      </c>
      <c r="B662" s="18" t="s">
        <v>209</v>
      </c>
      <c r="C662" s="18" t="s">
        <v>209</v>
      </c>
      <c r="D662" s="18" t="s">
        <v>209</v>
      </c>
      <c r="E662" s="18" t="s">
        <v>286</v>
      </c>
      <c r="F662" s="18"/>
      <c r="G662" s="34"/>
      <c r="H662" s="18" t="s">
        <v>3940</v>
      </c>
      <c r="I662" s="9"/>
      <c r="J662" s="18" t="s">
        <v>3891</v>
      </c>
      <c r="K662" s="18">
        <v>720</v>
      </c>
      <c r="L662" s="18" t="s">
        <v>12414</v>
      </c>
      <c r="M662" s="34">
        <v>1</v>
      </c>
      <c r="N662" s="34">
        <v>1</v>
      </c>
      <c r="O662" s="9">
        <v>0</v>
      </c>
      <c r="P662" s="113"/>
      <c r="Q662" s="65"/>
      <c r="R662" s="65"/>
      <c r="S662" s="65"/>
    </row>
    <row r="663" spans="1:19" ht="60" x14ac:dyDescent="0.25">
      <c r="A663" s="149" t="s">
        <v>10979</v>
      </c>
      <c r="B663" s="18" t="s">
        <v>209</v>
      </c>
      <c r="C663" s="18" t="s">
        <v>209</v>
      </c>
      <c r="D663" s="18" t="s">
        <v>209</v>
      </c>
      <c r="E663" s="18" t="s">
        <v>285</v>
      </c>
      <c r="F663" s="18"/>
      <c r="G663" s="34"/>
      <c r="H663" s="18" t="s">
        <v>3940</v>
      </c>
      <c r="I663" s="9"/>
      <c r="J663" s="18" t="s">
        <v>3891</v>
      </c>
      <c r="K663" s="18">
        <v>900</v>
      </c>
      <c r="L663" s="18" t="s">
        <v>12415</v>
      </c>
      <c r="M663" s="34">
        <v>1</v>
      </c>
      <c r="N663" s="34">
        <v>1</v>
      </c>
      <c r="O663" s="9">
        <v>0</v>
      </c>
      <c r="P663" s="113"/>
      <c r="Q663" s="65"/>
      <c r="R663" s="65"/>
      <c r="S663" s="65"/>
    </row>
    <row r="664" spans="1:19" ht="60" x14ac:dyDescent="0.25">
      <c r="A664" s="149" t="s">
        <v>10980</v>
      </c>
      <c r="B664" s="18" t="s">
        <v>209</v>
      </c>
      <c r="C664" s="18" t="s">
        <v>209</v>
      </c>
      <c r="D664" s="18" t="s">
        <v>209</v>
      </c>
      <c r="E664" s="18" t="s">
        <v>284</v>
      </c>
      <c r="F664" s="18"/>
      <c r="G664" s="34"/>
      <c r="H664" s="18" t="s">
        <v>3940</v>
      </c>
      <c r="I664" s="9"/>
      <c r="J664" s="18" t="s">
        <v>3891</v>
      </c>
      <c r="K664" s="18">
        <v>940</v>
      </c>
      <c r="L664" s="18" t="s">
        <v>12416</v>
      </c>
      <c r="M664" s="34">
        <v>1</v>
      </c>
      <c r="N664" s="34">
        <v>1</v>
      </c>
      <c r="O664" s="9">
        <v>0</v>
      </c>
      <c r="P664" s="113"/>
      <c r="Q664" s="65"/>
      <c r="R664" s="65"/>
      <c r="S664" s="65"/>
    </row>
    <row r="665" spans="1:19" ht="60" x14ac:dyDescent="0.25">
      <c r="A665" s="149" t="s">
        <v>10981</v>
      </c>
      <c r="B665" s="18" t="s">
        <v>209</v>
      </c>
      <c r="C665" s="18" t="s">
        <v>209</v>
      </c>
      <c r="D665" s="18" t="s">
        <v>209</v>
      </c>
      <c r="E665" s="18" t="s">
        <v>283</v>
      </c>
      <c r="F665" s="18"/>
      <c r="G665" s="34"/>
      <c r="H665" s="18" t="s">
        <v>3940</v>
      </c>
      <c r="I665" s="9"/>
      <c r="J665" s="18" t="s">
        <v>3891</v>
      </c>
      <c r="K665" s="18">
        <v>400</v>
      </c>
      <c r="L665" s="18" t="s">
        <v>12417</v>
      </c>
      <c r="M665" s="34">
        <v>1</v>
      </c>
      <c r="N665" s="34">
        <v>1</v>
      </c>
      <c r="O665" s="9">
        <v>0</v>
      </c>
      <c r="P665" s="113"/>
      <c r="Q665" s="65"/>
      <c r="R665" s="65"/>
      <c r="S665" s="65"/>
    </row>
    <row r="666" spans="1:19" ht="60" x14ac:dyDescent="0.25">
      <c r="A666" s="149" t="s">
        <v>10982</v>
      </c>
      <c r="B666" s="18" t="s">
        <v>209</v>
      </c>
      <c r="C666" s="18" t="s">
        <v>209</v>
      </c>
      <c r="D666" s="18" t="s">
        <v>209</v>
      </c>
      <c r="E666" s="18" t="s">
        <v>282</v>
      </c>
      <c r="F666" s="18"/>
      <c r="G666" s="34"/>
      <c r="H666" s="18" t="s">
        <v>3940</v>
      </c>
      <c r="I666" s="9"/>
      <c r="J666" s="18" t="s">
        <v>3891</v>
      </c>
      <c r="K666" s="18">
        <v>1030</v>
      </c>
      <c r="L666" s="18" t="s">
        <v>12418</v>
      </c>
      <c r="M666" s="34">
        <v>1</v>
      </c>
      <c r="N666" s="34">
        <v>1</v>
      </c>
      <c r="O666" s="9">
        <v>0</v>
      </c>
      <c r="P666" s="113"/>
      <c r="Q666" s="65"/>
      <c r="R666" s="65"/>
      <c r="S666" s="65"/>
    </row>
    <row r="667" spans="1:19" ht="60" x14ac:dyDescent="0.25">
      <c r="A667" s="149" t="s">
        <v>10983</v>
      </c>
      <c r="B667" s="18" t="s">
        <v>209</v>
      </c>
      <c r="C667" s="18" t="s">
        <v>209</v>
      </c>
      <c r="D667" s="18" t="s">
        <v>209</v>
      </c>
      <c r="E667" s="18" t="s">
        <v>281</v>
      </c>
      <c r="F667" s="18"/>
      <c r="G667" s="34"/>
      <c r="H667" s="18" t="s">
        <v>3940</v>
      </c>
      <c r="I667" s="9"/>
      <c r="J667" s="18" t="s">
        <v>3891</v>
      </c>
      <c r="K667" s="18">
        <v>400</v>
      </c>
      <c r="L667" s="18" t="s">
        <v>12419</v>
      </c>
      <c r="M667" s="34">
        <v>1</v>
      </c>
      <c r="N667" s="34">
        <v>1</v>
      </c>
      <c r="O667" s="9">
        <v>0</v>
      </c>
      <c r="P667" s="113"/>
      <c r="Q667" s="65"/>
      <c r="R667" s="65"/>
      <c r="S667" s="65"/>
    </row>
    <row r="668" spans="1:19" ht="60" x14ac:dyDescent="0.25">
      <c r="A668" s="149" t="s">
        <v>10984</v>
      </c>
      <c r="B668" s="18" t="s">
        <v>209</v>
      </c>
      <c r="C668" s="18" t="s">
        <v>209</v>
      </c>
      <c r="D668" s="18" t="s">
        <v>209</v>
      </c>
      <c r="E668" s="18" t="s">
        <v>280</v>
      </c>
      <c r="F668" s="18"/>
      <c r="G668" s="34"/>
      <c r="H668" s="18" t="s">
        <v>3940</v>
      </c>
      <c r="I668" s="9"/>
      <c r="J668" s="18" t="s">
        <v>3891</v>
      </c>
      <c r="K668" s="18">
        <v>500</v>
      </c>
      <c r="L668" s="18" t="s">
        <v>12420</v>
      </c>
      <c r="M668" s="34">
        <v>1</v>
      </c>
      <c r="N668" s="34">
        <v>1</v>
      </c>
      <c r="O668" s="9">
        <v>0</v>
      </c>
      <c r="P668" s="113"/>
      <c r="Q668" s="65"/>
      <c r="R668" s="65"/>
      <c r="S668" s="65"/>
    </row>
    <row r="669" spans="1:19" ht="60" x14ac:dyDescent="0.25">
      <c r="A669" s="149" t="s">
        <v>10985</v>
      </c>
      <c r="B669" s="18" t="s">
        <v>209</v>
      </c>
      <c r="C669" s="18" t="s">
        <v>209</v>
      </c>
      <c r="D669" s="18" t="s">
        <v>209</v>
      </c>
      <c r="E669" s="18" t="s">
        <v>279</v>
      </c>
      <c r="F669" s="18"/>
      <c r="G669" s="34"/>
      <c r="H669" s="18" t="s">
        <v>3940</v>
      </c>
      <c r="I669" s="9"/>
      <c r="J669" s="18" t="s">
        <v>3891</v>
      </c>
      <c r="K669" s="18">
        <v>4000</v>
      </c>
      <c r="L669" s="18" t="s">
        <v>12421</v>
      </c>
      <c r="M669" s="34">
        <v>1</v>
      </c>
      <c r="N669" s="34">
        <v>1</v>
      </c>
      <c r="O669" s="9">
        <v>0</v>
      </c>
      <c r="P669" s="113"/>
      <c r="Q669" s="65"/>
      <c r="R669" s="65"/>
      <c r="S669" s="65"/>
    </row>
    <row r="670" spans="1:19" ht="60" x14ac:dyDescent="0.25">
      <c r="A670" s="149" t="s">
        <v>10986</v>
      </c>
      <c r="B670" s="18" t="s">
        <v>209</v>
      </c>
      <c r="C670" s="18" t="s">
        <v>209</v>
      </c>
      <c r="D670" s="18" t="s">
        <v>209</v>
      </c>
      <c r="E670" s="18" t="s">
        <v>278</v>
      </c>
      <c r="F670" s="18"/>
      <c r="G670" s="34"/>
      <c r="H670" s="18" t="s">
        <v>3940</v>
      </c>
      <c r="I670" s="9"/>
      <c r="J670" s="18" t="s">
        <v>3891</v>
      </c>
      <c r="K670" s="18">
        <v>2800</v>
      </c>
      <c r="L670" s="18" t="s">
        <v>12422</v>
      </c>
      <c r="M670" s="34">
        <v>1</v>
      </c>
      <c r="N670" s="34">
        <v>1</v>
      </c>
      <c r="O670" s="9">
        <v>0</v>
      </c>
      <c r="P670" s="113"/>
      <c r="Q670" s="65"/>
      <c r="R670" s="65"/>
      <c r="S670" s="65"/>
    </row>
    <row r="671" spans="1:19" ht="60" x14ac:dyDescent="0.25">
      <c r="A671" s="149" t="s">
        <v>10987</v>
      </c>
      <c r="B671" s="18" t="s">
        <v>209</v>
      </c>
      <c r="C671" s="18" t="s">
        <v>209</v>
      </c>
      <c r="D671" s="18" t="s">
        <v>209</v>
      </c>
      <c r="E671" s="18" t="s">
        <v>277</v>
      </c>
      <c r="F671" s="18"/>
      <c r="G671" s="34"/>
      <c r="H671" s="18" t="s">
        <v>3940</v>
      </c>
      <c r="I671" s="9"/>
      <c r="J671" s="18" t="s">
        <v>3891</v>
      </c>
      <c r="K671" s="18">
        <v>1410</v>
      </c>
      <c r="L671" s="18" t="s">
        <v>12423</v>
      </c>
      <c r="M671" s="34">
        <v>1</v>
      </c>
      <c r="N671" s="34">
        <v>1</v>
      </c>
      <c r="O671" s="9">
        <v>0</v>
      </c>
      <c r="P671" s="113"/>
      <c r="Q671" s="65"/>
      <c r="R671" s="65"/>
      <c r="S671" s="65"/>
    </row>
    <row r="672" spans="1:19" ht="60" x14ac:dyDescent="0.25">
      <c r="A672" s="149" t="s">
        <v>10988</v>
      </c>
      <c r="B672" s="18" t="s">
        <v>209</v>
      </c>
      <c r="C672" s="18" t="s">
        <v>209</v>
      </c>
      <c r="D672" s="18" t="s">
        <v>209</v>
      </c>
      <c r="E672" s="18" t="s">
        <v>276</v>
      </c>
      <c r="F672" s="18"/>
      <c r="G672" s="34"/>
      <c r="H672" s="18" t="s">
        <v>3940</v>
      </c>
      <c r="I672" s="9"/>
      <c r="J672" s="18" t="s">
        <v>3891</v>
      </c>
      <c r="K672" s="18">
        <v>400</v>
      </c>
      <c r="L672" s="18" t="s">
        <v>12424</v>
      </c>
      <c r="M672" s="34">
        <v>1</v>
      </c>
      <c r="N672" s="34">
        <v>1</v>
      </c>
      <c r="O672" s="9">
        <v>0</v>
      </c>
      <c r="P672" s="113"/>
      <c r="Q672" s="65"/>
      <c r="R672" s="65"/>
      <c r="S672" s="65"/>
    </row>
    <row r="673" spans="1:19" ht="60" x14ac:dyDescent="0.25">
      <c r="A673" s="149" t="s">
        <v>10989</v>
      </c>
      <c r="B673" s="18" t="s">
        <v>209</v>
      </c>
      <c r="C673" s="18" t="s">
        <v>209</v>
      </c>
      <c r="D673" s="18" t="s">
        <v>209</v>
      </c>
      <c r="E673" s="18" t="s">
        <v>275</v>
      </c>
      <c r="F673" s="18"/>
      <c r="G673" s="34"/>
      <c r="H673" s="18" t="s">
        <v>3940</v>
      </c>
      <c r="I673" s="9"/>
      <c r="J673" s="18" t="s">
        <v>3891</v>
      </c>
      <c r="K673" s="18">
        <v>700</v>
      </c>
      <c r="L673" s="18" t="s">
        <v>12425</v>
      </c>
      <c r="M673" s="34">
        <v>1</v>
      </c>
      <c r="N673" s="34">
        <v>1</v>
      </c>
      <c r="O673" s="9">
        <v>0</v>
      </c>
      <c r="P673" s="113"/>
      <c r="Q673" s="65"/>
      <c r="R673" s="65"/>
      <c r="S673" s="65"/>
    </row>
    <row r="674" spans="1:19" ht="60" x14ac:dyDescent="0.25">
      <c r="A674" s="149" t="s">
        <v>10990</v>
      </c>
      <c r="B674" s="18" t="s">
        <v>209</v>
      </c>
      <c r="C674" s="18" t="s">
        <v>209</v>
      </c>
      <c r="D674" s="18" t="s">
        <v>209</v>
      </c>
      <c r="E674" s="18" t="s">
        <v>274</v>
      </c>
      <c r="F674" s="18"/>
      <c r="G674" s="34"/>
      <c r="H674" s="18" t="s">
        <v>3940</v>
      </c>
      <c r="I674" s="9"/>
      <c r="J674" s="18" t="s">
        <v>3891</v>
      </c>
      <c r="K674" s="18">
        <v>250</v>
      </c>
      <c r="L674" s="18" t="s">
        <v>12426</v>
      </c>
      <c r="M674" s="34">
        <v>1</v>
      </c>
      <c r="N674" s="34">
        <v>1</v>
      </c>
      <c r="O674" s="9">
        <v>0</v>
      </c>
      <c r="P674" s="113"/>
      <c r="Q674" s="65"/>
      <c r="R674" s="65"/>
      <c r="S674" s="65"/>
    </row>
    <row r="675" spans="1:19" ht="60" x14ac:dyDescent="0.25">
      <c r="A675" s="149" t="s">
        <v>10991</v>
      </c>
      <c r="B675" s="18" t="s">
        <v>209</v>
      </c>
      <c r="C675" s="18" t="s">
        <v>209</v>
      </c>
      <c r="D675" s="18" t="s">
        <v>209</v>
      </c>
      <c r="E675" s="18" t="s">
        <v>273</v>
      </c>
      <c r="F675" s="18"/>
      <c r="G675" s="34"/>
      <c r="H675" s="18" t="s">
        <v>3940</v>
      </c>
      <c r="I675" s="9"/>
      <c r="J675" s="18" t="s">
        <v>3891</v>
      </c>
      <c r="K675" s="18">
        <v>500</v>
      </c>
      <c r="L675" s="18" t="s">
        <v>12427</v>
      </c>
      <c r="M675" s="34">
        <v>1</v>
      </c>
      <c r="N675" s="34">
        <v>1</v>
      </c>
      <c r="O675" s="9">
        <v>0</v>
      </c>
      <c r="P675" s="113"/>
      <c r="Q675" s="65"/>
      <c r="R675" s="65"/>
      <c r="S675" s="65"/>
    </row>
    <row r="676" spans="1:19" ht="60" x14ac:dyDescent="0.25">
      <c r="A676" s="149" t="s">
        <v>10992</v>
      </c>
      <c r="B676" s="18" t="s">
        <v>209</v>
      </c>
      <c r="C676" s="18" t="s">
        <v>209</v>
      </c>
      <c r="D676" s="18" t="s">
        <v>209</v>
      </c>
      <c r="E676" s="18" t="s">
        <v>272</v>
      </c>
      <c r="F676" s="18"/>
      <c r="G676" s="34"/>
      <c r="H676" s="18" t="s">
        <v>3940</v>
      </c>
      <c r="I676" s="9"/>
      <c r="J676" s="18" t="s">
        <v>3891</v>
      </c>
      <c r="K676" s="18">
        <v>1140</v>
      </c>
      <c r="L676" s="18" t="s">
        <v>12428</v>
      </c>
      <c r="M676" s="34">
        <v>1</v>
      </c>
      <c r="N676" s="34">
        <v>1</v>
      </c>
      <c r="O676" s="9">
        <v>0</v>
      </c>
      <c r="P676" s="113"/>
      <c r="Q676" s="65"/>
      <c r="R676" s="65"/>
      <c r="S676" s="65"/>
    </row>
    <row r="677" spans="1:19" ht="60" x14ac:dyDescent="0.25">
      <c r="A677" s="149" t="s">
        <v>10993</v>
      </c>
      <c r="B677" s="18" t="s">
        <v>209</v>
      </c>
      <c r="C677" s="18" t="s">
        <v>209</v>
      </c>
      <c r="D677" s="18" t="s">
        <v>209</v>
      </c>
      <c r="E677" s="18" t="s">
        <v>271</v>
      </c>
      <c r="F677" s="18"/>
      <c r="G677" s="34"/>
      <c r="H677" s="18" t="s">
        <v>3940</v>
      </c>
      <c r="I677" s="9"/>
      <c r="J677" s="18" t="s">
        <v>3891</v>
      </c>
      <c r="K677" s="18">
        <v>1200</v>
      </c>
      <c r="L677" s="18" t="s">
        <v>12429</v>
      </c>
      <c r="M677" s="34">
        <v>1</v>
      </c>
      <c r="N677" s="34">
        <v>1</v>
      </c>
      <c r="O677" s="9">
        <v>0</v>
      </c>
      <c r="P677" s="113"/>
      <c r="Q677" s="65"/>
      <c r="R677" s="65"/>
      <c r="S677" s="65"/>
    </row>
    <row r="678" spans="1:19" ht="60" x14ac:dyDescent="0.25">
      <c r="A678" s="149" t="s">
        <v>10994</v>
      </c>
      <c r="B678" s="18" t="s">
        <v>209</v>
      </c>
      <c r="C678" s="18" t="s">
        <v>209</v>
      </c>
      <c r="D678" s="18" t="s">
        <v>209</v>
      </c>
      <c r="E678" s="18" t="s">
        <v>270</v>
      </c>
      <c r="F678" s="18"/>
      <c r="G678" s="34"/>
      <c r="H678" s="18" t="s">
        <v>3940</v>
      </c>
      <c r="I678" s="9"/>
      <c r="J678" s="18" t="s">
        <v>3891</v>
      </c>
      <c r="K678" s="18">
        <v>700</v>
      </c>
      <c r="L678" s="18" t="s">
        <v>12430</v>
      </c>
      <c r="M678" s="34">
        <v>1</v>
      </c>
      <c r="N678" s="34">
        <v>1</v>
      </c>
      <c r="O678" s="9">
        <v>0</v>
      </c>
      <c r="P678" s="113"/>
      <c r="Q678" s="65"/>
      <c r="R678" s="65"/>
      <c r="S678" s="65"/>
    </row>
    <row r="679" spans="1:19" ht="60" x14ac:dyDescent="0.25">
      <c r="A679" s="149" t="s">
        <v>10995</v>
      </c>
      <c r="B679" s="18" t="s">
        <v>209</v>
      </c>
      <c r="C679" s="18" t="s">
        <v>209</v>
      </c>
      <c r="D679" s="18" t="s">
        <v>209</v>
      </c>
      <c r="E679" s="18" t="s">
        <v>269</v>
      </c>
      <c r="F679" s="18"/>
      <c r="G679" s="34"/>
      <c r="H679" s="18" t="s">
        <v>3940</v>
      </c>
      <c r="I679" s="9"/>
      <c r="J679" s="18" t="s">
        <v>3891</v>
      </c>
      <c r="K679" s="18">
        <v>650</v>
      </c>
      <c r="L679" s="18" t="s">
        <v>12431</v>
      </c>
      <c r="M679" s="34">
        <v>1</v>
      </c>
      <c r="N679" s="34">
        <v>1</v>
      </c>
      <c r="O679" s="9">
        <v>0</v>
      </c>
      <c r="P679" s="113"/>
      <c r="Q679" s="65"/>
      <c r="R679" s="65"/>
      <c r="S679" s="65"/>
    </row>
    <row r="680" spans="1:19" ht="60" x14ac:dyDescent="0.25">
      <c r="A680" s="149" t="s">
        <v>10996</v>
      </c>
      <c r="B680" s="18" t="s">
        <v>209</v>
      </c>
      <c r="C680" s="18" t="s">
        <v>209</v>
      </c>
      <c r="D680" s="18" t="s">
        <v>209</v>
      </c>
      <c r="E680" s="18" t="s">
        <v>268</v>
      </c>
      <c r="F680" s="18"/>
      <c r="G680" s="34"/>
      <c r="H680" s="18" t="s">
        <v>3940</v>
      </c>
      <c r="I680" s="9"/>
      <c r="J680" s="18" t="s">
        <v>3891</v>
      </c>
      <c r="K680" s="18">
        <v>700</v>
      </c>
      <c r="L680" s="18" t="s">
        <v>12432</v>
      </c>
      <c r="M680" s="34">
        <v>1</v>
      </c>
      <c r="N680" s="34">
        <v>1</v>
      </c>
      <c r="O680" s="9">
        <v>0</v>
      </c>
      <c r="P680" s="113"/>
      <c r="Q680" s="65"/>
      <c r="R680" s="65"/>
      <c r="S680" s="65"/>
    </row>
    <row r="681" spans="1:19" ht="60" x14ac:dyDescent="0.25">
      <c r="A681" s="149" t="s">
        <v>10997</v>
      </c>
      <c r="B681" s="18" t="s">
        <v>209</v>
      </c>
      <c r="C681" s="18" t="s">
        <v>209</v>
      </c>
      <c r="D681" s="18" t="s">
        <v>209</v>
      </c>
      <c r="E681" s="18" t="s">
        <v>267</v>
      </c>
      <c r="F681" s="18"/>
      <c r="G681" s="34"/>
      <c r="H681" s="18" t="s">
        <v>3940</v>
      </c>
      <c r="I681" s="9"/>
      <c r="J681" s="18" t="s">
        <v>3891</v>
      </c>
      <c r="K681" s="18">
        <v>700</v>
      </c>
      <c r="L681" s="18" t="s">
        <v>12433</v>
      </c>
      <c r="M681" s="34">
        <v>1</v>
      </c>
      <c r="N681" s="34">
        <v>1</v>
      </c>
      <c r="O681" s="9">
        <v>0</v>
      </c>
      <c r="P681" s="113"/>
      <c r="Q681" s="65"/>
      <c r="R681" s="65"/>
      <c r="S681" s="65"/>
    </row>
    <row r="682" spans="1:19" ht="60" x14ac:dyDescent="0.25">
      <c r="A682" s="149" t="s">
        <v>10998</v>
      </c>
      <c r="B682" s="18" t="s">
        <v>209</v>
      </c>
      <c r="C682" s="18" t="s">
        <v>209</v>
      </c>
      <c r="D682" s="18" t="s">
        <v>209</v>
      </c>
      <c r="E682" s="18" t="s">
        <v>266</v>
      </c>
      <c r="F682" s="18"/>
      <c r="G682" s="34"/>
      <c r="H682" s="18" t="s">
        <v>3940</v>
      </c>
      <c r="I682" s="9"/>
      <c r="J682" s="18" t="s">
        <v>3891</v>
      </c>
      <c r="K682" s="18">
        <v>600</v>
      </c>
      <c r="L682" s="18" t="s">
        <v>12434</v>
      </c>
      <c r="M682" s="34">
        <v>1</v>
      </c>
      <c r="N682" s="34">
        <v>1</v>
      </c>
      <c r="O682" s="9">
        <v>0</v>
      </c>
      <c r="P682" s="113"/>
      <c r="Q682" s="65"/>
      <c r="R682" s="65"/>
      <c r="S682" s="65"/>
    </row>
    <row r="683" spans="1:19" ht="60" x14ac:dyDescent="0.25">
      <c r="A683" s="149" t="s">
        <v>10999</v>
      </c>
      <c r="B683" s="18" t="s">
        <v>209</v>
      </c>
      <c r="C683" s="18" t="s">
        <v>209</v>
      </c>
      <c r="D683" s="18" t="s">
        <v>209</v>
      </c>
      <c r="E683" s="18" t="s">
        <v>265</v>
      </c>
      <c r="F683" s="18"/>
      <c r="G683" s="34"/>
      <c r="H683" s="18" t="s">
        <v>3940</v>
      </c>
      <c r="I683" s="9"/>
      <c r="J683" s="18" t="s">
        <v>3891</v>
      </c>
      <c r="K683" s="18">
        <v>900</v>
      </c>
      <c r="L683" s="18" t="s">
        <v>12435</v>
      </c>
      <c r="M683" s="34">
        <v>1</v>
      </c>
      <c r="N683" s="34">
        <v>1</v>
      </c>
      <c r="O683" s="9">
        <v>0</v>
      </c>
      <c r="P683" s="113"/>
      <c r="Q683" s="65"/>
      <c r="R683" s="65"/>
      <c r="S683" s="65"/>
    </row>
    <row r="684" spans="1:19" ht="60" x14ac:dyDescent="0.25">
      <c r="A684" s="149" t="s">
        <v>11000</v>
      </c>
      <c r="B684" s="18" t="s">
        <v>209</v>
      </c>
      <c r="C684" s="18" t="s">
        <v>209</v>
      </c>
      <c r="D684" s="18" t="s">
        <v>209</v>
      </c>
      <c r="E684" s="18" t="s">
        <v>264</v>
      </c>
      <c r="F684" s="18"/>
      <c r="G684" s="34"/>
      <c r="H684" s="18" t="s">
        <v>3940</v>
      </c>
      <c r="I684" s="9"/>
      <c r="J684" s="18" t="s">
        <v>3891</v>
      </c>
      <c r="K684" s="18">
        <v>800</v>
      </c>
      <c r="L684" s="18" t="s">
        <v>12436</v>
      </c>
      <c r="M684" s="34">
        <v>1</v>
      </c>
      <c r="N684" s="34">
        <v>1</v>
      </c>
      <c r="O684" s="9">
        <v>0</v>
      </c>
      <c r="P684" s="113"/>
      <c r="Q684" s="65"/>
      <c r="R684" s="65"/>
      <c r="S684" s="65"/>
    </row>
    <row r="685" spans="1:19" ht="60" x14ac:dyDescent="0.25">
      <c r="A685" s="149" t="s">
        <v>11001</v>
      </c>
      <c r="B685" s="18" t="s">
        <v>209</v>
      </c>
      <c r="C685" s="18" t="s">
        <v>209</v>
      </c>
      <c r="D685" s="18" t="s">
        <v>209</v>
      </c>
      <c r="E685" s="18" t="s">
        <v>263</v>
      </c>
      <c r="F685" s="18"/>
      <c r="G685" s="34"/>
      <c r="H685" s="18" t="s">
        <v>3940</v>
      </c>
      <c r="I685" s="9"/>
      <c r="J685" s="18" t="s">
        <v>3891</v>
      </c>
      <c r="K685" s="18">
        <v>1200</v>
      </c>
      <c r="L685" s="18" t="s">
        <v>12437</v>
      </c>
      <c r="M685" s="34">
        <v>1</v>
      </c>
      <c r="N685" s="34">
        <v>1</v>
      </c>
      <c r="O685" s="9">
        <v>0</v>
      </c>
      <c r="P685" s="113"/>
      <c r="Q685" s="65"/>
      <c r="R685" s="65"/>
      <c r="S685" s="65"/>
    </row>
    <row r="686" spans="1:19" ht="60" x14ac:dyDescent="0.25">
      <c r="A686" s="149" t="s">
        <v>11002</v>
      </c>
      <c r="B686" s="18" t="s">
        <v>209</v>
      </c>
      <c r="C686" s="18" t="s">
        <v>209</v>
      </c>
      <c r="D686" s="18" t="s">
        <v>209</v>
      </c>
      <c r="E686" s="18" t="s">
        <v>262</v>
      </c>
      <c r="F686" s="18"/>
      <c r="G686" s="34"/>
      <c r="H686" s="18" t="s">
        <v>3940</v>
      </c>
      <c r="I686" s="9"/>
      <c r="J686" s="18" t="s">
        <v>3891</v>
      </c>
      <c r="K686" s="18">
        <v>1000</v>
      </c>
      <c r="L686" s="18" t="s">
        <v>12438</v>
      </c>
      <c r="M686" s="34">
        <v>1</v>
      </c>
      <c r="N686" s="34">
        <v>1</v>
      </c>
      <c r="O686" s="9">
        <v>0</v>
      </c>
      <c r="P686" s="113"/>
      <c r="Q686" s="65"/>
      <c r="R686" s="65"/>
      <c r="S686" s="65"/>
    </row>
    <row r="687" spans="1:19" ht="60" x14ac:dyDescent="0.25">
      <c r="A687" s="149" t="s">
        <v>11003</v>
      </c>
      <c r="B687" s="18" t="s">
        <v>209</v>
      </c>
      <c r="C687" s="18" t="s">
        <v>209</v>
      </c>
      <c r="D687" s="18" t="s">
        <v>209</v>
      </c>
      <c r="E687" s="18" t="s">
        <v>261</v>
      </c>
      <c r="F687" s="18"/>
      <c r="G687" s="34"/>
      <c r="H687" s="18" t="s">
        <v>3940</v>
      </c>
      <c r="I687" s="9"/>
      <c r="J687" s="18" t="s">
        <v>3891</v>
      </c>
      <c r="K687" s="18">
        <v>1350</v>
      </c>
      <c r="L687" s="18" t="s">
        <v>12439</v>
      </c>
      <c r="M687" s="34">
        <v>1</v>
      </c>
      <c r="N687" s="34">
        <v>1</v>
      </c>
      <c r="O687" s="9">
        <v>0</v>
      </c>
      <c r="P687" s="113"/>
      <c r="Q687" s="65"/>
      <c r="R687" s="65"/>
      <c r="S687" s="65"/>
    </row>
    <row r="688" spans="1:19" ht="60" x14ac:dyDescent="0.25">
      <c r="A688" s="149" t="s">
        <v>11004</v>
      </c>
      <c r="B688" s="18" t="s">
        <v>209</v>
      </c>
      <c r="C688" s="18" t="s">
        <v>209</v>
      </c>
      <c r="D688" s="18" t="s">
        <v>209</v>
      </c>
      <c r="E688" s="18" t="s">
        <v>260</v>
      </c>
      <c r="F688" s="18"/>
      <c r="G688" s="34"/>
      <c r="H688" s="18" t="s">
        <v>3940</v>
      </c>
      <c r="I688" s="9"/>
      <c r="J688" s="18" t="s">
        <v>3891</v>
      </c>
      <c r="K688" s="18">
        <v>1240</v>
      </c>
      <c r="L688" s="18" t="s">
        <v>12440</v>
      </c>
      <c r="M688" s="34">
        <v>1</v>
      </c>
      <c r="N688" s="34">
        <v>1</v>
      </c>
      <c r="O688" s="9">
        <v>0</v>
      </c>
      <c r="P688" s="113"/>
      <c r="Q688" s="65"/>
      <c r="R688" s="65"/>
      <c r="S688" s="65"/>
    </row>
    <row r="689" spans="1:19" ht="60" x14ac:dyDescent="0.25">
      <c r="A689" s="149" t="s">
        <v>11005</v>
      </c>
      <c r="B689" s="18" t="s">
        <v>209</v>
      </c>
      <c r="C689" s="18" t="s">
        <v>209</v>
      </c>
      <c r="D689" s="18" t="s">
        <v>209</v>
      </c>
      <c r="E689" s="18" t="s">
        <v>259</v>
      </c>
      <c r="F689" s="18"/>
      <c r="G689" s="34"/>
      <c r="H689" s="18" t="s">
        <v>3940</v>
      </c>
      <c r="I689" s="9"/>
      <c r="J689" s="18" t="s">
        <v>3891</v>
      </c>
      <c r="K689" s="18">
        <v>550</v>
      </c>
      <c r="L689" s="18" t="s">
        <v>12441</v>
      </c>
      <c r="M689" s="34">
        <v>1</v>
      </c>
      <c r="N689" s="34">
        <v>1</v>
      </c>
      <c r="O689" s="9">
        <v>0</v>
      </c>
      <c r="P689" s="113"/>
      <c r="Q689" s="65"/>
      <c r="R689" s="65"/>
      <c r="S689" s="65"/>
    </row>
    <row r="690" spans="1:19" ht="60" x14ac:dyDescent="0.25">
      <c r="A690" s="149" t="s">
        <v>11006</v>
      </c>
      <c r="B690" s="18" t="s">
        <v>209</v>
      </c>
      <c r="C690" s="18" t="s">
        <v>209</v>
      </c>
      <c r="D690" s="18" t="s">
        <v>209</v>
      </c>
      <c r="E690" s="18" t="s">
        <v>258</v>
      </c>
      <c r="F690" s="18"/>
      <c r="G690" s="34"/>
      <c r="H690" s="18" t="s">
        <v>3940</v>
      </c>
      <c r="I690" s="9"/>
      <c r="J690" s="18" t="s">
        <v>3891</v>
      </c>
      <c r="K690" s="18">
        <v>1300</v>
      </c>
      <c r="L690" s="18" t="s">
        <v>12442</v>
      </c>
      <c r="M690" s="34">
        <v>1</v>
      </c>
      <c r="N690" s="34">
        <v>1</v>
      </c>
      <c r="O690" s="9">
        <v>0</v>
      </c>
      <c r="P690" s="113"/>
      <c r="Q690" s="65"/>
      <c r="R690" s="65"/>
      <c r="S690" s="65"/>
    </row>
    <row r="691" spans="1:19" ht="60" x14ac:dyDescent="0.25">
      <c r="A691" s="149" t="s">
        <v>11007</v>
      </c>
      <c r="B691" s="18" t="s">
        <v>209</v>
      </c>
      <c r="C691" s="18" t="s">
        <v>209</v>
      </c>
      <c r="D691" s="18" t="s">
        <v>209</v>
      </c>
      <c r="E691" s="18" t="s">
        <v>257</v>
      </c>
      <c r="F691" s="18"/>
      <c r="G691" s="34"/>
      <c r="H691" s="18" t="s">
        <v>3940</v>
      </c>
      <c r="I691" s="9"/>
      <c r="J691" s="18" t="s">
        <v>3891</v>
      </c>
      <c r="K691" s="18">
        <v>1220</v>
      </c>
      <c r="L691" s="18" t="s">
        <v>12443</v>
      </c>
      <c r="M691" s="34">
        <v>1</v>
      </c>
      <c r="N691" s="34">
        <v>1</v>
      </c>
      <c r="O691" s="9">
        <v>0</v>
      </c>
      <c r="P691" s="113"/>
      <c r="Q691" s="65"/>
      <c r="R691" s="65"/>
      <c r="S691" s="65"/>
    </row>
    <row r="692" spans="1:19" ht="60" x14ac:dyDescent="0.25">
      <c r="A692" s="149" t="s">
        <v>11008</v>
      </c>
      <c r="B692" s="18" t="s">
        <v>209</v>
      </c>
      <c r="C692" s="18" t="s">
        <v>209</v>
      </c>
      <c r="D692" s="18" t="s">
        <v>209</v>
      </c>
      <c r="E692" s="18" t="s">
        <v>256</v>
      </c>
      <c r="F692" s="18"/>
      <c r="G692" s="34"/>
      <c r="H692" s="18" t="s">
        <v>3940</v>
      </c>
      <c r="I692" s="9"/>
      <c r="J692" s="18" t="s">
        <v>3891</v>
      </c>
      <c r="K692" s="18">
        <v>1700</v>
      </c>
      <c r="L692" s="18" t="s">
        <v>12444</v>
      </c>
      <c r="M692" s="34">
        <v>1</v>
      </c>
      <c r="N692" s="34">
        <v>1</v>
      </c>
      <c r="O692" s="9">
        <v>0</v>
      </c>
      <c r="P692" s="113"/>
      <c r="Q692" s="65"/>
      <c r="R692" s="65"/>
      <c r="S692" s="65"/>
    </row>
    <row r="693" spans="1:19" ht="60" x14ac:dyDescent="0.25">
      <c r="A693" s="149" t="s">
        <v>11009</v>
      </c>
      <c r="B693" s="18" t="s">
        <v>209</v>
      </c>
      <c r="C693" s="18" t="s">
        <v>209</v>
      </c>
      <c r="D693" s="18" t="s">
        <v>209</v>
      </c>
      <c r="E693" s="18" t="s">
        <v>255</v>
      </c>
      <c r="F693" s="18"/>
      <c r="G693" s="34"/>
      <c r="H693" s="18" t="s">
        <v>3940</v>
      </c>
      <c r="I693" s="9"/>
      <c r="J693" s="18" t="s">
        <v>3891</v>
      </c>
      <c r="K693" s="18">
        <v>2000</v>
      </c>
      <c r="L693" s="18" t="s">
        <v>12445</v>
      </c>
      <c r="M693" s="34">
        <v>1</v>
      </c>
      <c r="N693" s="34">
        <v>1</v>
      </c>
      <c r="O693" s="9">
        <v>0</v>
      </c>
      <c r="P693" s="113"/>
      <c r="Q693" s="65"/>
      <c r="R693" s="65"/>
      <c r="S693" s="65"/>
    </row>
    <row r="694" spans="1:19" ht="60" x14ac:dyDescent="0.25">
      <c r="A694" s="149" t="s">
        <v>11010</v>
      </c>
      <c r="B694" s="18" t="s">
        <v>209</v>
      </c>
      <c r="C694" s="18" t="s">
        <v>209</v>
      </c>
      <c r="D694" s="18" t="s">
        <v>209</v>
      </c>
      <c r="E694" s="18" t="s">
        <v>254</v>
      </c>
      <c r="F694" s="18"/>
      <c r="G694" s="34"/>
      <c r="H694" s="18" t="s">
        <v>3940</v>
      </c>
      <c r="I694" s="9"/>
      <c r="J694" s="18" t="s">
        <v>3891</v>
      </c>
      <c r="K694" s="18">
        <v>300</v>
      </c>
      <c r="L694" s="18" t="s">
        <v>12446</v>
      </c>
      <c r="M694" s="34">
        <v>1</v>
      </c>
      <c r="N694" s="34">
        <v>1</v>
      </c>
      <c r="O694" s="9">
        <v>0</v>
      </c>
      <c r="P694" s="113"/>
      <c r="Q694" s="65"/>
      <c r="R694" s="65"/>
      <c r="S694" s="65"/>
    </row>
    <row r="695" spans="1:19" ht="90" x14ac:dyDescent="0.25">
      <c r="A695" s="149" t="s">
        <v>11011</v>
      </c>
      <c r="B695" s="18" t="s">
        <v>4170</v>
      </c>
      <c r="C695" s="18" t="s">
        <v>4170</v>
      </c>
      <c r="D695" s="18" t="s">
        <v>209</v>
      </c>
      <c r="E695" s="18" t="s">
        <v>253</v>
      </c>
      <c r="F695" s="18"/>
      <c r="G695" s="34"/>
      <c r="H695" s="18" t="s">
        <v>3940</v>
      </c>
      <c r="I695" s="9"/>
      <c r="J695" s="18" t="s">
        <v>3891</v>
      </c>
      <c r="K695" s="18">
        <v>3520</v>
      </c>
      <c r="L695" s="18" t="s">
        <v>12447</v>
      </c>
      <c r="M695" s="34">
        <v>1</v>
      </c>
      <c r="N695" s="34">
        <v>1</v>
      </c>
      <c r="O695" s="9">
        <v>0</v>
      </c>
      <c r="P695" s="113"/>
      <c r="Q695" s="65"/>
      <c r="R695" s="65"/>
      <c r="S695" s="65"/>
    </row>
    <row r="696" spans="1:19" ht="90" x14ac:dyDescent="0.25">
      <c r="A696" s="149" t="s">
        <v>11012</v>
      </c>
      <c r="B696" s="18" t="s">
        <v>4170</v>
      </c>
      <c r="C696" s="18" t="s">
        <v>4170</v>
      </c>
      <c r="D696" s="18" t="s">
        <v>209</v>
      </c>
      <c r="E696" s="18" t="s">
        <v>253</v>
      </c>
      <c r="F696" s="18"/>
      <c r="G696" s="34"/>
      <c r="H696" s="18" t="s">
        <v>3940</v>
      </c>
      <c r="I696" s="9"/>
      <c r="J696" s="18" t="s">
        <v>3891</v>
      </c>
      <c r="K696" s="18">
        <v>2320</v>
      </c>
      <c r="L696" s="18" t="s">
        <v>12448</v>
      </c>
      <c r="M696" s="34">
        <v>1</v>
      </c>
      <c r="N696" s="34">
        <v>1</v>
      </c>
      <c r="O696" s="9">
        <v>0</v>
      </c>
      <c r="P696" s="113"/>
      <c r="Q696" s="65"/>
      <c r="R696" s="65"/>
      <c r="S696" s="65"/>
    </row>
    <row r="697" spans="1:19" ht="60" x14ac:dyDescent="0.25">
      <c r="A697" s="149" t="s">
        <v>11013</v>
      </c>
      <c r="B697" s="18" t="s">
        <v>209</v>
      </c>
      <c r="C697" s="18" t="s">
        <v>209</v>
      </c>
      <c r="D697" s="18" t="s">
        <v>209</v>
      </c>
      <c r="E697" s="18" t="s">
        <v>252</v>
      </c>
      <c r="F697" s="18"/>
      <c r="G697" s="34"/>
      <c r="H697" s="18" t="s">
        <v>3940</v>
      </c>
      <c r="I697" s="9"/>
      <c r="J697" s="18" t="s">
        <v>3891</v>
      </c>
      <c r="K697" s="18">
        <v>300</v>
      </c>
      <c r="L697" s="18" t="s">
        <v>12449</v>
      </c>
      <c r="M697" s="34">
        <v>1</v>
      </c>
      <c r="N697" s="34">
        <v>1</v>
      </c>
      <c r="O697" s="9">
        <v>0</v>
      </c>
      <c r="P697" s="113"/>
      <c r="Q697" s="65"/>
      <c r="R697" s="65"/>
      <c r="S697" s="65"/>
    </row>
    <row r="698" spans="1:19" ht="60" x14ac:dyDescent="0.25">
      <c r="A698" s="149" t="s">
        <v>11014</v>
      </c>
      <c r="B698" s="18" t="s">
        <v>209</v>
      </c>
      <c r="C698" s="18" t="s">
        <v>209</v>
      </c>
      <c r="D698" s="18" t="s">
        <v>209</v>
      </c>
      <c r="E698" s="18" t="s">
        <v>251</v>
      </c>
      <c r="F698" s="18"/>
      <c r="G698" s="34"/>
      <c r="H698" s="18" t="s">
        <v>3940</v>
      </c>
      <c r="I698" s="9"/>
      <c r="J698" s="18" t="s">
        <v>3891</v>
      </c>
      <c r="K698" s="18">
        <v>200</v>
      </c>
      <c r="L698" s="18" t="s">
        <v>12450</v>
      </c>
      <c r="M698" s="34">
        <v>1</v>
      </c>
      <c r="N698" s="34">
        <v>1</v>
      </c>
      <c r="O698" s="9">
        <v>0</v>
      </c>
      <c r="P698" s="113"/>
      <c r="Q698" s="65"/>
      <c r="R698" s="65"/>
      <c r="S698" s="65"/>
    </row>
    <row r="699" spans="1:19" ht="60" x14ac:dyDescent="0.25">
      <c r="A699" s="149" t="s">
        <v>11015</v>
      </c>
      <c r="B699" s="18" t="s">
        <v>209</v>
      </c>
      <c r="C699" s="18" t="s">
        <v>209</v>
      </c>
      <c r="D699" s="18" t="s">
        <v>209</v>
      </c>
      <c r="E699" s="18" t="s">
        <v>250</v>
      </c>
      <c r="F699" s="18"/>
      <c r="G699" s="34"/>
      <c r="H699" s="18" t="s">
        <v>3940</v>
      </c>
      <c r="I699" s="9"/>
      <c r="J699" s="18" t="s">
        <v>3891</v>
      </c>
      <c r="K699" s="18">
        <v>500</v>
      </c>
      <c r="L699" s="18" t="s">
        <v>12451</v>
      </c>
      <c r="M699" s="34">
        <v>1</v>
      </c>
      <c r="N699" s="34">
        <v>1</v>
      </c>
      <c r="O699" s="9">
        <v>0</v>
      </c>
      <c r="P699" s="113"/>
      <c r="Q699" s="65"/>
      <c r="R699" s="65"/>
      <c r="S699" s="65"/>
    </row>
    <row r="700" spans="1:19" ht="60" x14ac:dyDescent="0.25">
      <c r="A700" s="149" t="s">
        <v>11016</v>
      </c>
      <c r="B700" s="18" t="s">
        <v>209</v>
      </c>
      <c r="C700" s="18" t="s">
        <v>209</v>
      </c>
      <c r="D700" s="18" t="s">
        <v>209</v>
      </c>
      <c r="E700" s="18" t="s">
        <v>249</v>
      </c>
      <c r="F700" s="18"/>
      <c r="G700" s="34"/>
      <c r="H700" s="18" t="s">
        <v>3940</v>
      </c>
      <c r="I700" s="9"/>
      <c r="J700" s="18" t="s">
        <v>3891</v>
      </c>
      <c r="K700" s="18">
        <v>1200</v>
      </c>
      <c r="L700" s="18" t="s">
        <v>12452</v>
      </c>
      <c r="M700" s="34">
        <v>1</v>
      </c>
      <c r="N700" s="34">
        <v>1</v>
      </c>
      <c r="O700" s="9">
        <v>0</v>
      </c>
      <c r="P700" s="113"/>
      <c r="Q700" s="65"/>
      <c r="R700" s="65"/>
      <c r="S700" s="65"/>
    </row>
    <row r="701" spans="1:19" ht="60" x14ac:dyDescent="0.25">
      <c r="A701" s="149" t="s">
        <v>11017</v>
      </c>
      <c r="B701" s="18" t="s">
        <v>209</v>
      </c>
      <c r="C701" s="18" t="s">
        <v>209</v>
      </c>
      <c r="D701" s="18" t="s">
        <v>209</v>
      </c>
      <c r="E701" s="18" t="s">
        <v>248</v>
      </c>
      <c r="F701" s="18"/>
      <c r="G701" s="34"/>
      <c r="H701" s="18" t="s">
        <v>3940</v>
      </c>
      <c r="I701" s="9"/>
      <c r="J701" s="18" t="s">
        <v>3891</v>
      </c>
      <c r="K701" s="18">
        <v>500</v>
      </c>
      <c r="L701" s="18" t="s">
        <v>12453</v>
      </c>
      <c r="M701" s="34">
        <v>1</v>
      </c>
      <c r="N701" s="34">
        <v>1</v>
      </c>
      <c r="O701" s="9">
        <v>0</v>
      </c>
      <c r="P701" s="113"/>
      <c r="Q701" s="65"/>
      <c r="R701" s="65"/>
      <c r="S701" s="65"/>
    </row>
    <row r="702" spans="1:19" ht="60" x14ac:dyDescent="0.25">
      <c r="A702" s="149" t="s">
        <v>11018</v>
      </c>
      <c r="B702" s="18" t="s">
        <v>209</v>
      </c>
      <c r="C702" s="18" t="s">
        <v>209</v>
      </c>
      <c r="D702" s="18" t="s">
        <v>209</v>
      </c>
      <c r="E702" s="18" t="s">
        <v>247</v>
      </c>
      <c r="F702" s="18"/>
      <c r="G702" s="34"/>
      <c r="H702" s="18" t="s">
        <v>3940</v>
      </c>
      <c r="I702" s="9"/>
      <c r="J702" s="18" t="s">
        <v>3891</v>
      </c>
      <c r="K702" s="18">
        <v>500</v>
      </c>
      <c r="L702" s="18" t="s">
        <v>12450</v>
      </c>
      <c r="M702" s="34">
        <v>1</v>
      </c>
      <c r="N702" s="34">
        <v>1</v>
      </c>
      <c r="O702" s="9">
        <v>0</v>
      </c>
      <c r="P702" s="113"/>
      <c r="Q702" s="65"/>
      <c r="R702" s="65"/>
      <c r="S702" s="65"/>
    </row>
    <row r="703" spans="1:19" ht="60" x14ac:dyDescent="0.25">
      <c r="A703" s="149" t="s">
        <v>11019</v>
      </c>
      <c r="B703" s="18" t="s">
        <v>209</v>
      </c>
      <c r="C703" s="18" t="s">
        <v>209</v>
      </c>
      <c r="D703" s="18" t="s">
        <v>209</v>
      </c>
      <c r="E703" s="18" t="s">
        <v>246</v>
      </c>
      <c r="F703" s="18"/>
      <c r="G703" s="34"/>
      <c r="H703" s="18" t="s">
        <v>3940</v>
      </c>
      <c r="I703" s="9"/>
      <c r="J703" s="18" t="s">
        <v>3891</v>
      </c>
      <c r="K703" s="18">
        <v>1100</v>
      </c>
      <c r="L703" s="18" t="s">
        <v>12454</v>
      </c>
      <c r="M703" s="34">
        <v>1</v>
      </c>
      <c r="N703" s="34">
        <v>1</v>
      </c>
      <c r="O703" s="9">
        <v>0</v>
      </c>
      <c r="P703" s="113"/>
      <c r="Q703" s="65"/>
      <c r="R703" s="65"/>
      <c r="S703" s="65"/>
    </row>
    <row r="704" spans="1:19" ht="60" x14ac:dyDescent="0.25">
      <c r="A704" s="149" t="s">
        <v>11020</v>
      </c>
      <c r="B704" s="18" t="s">
        <v>209</v>
      </c>
      <c r="C704" s="18" t="s">
        <v>209</v>
      </c>
      <c r="D704" s="18" t="s">
        <v>209</v>
      </c>
      <c r="E704" s="18" t="s">
        <v>245</v>
      </c>
      <c r="F704" s="18"/>
      <c r="G704" s="34"/>
      <c r="H704" s="18" t="s">
        <v>3940</v>
      </c>
      <c r="I704" s="9"/>
      <c r="J704" s="18" t="s">
        <v>3891</v>
      </c>
      <c r="K704" s="18">
        <v>300</v>
      </c>
      <c r="L704" s="18" t="s">
        <v>12455</v>
      </c>
      <c r="M704" s="34">
        <v>1</v>
      </c>
      <c r="N704" s="34">
        <v>1</v>
      </c>
      <c r="O704" s="9">
        <v>0</v>
      </c>
      <c r="P704" s="113"/>
      <c r="Q704" s="65"/>
      <c r="R704" s="65"/>
      <c r="S704" s="65"/>
    </row>
    <row r="705" spans="1:19" ht="60" x14ac:dyDescent="0.25">
      <c r="A705" s="149" t="s">
        <v>11021</v>
      </c>
      <c r="B705" s="18" t="s">
        <v>209</v>
      </c>
      <c r="C705" s="18" t="s">
        <v>209</v>
      </c>
      <c r="D705" s="18" t="s">
        <v>209</v>
      </c>
      <c r="E705" s="18" t="s">
        <v>244</v>
      </c>
      <c r="F705" s="18"/>
      <c r="G705" s="34"/>
      <c r="H705" s="18" t="s">
        <v>3940</v>
      </c>
      <c r="I705" s="9"/>
      <c r="J705" s="18" t="s">
        <v>3891</v>
      </c>
      <c r="K705" s="18">
        <v>800</v>
      </c>
      <c r="L705" s="18" t="s">
        <v>12456</v>
      </c>
      <c r="M705" s="34">
        <v>1</v>
      </c>
      <c r="N705" s="34">
        <v>1</v>
      </c>
      <c r="O705" s="9">
        <v>0</v>
      </c>
      <c r="P705" s="113"/>
      <c r="Q705" s="65"/>
      <c r="R705" s="65"/>
      <c r="S705" s="65"/>
    </row>
    <row r="706" spans="1:19" ht="60" x14ac:dyDescent="0.25">
      <c r="A706" s="149" t="s">
        <v>11022</v>
      </c>
      <c r="B706" s="18" t="s">
        <v>209</v>
      </c>
      <c r="C706" s="18" t="s">
        <v>209</v>
      </c>
      <c r="D706" s="18" t="s">
        <v>209</v>
      </c>
      <c r="E706" s="18" t="s">
        <v>243</v>
      </c>
      <c r="F706" s="18"/>
      <c r="G706" s="34"/>
      <c r="H706" s="18" t="s">
        <v>3940</v>
      </c>
      <c r="I706" s="9"/>
      <c r="J706" s="18" t="s">
        <v>3891</v>
      </c>
      <c r="K706" s="18">
        <v>2500</v>
      </c>
      <c r="L706" s="18" t="s">
        <v>12457</v>
      </c>
      <c r="M706" s="34">
        <v>1</v>
      </c>
      <c r="N706" s="34">
        <v>1</v>
      </c>
      <c r="O706" s="9">
        <v>0</v>
      </c>
      <c r="P706" s="113"/>
      <c r="Q706" s="65"/>
      <c r="R706" s="65"/>
      <c r="S706" s="65"/>
    </row>
    <row r="707" spans="1:19" ht="60" x14ac:dyDescent="0.25">
      <c r="A707" s="149" t="s">
        <v>11023</v>
      </c>
      <c r="B707" s="18" t="s">
        <v>209</v>
      </c>
      <c r="C707" s="18" t="s">
        <v>209</v>
      </c>
      <c r="D707" s="18" t="s">
        <v>209</v>
      </c>
      <c r="E707" s="18" t="s">
        <v>242</v>
      </c>
      <c r="F707" s="18"/>
      <c r="G707" s="34"/>
      <c r="H707" s="18" t="s">
        <v>3940</v>
      </c>
      <c r="I707" s="9"/>
      <c r="J707" s="18" t="s">
        <v>3891</v>
      </c>
      <c r="K707" s="18">
        <v>1200</v>
      </c>
      <c r="L707" s="18" t="s">
        <v>12458</v>
      </c>
      <c r="M707" s="34">
        <v>1</v>
      </c>
      <c r="N707" s="34">
        <v>1</v>
      </c>
      <c r="O707" s="9">
        <v>0</v>
      </c>
      <c r="P707" s="113"/>
      <c r="Q707" s="65"/>
      <c r="R707" s="65"/>
      <c r="S707" s="65"/>
    </row>
    <row r="708" spans="1:19" ht="60" x14ac:dyDescent="0.25">
      <c r="A708" s="149" t="s">
        <v>11024</v>
      </c>
      <c r="B708" s="18" t="s">
        <v>209</v>
      </c>
      <c r="C708" s="18" t="s">
        <v>209</v>
      </c>
      <c r="D708" s="18" t="s">
        <v>209</v>
      </c>
      <c r="E708" s="18" t="s">
        <v>241</v>
      </c>
      <c r="F708" s="18"/>
      <c r="G708" s="34"/>
      <c r="H708" s="18" t="s">
        <v>3940</v>
      </c>
      <c r="I708" s="9"/>
      <c r="J708" s="18" t="s">
        <v>3891</v>
      </c>
      <c r="K708" s="18">
        <v>1500</v>
      </c>
      <c r="L708" s="18" t="s">
        <v>12459</v>
      </c>
      <c r="M708" s="34">
        <v>1</v>
      </c>
      <c r="N708" s="34">
        <v>1</v>
      </c>
      <c r="O708" s="9">
        <v>0</v>
      </c>
      <c r="P708" s="113"/>
      <c r="Q708" s="65"/>
      <c r="R708" s="65"/>
      <c r="S708" s="65"/>
    </row>
    <row r="709" spans="1:19" ht="60" x14ac:dyDescent="0.25">
      <c r="A709" s="149" t="s">
        <v>11025</v>
      </c>
      <c r="B709" s="18" t="s">
        <v>209</v>
      </c>
      <c r="C709" s="18" t="s">
        <v>209</v>
      </c>
      <c r="D709" s="18" t="s">
        <v>209</v>
      </c>
      <c r="E709" s="18" t="s">
        <v>240</v>
      </c>
      <c r="F709" s="18"/>
      <c r="G709" s="34"/>
      <c r="H709" s="18" t="s">
        <v>3940</v>
      </c>
      <c r="I709" s="9"/>
      <c r="J709" s="18" t="s">
        <v>3891</v>
      </c>
      <c r="K709" s="18">
        <v>1000</v>
      </c>
      <c r="L709" s="18" t="s">
        <v>12460</v>
      </c>
      <c r="M709" s="34">
        <v>1</v>
      </c>
      <c r="N709" s="34">
        <v>1</v>
      </c>
      <c r="O709" s="9">
        <v>0</v>
      </c>
      <c r="P709" s="113"/>
      <c r="Q709" s="65"/>
      <c r="R709" s="65"/>
      <c r="S709" s="65"/>
    </row>
    <row r="710" spans="1:19" ht="60" x14ac:dyDescent="0.25">
      <c r="A710" s="149" t="s">
        <v>11026</v>
      </c>
      <c r="B710" s="18" t="s">
        <v>209</v>
      </c>
      <c r="C710" s="18" t="s">
        <v>209</v>
      </c>
      <c r="D710" s="18" t="s">
        <v>209</v>
      </c>
      <c r="E710" s="18" t="s">
        <v>239</v>
      </c>
      <c r="F710" s="18"/>
      <c r="G710" s="34"/>
      <c r="H710" s="18" t="s">
        <v>3940</v>
      </c>
      <c r="I710" s="9"/>
      <c r="J710" s="18" t="s">
        <v>3891</v>
      </c>
      <c r="K710" s="18">
        <v>800</v>
      </c>
      <c r="L710" s="18" t="s">
        <v>12461</v>
      </c>
      <c r="M710" s="34">
        <v>1</v>
      </c>
      <c r="N710" s="34">
        <v>1</v>
      </c>
      <c r="O710" s="9">
        <v>0</v>
      </c>
      <c r="P710" s="113"/>
      <c r="Q710" s="65"/>
      <c r="R710" s="65"/>
      <c r="S710" s="65"/>
    </row>
    <row r="711" spans="1:19" ht="60" x14ac:dyDescent="0.25">
      <c r="A711" s="149" t="s">
        <v>11027</v>
      </c>
      <c r="B711" s="18" t="s">
        <v>209</v>
      </c>
      <c r="C711" s="18" t="s">
        <v>209</v>
      </c>
      <c r="D711" s="18" t="s">
        <v>209</v>
      </c>
      <c r="E711" s="18" t="s">
        <v>238</v>
      </c>
      <c r="F711" s="18"/>
      <c r="G711" s="34"/>
      <c r="H711" s="18" t="s">
        <v>3940</v>
      </c>
      <c r="I711" s="9"/>
      <c r="J711" s="18" t="s">
        <v>3891</v>
      </c>
      <c r="K711" s="18">
        <v>800</v>
      </c>
      <c r="L711" s="18" t="s">
        <v>12462</v>
      </c>
      <c r="M711" s="34">
        <v>1</v>
      </c>
      <c r="N711" s="34">
        <v>1</v>
      </c>
      <c r="O711" s="9">
        <v>0</v>
      </c>
      <c r="P711" s="113"/>
      <c r="Q711" s="65"/>
      <c r="R711" s="65"/>
      <c r="S711" s="65"/>
    </row>
    <row r="712" spans="1:19" ht="60" x14ac:dyDescent="0.25">
      <c r="A712" s="149" t="s">
        <v>11028</v>
      </c>
      <c r="B712" s="18" t="s">
        <v>209</v>
      </c>
      <c r="C712" s="18" t="s">
        <v>209</v>
      </c>
      <c r="D712" s="18" t="s">
        <v>209</v>
      </c>
      <c r="E712" s="18" t="s">
        <v>237</v>
      </c>
      <c r="F712" s="18"/>
      <c r="G712" s="34"/>
      <c r="H712" s="18" t="s">
        <v>3940</v>
      </c>
      <c r="I712" s="9"/>
      <c r="J712" s="18" t="s">
        <v>3891</v>
      </c>
      <c r="K712" s="18">
        <v>800</v>
      </c>
      <c r="L712" s="18" t="s">
        <v>12463</v>
      </c>
      <c r="M712" s="34">
        <v>1</v>
      </c>
      <c r="N712" s="34">
        <v>1</v>
      </c>
      <c r="O712" s="9">
        <v>0</v>
      </c>
      <c r="P712" s="113"/>
      <c r="Q712" s="65"/>
      <c r="R712" s="65"/>
      <c r="S712" s="65"/>
    </row>
    <row r="713" spans="1:19" ht="60" x14ac:dyDescent="0.25">
      <c r="A713" s="149" t="s">
        <v>11029</v>
      </c>
      <c r="B713" s="18" t="s">
        <v>209</v>
      </c>
      <c r="C713" s="18" t="s">
        <v>209</v>
      </c>
      <c r="D713" s="18" t="s">
        <v>209</v>
      </c>
      <c r="E713" s="18" t="s">
        <v>236</v>
      </c>
      <c r="F713" s="18"/>
      <c r="G713" s="34"/>
      <c r="H713" s="18" t="s">
        <v>3940</v>
      </c>
      <c r="I713" s="9"/>
      <c r="J713" s="18" t="s">
        <v>3891</v>
      </c>
      <c r="K713" s="18">
        <v>900</v>
      </c>
      <c r="L713" s="18" t="s">
        <v>12464</v>
      </c>
      <c r="M713" s="34">
        <v>1</v>
      </c>
      <c r="N713" s="34">
        <v>1</v>
      </c>
      <c r="O713" s="9">
        <v>0</v>
      </c>
      <c r="P713" s="113"/>
      <c r="Q713" s="65"/>
      <c r="R713" s="65"/>
      <c r="S713" s="65"/>
    </row>
    <row r="714" spans="1:19" ht="60" x14ac:dyDescent="0.25">
      <c r="A714" s="149" t="s">
        <v>11030</v>
      </c>
      <c r="B714" s="18" t="s">
        <v>209</v>
      </c>
      <c r="C714" s="18" t="s">
        <v>209</v>
      </c>
      <c r="D714" s="18" t="s">
        <v>209</v>
      </c>
      <c r="E714" s="18" t="s">
        <v>235</v>
      </c>
      <c r="F714" s="18"/>
      <c r="G714" s="34"/>
      <c r="H714" s="18" t="s">
        <v>3940</v>
      </c>
      <c r="I714" s="9"/>
      <c r="J714" s="18" t="s">
        <v>3891</v>
      </c>
      <c r="K714" s="18">
        <v>800</v>
      </c>
      <c r="L714" s="18" t="s">
        <v>12465</v>
      </c>
      <c r="M714" s="34">
        <v>1</v>
      </c>
      <c r="N714" s="34">
        <v>1</v>
      </c>
      <c r="O714" s="9">
        <v>0</v>
      </c>
      <c r="P714" s="113"/>
      <c r="Q714" s="65"/>
      <c r="R714" s="65"/>
      <c r="S714" s="65"/>
    </row>
    <row r="715" spans="1:19" ht="60" x14ac:dyDescent="0.25">
      <c r="A715" s="149" t="s">
        <v>11031</v>
      </c>
      <c r="B715" s="18" t="s">
        <v>209</v>
      </c>
      <c r="C715" s="18" t="s">
        <v>209</v>
      </c>
      <c r="D715" s="18" t="s">
        <v>209</v>
      </c>
      <c r="E715" s="18" t="s">
        <v>234</v>
      </c>
      <c r="F715" s="18"/>
      <c r="G715" s="34"/>
      <c r="H715" s="18" t="s">
        <v>3940</v>
      </c>
      <c r="I715" s="9"/>
      <c r="J715" s="18" t="s">
        <v>3891</v>
      </c>
      <c r="K715" s="18">
        <v>400</v>
      </c>
      <c r="L715" s="18" t="s">
        <v>12466</v>
      </c>
      <c r="M715" s="34">
        <v>1</v>
      </c>
      <c r="N715" s="34">
        <v>1</v>
      </c>
      <c r="O715" s="9">
        <v>0</v>
      </c>
      <c r="P715" s="113"/>
      <c r="Q715" s="65"/>
      <c r="R715" s="65"/>
      <c r="S715" s="65"/>
    </row>
    <row r="716" spans="1:19" ht="60" x14ac:dyDescent="0.25">
      <c r="A716" s="149" t="s">
        <v>11032</v>
      </c>
      <c r="B716" s="18" t="s">
        <v>209</v>
      </c>
      <c r="C716" s="18" t="s">
        <v>209</v>
      </c>
      <c r="D716" s="18" t="s">
        <v>209</v>
      </c>
      <c r="E716" s="18" t="s">
        <v>233</v>
      </c>
      <c r="F716" s="18"/>
      <c r="G716" s="34"/>
      <c r="H716" s="18" t="s">
        <v>3940</v>
      </c>
      <c r="I716" s="9"/>
      <c r="J716" s="18" t="s">
        <v>3891</v>
      </c>
      <c r="K716" s="18">
        <v>500</v>
      </c>
      <c r="L716" s="18" t="s">
        <v>12467</v>
      </c>
      <c r="M716" s="34">
        <v>1</v>
      </c>
      <c r="N716" s="34">
        <v>1</v>
      </c>
      <c r="O716" s="9">
        <v>0</v>
      </c>
      <c r="P716" s="113"/>
      <c r="Q716" s="65"/>
      <c r="R716" s="65"/>
      <c r="S716" s="65"/>
    </row>
    <row r="717" spans="1:19" ht="60" x14ac:dyDescent="0.25">
      <c r="A717" s="149" t="s">
        <v>11033</v>
      </c>
      <c r="B717" s="18" t="s">
        <v>209</v>
      </c>
      <c r="C717" s="18" t="s">
        <v>209</v>
      </c>
      <c r="D717" s="18" t="s">
        <v>209</v>
      </c>
      <c r="E717" s="18" t="s">
        <v>232</v>
      </c>
      <c r="F717" s="18"/>
      <c r="G717" s="34"/>
      <c r="H717" s="18" t="s">
        <v>3940</v>
      </c>
      <c r="I717" s="9"/>
      <c r="J717" s="18" t="s">
        <v>3891</v>
      </c>
      <c r="K717" s="18">
        <v>800</v>
      </c>
      <c r="L717" s="18" t="s">
        <v>12468</v>
      </c>
      <c r="M717" s="34">
        <v>1</v>
      </c>
      <c r="N717" s="34">
        <v>1</v>
      </c>
      <c r="O717" s="9">
        <v>0</v>
      </c>
      <c r="P717" s="113"/>
      <c r="Q717" s="65"/>
      <c r="R717" s="65"/>
      <c r="S717" s="65"/>
    </row>
    <row r="718" spans="1:19" ht="60" x14ac:dyDescent="0.25">
      <c r="A718" s="149" t="s">
        <v>11034</v>
      </c>
      <c r="B718" s="18" t="s">
        <v>209</v>
      </c>
      <c r="C718" s="18" t="s">
        <v>209</v>
      </c>
      <c r="D718" s="18" t="s">
        <v>209</v>
      </c>
      <c r="E718" s="18" t="s">
        <v>231</v>
      </c>
      <c r="F718" s="18"/>
      <c r="G718" s="34"/>
      <c r="H718" s="18" t="s">
        <v>3940</v>
      </c>
      <c r="I718" s="9"/>
      <c r="J718" s="18" t="s">
        <v>3891</v>
      </c>
      <c r="K718" s="18">
        <v>400</v>
      </c>
      <c r="L718" s="18" t="s">
        <v>12469</v>
      </c>
      <c r="M718" s="34">
        <v>1</v>
      </c>
      <c r="N718" s="34">
        <v>1</v>
      </c>
      <c r="O718" s="9">
        <v>0</v>
      </c>
      <c r="P718" s="113"/>
      <c r="Q718" s="65"/>
      <c r="R718" s="65"/>
      <c r="S718" s="65"/>
    </row>
    <row r="719" spans="1:19" ht="60" x14ac:dyDescent="0.25">
      <c r="A719" s="149" t="s">
        <v>11035</v>
      </c>
      <c r="B719" s="18" t="s">
        <v>209</v>
      </c>
      <c r="C719" s="18" t="s">
        <v>209</v>
      </c>
      <c r="D719" s="18" t="s">
        <v>209</v>
      </c>
      <c r="E719" s="18" t="s">
        <v>230</v>
      </c>
      <c r="F719" s="18"/>
      <c r="G719" s="34"/>
      <c r="H719" s="18" t="s">
        <v>3940</v>
      </c>
      <c r="I719" s="9"/>
      <c r="J719" s="18" t="s">
        <v>3891</v>
      </c>
      <c r="K719" s="18">
        <v>800</v>
      </c>
      <c r="L719" s="18" t="s">
        <v>12470</v>
      </c>
      <c r="M719" s="34">
        <v>1</v>
      </c>
      <c r="N719" s="34">
        <v>1</v>
      </c>
      <c r="O719" s="9">
        <v>0</v>
      </c>
      <c r="P719" s="113"/>
      <c r="Q719" s="65"/>
      <c r="R719" s="65"/>
      <c r="S719" s="65"/>
    </row>
    <row r="720" spans="1:19" ht="60" x14ac:dyDescent="0.25">
      <c r="A720" s="149" t="s">
        <v>11036</v>
      </c>
      <c r="B720" s="18" t="s">
        <v>209</v>
      </c>
      <c r="C720" s="18" t="s">
        <v>209</v>
      </c>
      <c r="D720" s="18" t="s">
        <v>209</v>
      </c>
      <c r="E720" s="18" t="s">
        <v>229</v>
      </c>
      <c r="F720" s="18"/>
      <c r="G720" s="34"/>
      <c r="H720" s="18" t="s">
        <v>3940</v>
      </c>
      <c r="I720" s="9"/>
      <c r="J720" s="18" t="s">
        <v>3891</v>
      </c>
      <c r="K720" s="18">
        <v>500</v>
      </c>
      <c r="L720" s="18" t="s">
        <v>12471</v>
      </c>
      <c r="M720" s="34">
        <v>1</v>
      </c>
      <c r="N720" s="34">
        <v>1</v>
      </c>
      <c r="O720" s="9">
        <v>0</v>
      </c>
      <c r="P720" s="113"/>
      <c r="Q720" s="65"/>
      <c r="R720" s="65"/>
      <c r="S720" s="65"/>
    </row>
    <row r="721" spans="1:19" ht="60" x14ac:dyDescent="0.25">
      <c r="A721" s="149" t="s">
        <v>11037</v>
      </c>
      <c r="B721" s="18" t="s">
        <v>209</v>
      </c>
      <c r="C721" s="18" t="s">
        <v>209</v>
      </c>
      <c r="D721" s="18" t="s">
        <v>209</v>
      </c>
      <c r="E721" s="18" t="s">
        <v>228</v>
      </c>
      <c r="F721" s="18"/>
      <c r="G721" s="34"/>
      <c r="H721" s="18" t="s">
        <v>3940</v>
      </c>
      <c r="I721" s="9"/>
      <c r="J721" s="18" t="s">
        <v>3891</v>
      </c>
      <c r="K721" s="18">
        <v>2500</v>
      </c>
      <c r="L721" s="18" t="s">
        <v>12472</v>
      </c>
      <c r="M721" s="34">
        <v>1</v>
      </c>
      <c r="N721" s="34">
        <v>1</v>
      </c>
      <c r="O721" s="9">
        <v>0</v>
      </c>
      <c r="P721" s="113"/>
      <c r="Q721" s="65"/>
      <c r="R721" s="65"/>
      <c r="S721" s="65"/>
    </row>
    <row r="722" spans="1:19" ht="60" x14ac:dyDescent="0.25">
      <c r="A722" s="149" t="s">
        <v>11038</v>
      </c>
      <c r="B722" s="18" t="s">
        <v>209</v>
      </c>
      <c r="C722" s="18" t="s">
        <v>209</v>
      </c>
      <c r="D722" s="18" t="s">
        <v>209</v>
      </c>
      <c r="E722" s="18" t="s">
        <v>227</v>
      </c>
      <c r="F722" s="18"/>
      <c r="G722" s="34"/>
      <c r="H722" s="18" t="s">
        <v>3940</v>
      </c>
      <c r="I722" s="9"/>
      <c r="J722" s="18" t="s">
        <v>3891</v>
      </c>
      <c r="K722" s="18">
        <v>700</v>
      </c>
      <c r="L722" s="18" t="s">
        <v>12473</v>
      </c>
      <c r="M722" s="34">
        <v>1</v>
      </c>
      <c r="N722" s="34">
        <v>1</v>
      </c>
      <c r="O722" s="9">
        <v>0</v>
      </c>
      <c r="P722" s="113"/>
      <c r="Q722" s="65"/>
      <c r="R722" s="65"/>
      <c r="S722" s="65"/>
    </row>
    <row r="723" spans="1:19" ht="60" x14ac:dyDescent="0.25">
      <c r="A723" s="149" t="s">
        <v>11039</v>
      </c>
      <c r="B723" s="18" t="s">
        <v>209</v>
      </c>
      <c r="C723" s="18" t="s">
        <v>209</v>
      </c>
      <c r="D723" s="18" t="s">
        <v>209</v>
      </c>
      <c r="E723" s="18" t="s">
        <v>226</v>
      </c>
      <c r="F723" s="18"/>
      <c r="G723" s="34"/>
      <c r="H723" s="18" t="s">
        <v>3940</v>
      </c>
      <c r="I723" s="9"/>
      <c r="J723" s="18" t="s">
        <v>3891</v>
      </c>
      <c r="K723" s="18">
        <v>1700</v>
      </c>
      <c r="L723" s="18" t="s">
        <v>12474</v>
      </c>
      <c r="M723" s="34">
        <v>1</v>
      </c>
      <c r="N723" s="34">
        <v>1</v>
      </c>
      <c r="O723" s="9">
        <v>0</v>
      </c>
      <c r="P723" s="113"/>
      <c r="Q723" s="65"/>
      <c r="R723" s="65"/>
      <c r="S723" s="65"/>
    </row>
    <row r="724" spans="1:19" ht="60" x14ac:dyDescent="0.25">
      <c r="A724" s="149" t="s">
        <v>11040</v>
      </c>
      <c r="B724" s="18" t="s">
        <v>209</v>
      </c>
      <c r="C724" s="18" t="s">
        <v>209</v>
      </c>
      <c r="D724" s="18" t="s">
        <v>209</v>
      </c>
      <c r="E724" s="18" t="s">
        <v>225</v>
      </c>
      <c r="F724" s="18"/>
      <c r="G724" s="34"/>
      <c r="H724" s="18" t="s">
        <v>3940</v>
      </c>
      <c r="I724" s="9"/>
      <c r="J724" s="18" t="s">
        <v>3891</v>
      </c>
      <c r="K724" s="18">
        <v>300</v>
      </c>
      <c r="L724" s="18" t="s">
        <v>12475</v>
      </c>
      <c r="M724" s="34">
        <v>1</v>
      </c>
      <c r="N724" s="34">
        <v>1</v>
      </c>
      <c r="O724" s="9">
        <v>0</v>
      </c>
      <c r="P724" s="113"/>
      <c r="Q724" s="65"/>
      <c r="R724" s="65"/>
      <c r="S724" s="65"/>
    </row>
    <row r="725" spans="1:19" ht="60" x14ac:dyDescent="0.25">
      <c r="A725" s="149" t="s">
        <v>11041</v>
      </c>
      <c r="B725" s="18" t="s">
        <v>209</v>
      </c>
      <c r="C725" s="18" t="s">
        <v>209</v>
      </c>
      <c r="D725" s="18" t="s">
        <v>209</v>
      </c>
      <c r="E725" s="18" t="s">
        <v>224</v>
      </c>
      <c r="F725" s="18"/>
      <c r="G725" s="34"/>
      <c r="H725" s="18" t="s">
        <v>3940</v>
      </c>
      <c r="I725" s="9"/>
      <c r="J725" s="18" t="s">
        <v>3891</v>
      </c>
      <c r="K725" s="18">
        <v>1000</v>
      </c>
      <c r="L725" s="18" t="s">
        <v>12476</v>
      </c>
      <c r="M725" s="34">
        <v>1</v>
      </c>
      <c r="N725" s="34">
        <v>1</v>
      </c>
      <c r="O725" s="9">
        <v>0</v>
      </c>
      <c r="P725" s="113"/>
      <c r="Q725" s="65"/>
      <c r="R725" s="65"/>
      <c r="S725" s="65"/>
    </row>
    <row r="726" spans="1:19" ht="60" x14ac:dyDescent="0.25">
      <c r="A726" s="149" t="s">
        <v>11042</v>
      </c>
      <c r="B726" s="18" t="s">
        <v>209</v>
      </c>
      <c r="C726" s="18" t="s">
        <v>209</v>
      </c>
      <c r="D726" s="18" t="s">
        <v>209</v>
      </c>
      <c r="E726" s="18" t="s">
        <v>223</v>
      </c>
      <c r="F726" s="18"/>
      <c r="G726" s="34"/>
      <c r="H726" s="18" t="s">
        <v>3940</v>
      </c>
      <c r="I726" s="9"/>
      <c r="J726" s="18" t="s">
        <v>3891</v>
      </c>
      <c r="K726" s="18">
        <v>2700</v>
      </c>
      <c r="L726" s="18" t="s">
        <v>12477</v>
      </c>
      <c r="M726" s="34">
        <v>1</v>
      </c>
      <c r="N726" s="34">
        <v>1</v>
      </c>
      <c r="O726" s="9">
        <v>0</v>
      </c>
      <c r="P726" s="113"/>
      <c r="Q726" s="65"/>
      <c r="R726" s="65"/>
      <c r="S726" s="65"/>
    </row>
    <row r="727" spans="1:19" ht="60" x14ac:dyDescent="0.25">
      <c r="A727" s="149" t="s">
        <v>11043</v>
      </c>
      <c r="B727" s="18" t="s">
        <v>209</v>
      </c>
      <c r="C727" s="18" t="s">
        <v>209</v>
      </c>
      <c r="D727" s="18" t="s">
        <v>209</v>
      </c>
      <c r="E727" s="18" t="s">
        <v>222</v>
      </c>
      <c r="F727" s="18"/>
      <c r="G727" s="34"/>
      <c r="H727" s="18" t="s">
        <v>3940</v>
      </c>
      <c r="I727" s="9"/>
      <c r="J727" s="18" t="s">
        <v>3891</v>
      </c>
      <c r="K727" s="18">
        <v>2600</v>
      </c>
      <c r="L727" s="18" t="s">
        <v>12478</v>
      </c>
      <c r="M727" s="34">
        <v>1</v>
      </c>
      <c r="N727" s="34">
        <v>1</v>
      </c>
      <c r="O727" s="9">
        <v>0</v>
      </c>
      <c r="P727" s="65"/>
      <c r="Q727" s="65"/>
      <c r="R727" s="113"/>
      <c r="S727" s="113"/>
    </row>
    <row r="728" spans="1:19" ht="75" x14ac:dyDescent="0.25">
      <c r="A728" s="149" t="s">
        <v>11044</v>
      </c>
      <c r="B728" s="18" t="s">
        <v>221</v>
      </c>
      <c r="C728" s="18" t="s">
        <v>221</v>
      </c>
      <c r="D728" s="18" t="s">
        <v>5045</v>
      </c>
      <c r="E728" s="18" t="s">
        <v>220</v>
      </c>
      <c r="F728" s="18" t="s">
        <v>219</v>
      </c>
      <c r="G728" s="34"/>
      <c r="H728" s="18" t="s">
        <v>3940</v>
      </c>
      <c r="I728" s="9"/>
      <c r="J728" s="18" t="s">
        <v>3891</v>
      </c>
      <c r="K728" s="18">
        <v>6</v>
      </c>
      <c r="L728" s="18" t="s">
        <v>12479</v>
      </c>
      <c r="M728" s="34">
        <v>1</v>
      </c>
      <c r="N728" s="34">
        <v>1</v>
      </c>
      <c r="O728" s="9">
        <v>0</v>
      </c>
      <c r="P728" s="65"/>
      <c r="Q728" s="65"/>
      <c r="R728" s="113"/>
      <c r="S728" s="113"/>
    </row>
    <row r="729" spans="1:19" ht="60" x14ac:dyDescent="0.25">
      <c r="A729" s="149" t="s">
        <v>11045</v>
      </c>
      <c r="B729" s="18" t="s">
        <v>218</v>
      </c>
      <c r="C729" s="18" t="s">
        <v>218</v>
      </c>
      <c r="D729" s="18" t="s">
        <v>5050</v>
      </c>
      <c r="E729" s="18" t="s">
        <v>4649</v>
      </c>
      <c r="F729" s="18"/>
      <c r="G729" s="34"/>
      <c r="H729" s="18" t="s">
        <v>3940</v>
      </c>
      <c r="I729" s="9"/>
      <c r="J729" s="18" t="s">
        <v>3891</v>
      </c>
      <c r="K729" s="18">
        <v>4</v>
      </c>
      <c r="L729" s="18" t="s">
        <v>12480</v>
      </c>
      <c r="M729" s="34">
        <v>1</v>
      </c>
      <c r="N729" s="34">
        <v>1</v>
      </c>
      <c r="O729" s="9">
        <v>0</v>
      </c>
      <c r="P729" s="65"/>
      <c r="Q729" s="65"/>
      <c r="R729" s="113"/>
      <c r="S729" s="113"/>
    </row>
    <row r="730" spans="1:19" ht="60" x14ac:dyDescent="0.25">
      <c r="A730" s="149" t="s">
        <v>11046</v>
      </c>
      <c r="B730" s="18" t="s">
        <v>217</v>
      </c>
      <c r="C730" s="18" t="s">
        <v>217</v>
      </c>
      <c r="D730" s="18" t="s">
        <v>5050</v>
      </c>
      <c r="E730" s="18" t="s">
        <v>216</v>
      </c>
      <c r="F730" s="18"/>
      <c r="G730" s="34"/>
      <c r="H730" s="18" t="s">
        <v>3940</v>
      </c>
      <c r="I730" s="9"/>
      <c r="J730" s="18" t="s">
        <v>3891</v>
      </c>
      <c r="K730" s="18">
        <v>12</v>
      </c>
      <c r="L730" s="18" t="s">
        <v>12481</v>
      </c>
      <c r="M730" s="34">
        <v>1</v>
      </c>
      <c r="N730" s="34">
        <v>1</v>
      </c>
      <c r="O730" s="9">
        <v>0</v>
      </c>
      <c r="P730" s="65"/>
      <c r="Q730" s="65"/>
      <c r="R730" s="113"/>
      <c r="S730" s="113"/>
    </row>
    <row r="731" spans="1:19" ht="60" x14ac:dyDescent="0.25">
      <c r="A731" s="149" t="s">
        <v>11047</v>
      </c>
      <c r="B731" s="18" t="s">
        <v>214</v>
      </c>
      <c r="C731" s="18" t="s">
        <v>214</v>
      </c>
      <c r="D731" s="18" t="s">
        <v>5050</v>
      </c>
      <c r="E731" s="18" t="s">
        <v>215</v>
      </c>
      <c r="F731" s="18"/>
      <c r="G731" s="34"/>
      <c r="H731" s="18" t="s">
        <v>3940</v>
      </c>
      <c r="I731" s="9"/>
      <c r="J731" s="18" t="s">
        <v>3891</v>
      </c>
      <c r="K731" s="18">
        <v>9</v>
      </c>
      <c r="L731" s="18" t="s">
        <v>12482</v>
      </c>
      <c r="M731" s="34">
        <v>1</v>
      </c>
      <c r="N731" s="34">
        <v>1</v>
      </c>
      <c r="O731" s="9">
        <v>0</v>
      </c>
      <c r="P731" s="65"/>
      <c r="Q731" s="65"/>
      <c r="R731" s="113"/>
      <c r="S731" s="113"/>
    </row>
    <row r="732" spans="1:19" ht="120" x14ac:dyDescent="0.25">
      <c r="A732" s="149" t="s">
        <v>11048</v>
      </c>
      <c r="B732" s="18" t="s">
        <v>4171</v>
      </c>
      <c r="C732" s="18" t="s">
        <v>4171</v>
      </c>
      <c r="D732" s="18" t="s">
        <v>5050</v>
      </c>
      <c r="E732" s="18" t="s">
        <v>213</v>
      </c>
      <c r="F732" s="18"/>
      <c r="G732" s="34"/>
      <c r="H732" s="18" t="s">
        <v>3940</v>
      </c>
      <c r="I732" s="9"/>
      <c r="J732" s="18" t="s">
        <v>3891</v>
      </c>
      <c r="K732" s="18">
        <v>14</v>
      </c>
      <c r="L732" s="18" t="s">
        <v>12483</v>
      </c>
      <c r="M732" s="34">
        <v>1</v>
      </c>
      <c r="N732" s="34">
        <v>1</v>
      </c>
      <c r="O732" s="9">
        <v>0</v>
      </c>
      <c r="P732" s="65"/>
      <c r="Q732" s="65"/>
      <c r="R732" s="113"/>
      <c r="S732" s="113"/>
    </row>
    <row r="733" spans="1:19" ht="60" x14ac:dyDescent="0.25">
      <c r="A733" s="149" t="s">
        <v>11049</v>
      </c>
      <c r="B733" s="18" t="s">
        <v>211</v>
      </c>
      <c r="C733" s="18" t="s">
        <v>211</v>
      </c>
      <c r="D733" s="18" t="s">
        <v>5050</v>
      </c>
      <c r="E733" s="18" t="s">
        <v>212</v>
      </c>
      <c r="F733" s="18"/>
      <c r="G733" s="34"/>
      <c r="H733" s="18" t="s">
        <v>3940</v>
      </c>
      <c r="I733" s="9"/>
      <c r="J733" s="18" t="s">
        <v>3891</v>
      </c>
      <c r="K733" s="18">
        <v>6</v>
      </c>
      <c r="L733" s="18" t="s">
        <v>12484</v>
      </c>
      <c r="M733" s="34">
        <v>1</v>
      </c>
      <c r="N733" s="34">
        <v>1</v>
      </c>
      <c r="O733" s="9">
        <v>0</v>
      </c>
      <c r="P733" s="65"/>
      <c r="Q733" s="65"/>
      <c r="R733" s="113"/>
      <c r="S733" s="113"/>
    </row>
    <row r="734" spans="1:19" ht="60" x14ac:dyDescent="0.25">
      <c r="A734" s="149" t="s">
        <v>11050</v>
      </c>
      <c r="B734" s="18" t="s">
        <v>211</v>
      </c>
      <c r="C734" s="18" t="s">
        <v>211</v>
      </c>
      <c r="D734" s="18" t="s">
        <v>5050</v>
      </c>
      <c r="E734" s="18" t="s">
        <v>210</v>
      </c>
      <c r="F734" s="18"/>
      <c r="G734" s="34"/>
      <c r="H734" s="18" t="s">
        <v>3940</v>
      </c>
      <c r="I734" s="9"/>
      <c r="J734" s="18" t="s">
        <v>3891</v>
      </c>
      <c r="K734" s="18">
        <v>6</v>
      </c>
      <c r="L734" s="18" t="s">
        <v>12485</v>
      </c>
      <c r="M734" s="34">
        <v>1</v>
      </c>
      <c r="N734" s="34">
        <v>1</v>
      </c>
      <c r="O734" s="9">
        <v>0</v>
      </c>
      <c r="P734" s="65"/>
      <c r="Q734" s="65"/>
      <c r="R734" s="113"/>
      <c r="S734" s="113"/>
    </row>
    <row r="735" spans="1:19" ht="60" x14ac:dyDescent="0.25">
      <c r="A735" s="149" t="s">
        <v>11051</v>
      </c>
      <c r="B735" s="18" t="s">
        <v>209</v>
      </c>
      <c r="C735" s="18" t="s">
        <v>209</v>
      </c>
      <c r="D735" s="18" t="s">
        <v>209</v>
      </c>
      <c r="E735" s="18" t="s">
        <v>208</v>
      </c>
      <c r="F735" s="18"/>
      <c r="G735" s="34"/>
      <c r="H735" s="18" t="s">
        <v>3940</v>
      </c>
      <c r="I735" s="9"/>
      <c r="J735" s="18" t="s">
        <v>3891</v>
      </c>
      <c r="K735" s="18">
        <v>300</v>
      </c>
      <c r="L735" s="18" t="s">
        <v>12486</v>
      </c>
      <c r="M735" s="34">
        <v>1</v>
      </c>
      <c r="N735" s="34">
        <v>1</v>
      </c>
      <c r="O735" s="9">
        <v>0</v>
      </c>
      <c r="P735" s="65"/>
      <c r="Q735" s="65"/>
      <c r="R735" s="113"/>
      <c r="S735" s="113"/>
    </row>
    <row r="736" spans="1:19" ht="60" x14ac:dyDescent="0.25">
      <c r="A736" s="149" t="s">
        <v>11052</v>
      </c>
      <c r="B736" s="18" t="s">
        <v>4173</v>
      </c>
      <c r="C736" s="18" t="s">
        <v>4173</v>
      </c>
      <c r="D736" s="18" t="s">
        <v>5045</v>
      </c>
      <c r="E736" s="18" t="s">
        <v>207</v>
      </c>
      <c r="F736" s="18" t="s">
        <v>4688</v>
      </c>
      <c r="G736" s="9"/>
      <c r="H736" s="18" t="s">
        <v>5503</v>
      </c>
      <c r="I736" s="9"/>
      <c r="J736" s="18" t="s">
        <v>3891</v>
      </c>
      <c r="K736" s="18">
        <v>380</v>
      </c>
      <c r="L736" s="18" t="s">
        <v>12487</v>
      </c>
      <c r="M736" s="9">
        <v>289578</v>
      </c>
      <c r="N736" s="9">
        <v>289578</v>
      </c>
      <c r="O736" s="9">
        <v>0</v>
      </c>
      <c r="P736" s="65"/>
      <c r="Q736" s="65"/>
      <c r="R736" s="113"/>
      <c r="S736" s="113"/>
    </row>
    <row r="737" spans="1:19" ht="60" x14ac:dyDescent="0.25">
      <c r="A737" s="149" t="s">
        <v>11053</v>
      </c>
      <c r="B737" s="18" t="s">
        <v>209</v>
      </c>
      <c r="C737" s="18" t="s">
        <v>209</v>
      </c>
      <c r="D737" s="18" t="s">
        <v>209</v>
      </c>
      <c r="E737" s="18" t="s">
        <v>4097</v>
      </c>
      <c r="F737" s="18"/>
      <c r="G737" s="34"/>
      <c r="H737" s="18" t="s">
        <v>3940</v>
      </c>
      <c r="I737" s="9"/>
      <c r="J737" s="18"/>
      <c r="K737" s="18">
        <v>500</v>
      </c>
      <c r="L737" s="18" t="s">
        <v>12488</v>
      </c>
      <c r="M737" s="34">
        <v>1</v>
      </c>
      <c r="N737" s="34">
        <v>1</v>
      </c>
      <c r="O737" s="9"/>
      <c r="P737" s="65"/>
      <c r="Q737" s="65"/>
      <c r="R737" s="113"/>
      <c r="S737" s="113"/>
    </row>
    <row r="738" spans="1:19" ht="60" x14ac:dyDescent="0.25">
      <c r="A738" s="149" t="s">
        <v>11054</v>
      </c>
      <c r="B738" s="18" t="s">
        <v>554</v>
      </c>
      <c r="C738" s="18" t="s">
        <v>554</v>
      </c>
      <c r="D738" s="18" t="s">
        <v>5045</v>
      </c>
      <c r="E738" s="18" t="s">
        <v>4098</v>
      </c>
      <c r="F738" s="18"/>
      <c r="G738" s="34"/>
      <c r="H738" s="18" t="s">
        <v>3940</v>
      </c>
      <c r="I738" s="9"/>
      <c r="J738" s="18"/>
      <c r="K738" s="18">
        <v>4</v>
      </c>
      <c r="L738" s="18" t="s">
        <v>12311</v>
      </c>
      <c r="M738" s="34">
        <v>1</v>
      </c>
      <c r="N738" s="34">
        <v>1</v>
      </c>
      <c r="O738" s="9"/>
      <c r="P738" s="65"/>
      <c r="Q738" s="65"/>
      <c r="R738" s="113"/>
      <c r="S738" s="113"/>
    </row>
    <row r="739" spans="1:19" ht="60" x14ac:dyDescent="0.25">
      <c r="A739" s="149" t="s">
        <v>11055</v>
      </c>
      <c r="B739" s="18" t="s">
        <v>12573</v>
      </c>
      <c r="C739" s="18" t="s">
        <v>5041</v>
      </c>
      <c r="D739" s="18" t="s">
        <v>209</v>
      </c>
      <c r="E739" s="18" t="s">
        <v>5042</v>
      </c>
      <c r="F739" s="18"/>
      <c r="G739" s="34"/>
      <c r="H739" s="18" t="s">
        <v>3940</v>
      </c>
      <c r="I739" s="9"/>
      <c r="J739" s="18"/>
      <c r="K739" s="18">
        <v>830</v>
      </c>
      <c r="L739" s="18" t="s">
        <v>12489</v>
      </c>
      <c r="M739" s="34">
        <v>1</v>
      </c>
      <c r="N739" s="34">
        <v>1</v>
      </c>
      <c r="O739" s="9"/>
      <c r="P739" s="65"/>
      <c r="Q739" s="65"/>
      <c r="R739" s="113"/>
      <c r="S739" s="113"/>
    </row>
    <row r="740" spans="1:19" ht="60" x14ac:dyDescent="0.25">
      <c r="A740" s="149" t="s">
        <v>11056</v>
      </c>
      <c r="B740" s="18" t="s">
        <v>12573</v>
      </c>
      <c r="C740" s="18" t="s">
        <v>4179</v>
      </c>
      <c r="D740" s="18" t="s">
        <v>209</v>
      </c>
      <c r="E740" s="18" t="s">
        <v>4099</v>
      </c>
      <c r="F740" s="18"/>
      <c r="G740" s="34"/>
      <c r="H740" s="18" t="s">
        <v>3940</v>
      </c>
      <c r="I740" s="9"/>
      <c r="J740" s="18"/>
      <c r="K740" s="18">
        <v>1800</v>
      </c>
      <c r="L740" s="18" t="s">
        <v>12490</v>
      </c>
      <c r="M740" s="34">
        <v>1</v>
      </c>
      <c r="N740" s="34">
        <v>1</v>
      </c>
      <c r="O740" s="9"/>
      <c r="P740" s="65"/>
      <c r="Q740" s="65"/>
      <c r="R740" s="113"/>
      <c r="S740" s="113"/>
    </row>
    <row r="741" spans="1:19" ht="60" x14ac:dyDescent="0.25">
      <c r="A741" s="149" t="s">
        <v>11057</v>
      </c>
      <c r="B741" s="18" t="s">
        <v>12573</v>
      </c>
      <c r="C741" s="18" t="s">
        <v>4180</v>
      </c>
      <c r="D741" s="18" t="s">
        <v>209</v>
      </c>
      <c r="E741" s="18" t="s">
        <v>4100</v>
      </c>
      <c r="F741" s="18"/>
      <c r="G741" s="34"/>
      <c r="H741" s="18" t="s">
        <v>3940</v>
      </c>
      <c r="I741" s="9"/>
      <c r="J741" s="18"/>
      <c r="K741" s="18">
        <v>270</v>
      </c>
      <c r="L741" s="18" t="s">
        <v>12491</v>
      </c>
      <c r="M741" s="34">
        <v>1</v>
      </c>
      <c r="N741" s="34">
        <v>1</v>
      </c>
      <c r="O741" s="9"/>
      <c r="P741" s="65"/>
      <c r="Q741" s="65"/>
      <c r="R741" s="113"/>
      <c r="S741" s="113"/>
    </row>
    <row r="742" spans="1:19" ht="60" x14ac:dyDescent="0.25">
      <c r="A742" s="149" t="s">
        <v>11058</v>
      </c>
      <c r="B742" s="18" t="s">
        <v>209</v>
      </c>
      <c r="C742" s="18" t="s">
        <v>209</v>
      </c>
      <c r="D742" s="18" t="s">
        <v>209</v>
      </c>
      <c r="E742" s="18" t="s">
        <v>4101</v>
      </c>
      <c r="F742" s="18"/>
      <c r="G742" s="34"/>
      <c r="H742" s="18" t="s">
        <v>3940</v>
      </c>
      <c r="I742" s="9"/>
      <c r="J742" s="18"/>
      <c r="K742" s="18">
        <v>420</v>
      </c>
      <c r="L742" s="18" t="s">
        <v>12492</v>
      </c>
      <c r="M742" s="34">
        <v>1</v>
      </c>
      <c r="N742" s="34">
        <v>1</v>
      </c>
      <c r="O742" s="9"/>
      <c r="P742" s="65"/>
      <c r="Q742" s="65"/>
      <c r="R742" s="113"/>
      <c r="S742" s="113"/>
    </row>
    <row r="743" spans="1:19" ht="60" x14ac:dyDescent="0.25">
      <c r="A743" s="149" t="s">
        <v>11059</v>
      </c>
      <c r="B743" s="18" t="s">
        <v>209</v>
      </c>
      <c r="C743" s="18" t="s">
        <v>209</v>
      </c>
      <c r="D743" s="18" t="s">
        <v>209</v>
      </c>
      <c r="E743" s="18" t="s">
        <v>4102</v>
      </c>
      <c r="F743" s="18"/>
      <c r="G743" s="34"/>
      <c r="H743" s="18" t="s">
        <v>3940</v>
      </c>
      <c r="I743" s="9"/>
      <c r="J743" s="18"/>
      <c r="K743" s="18">
        <v>460</v>
      </c>
      <c r="L743" s="18" t="s">
        <v>12493</v>
      </c>
      <c r="M743" s="34">
        <v>1</v>
      </c>
      <c r="N743" s="34">
        <v>1</v>
      </c>
      <c r="O743" s="9"/>
      <c r="P743" s="65"/>
      <c r="Q743" s="65"/>
      <c r="R743" s="113"/>
      <c r="S743" s="113"/>
    </row>
    <row r="744" spans="1:19" ht="60" x14ac:dyDescent="0.25">
      <c r="A744" s="149" t="s">
        <v>11060</v>
      </c>
      <c r="B744" s="18" t="s">
        <v>554</v>
      </c>
      <c r="C744" s="18" t="s">
        <v>554</v>
      </c>
      <c r="D744" s="18" t="s">
        <v>5045</v>
      </c>
      <c r="E744" s="18" t="s">
        <v>4103</v>
      </c>
      <c r="F744" s="18"/>
      <c r="G744" s="34"/>
      <c r="H744" s="18" t="s">
        <v>3940</v>
      </c>
      <c r="I744" s="9"/>
      <c r="J744" s="18"/>
      <c r="K744" s="18">
        <v>18</v>
      </c>
      <c r="L744" s="18" t="s">
        <v>12494</v>
      </c>
      <c r="M744" s="34">
        <v>1</v>
      </c>
      <c r="N744" s="34">
        <v>1</v>
      </c>
      <c r="O744" s="9"/>
      <c r="P744" s="65"/>
      <c r="Q744" s="65"/>
      <c r="R744" s="113"/>
      <c r="S744" s="113"/>
    </row>
    <row r="745" spans="1:19" ht="60" x14ac:dyDescent="0.25">
      <c r="A745" s="149" t="s">
        <v>11061</v>
      </c>
      <c r="B745" s="18" t="s">
        <v>554</v>
      </c>
      <c r="C745" s="18" t="s">
        <v>554</v>
      </c>
      <c r="D745" s="18" t="s">
        <v>5045</v>
      </c>
      <c r="E745" s="18" t="s">
        <v>4103</v>
      </c>
      <c r="F745" s="18"/>
      <c r="G745" s="34"/>
      <c r="H745" s="18" t="s">
        <v>3940</v>
      </c>
      <c r="I745" s="9"/>
      <c r="J745" s="18"/>
      <c r="K745" s="18">
        <v>12</v>
      </c>
      <c r="L745" s="18" t="s">
        <v>12495</v>
      </c>
      <c r="M745" s="34">
        <v>1</v>
      </c>
      <c r="N745" s="34">
        <v>1</v>
      </c>
      <c r="O745" s="9"/>
      <c r="P745" s="65"/>
      <c r="Q745" s="65"/>
      <c r="R745" s="113"/>
      <c r="S745" s="113"/>
    </row>
    <row r="746" spans="1:19" ht="60" x14ac:dyDescent="0.25">
      <c r="A746" s="149" t="s">
        <v>11062</v>
      </c>
      <c r="B746" s="18" t="s">
        <v>554</v>
      </c>
      <c r="C746" s="18" t="s">
        <v>554</v>
      </c>
      <c r="D746" s="18" t="s">
        <v>5045</v>
      </c>
      <c r="E746" s="18" t="s">
        <v>4103</v>
      </c>
      <c r="F746" s="18"/>
      <c r="G746" s="34"/>
      <c r="H746" s="18" t="s">
        <v>3940</v>
      </c>
      <c r="I746" s="9"/>
      <c r="J746" s="18"/>
      <c r="K746" s="18">
        <v>12</v>
      </c>
      <c r="L746" s="18" t="s">
        <v>12496</v>
      </c>
      <c r="M746" s="34">
        <v>1</v>
      </c>
      <c r="N746" s="34">
        <v>1</v>
      </c>
      <c r="O746" s="9"/>
      <c r="P746" s="65"/>
      <c r="Q746" s="65"/>
      <c r="R746" s="113"/>
      <c r="S746" s="113"/>
    </row>
    <row r="747" spans="1:19" ht="60" x14ac:dyDescent="0.25">
      <c r="A747" s="149" t="s">
        <v>11063</v>
      </c>
      <c r="B747" s="18" t="s">
        <v>209</v>
      </c>
      <c r="C747" s="18" t="s">
        <v>209</v>
      </c>
      <c r="D747" s="18" t="s">
        <v>209</v>
      </c>
      <c r="E747" s="18" t="s">
        <v>4104</v>
      </c>
      <c r="F747" s="18"/>
      <c r="G747" s="34"/>
      <c r="H747" s="18" t="s">
        <v>3940</v>
      </c>
      <c r="I747" s="9"/>
      <c r="J747" s="18"/>
      <c r="K747" s="18">
        <v>1150</v>
      </c>
      <c r="L747" s="18" t="s">
        <v>12497</v>
      </c>
      <c r="M747" s="34">
        <v>1</v>
      </c>
      <c r="N747" s="34">
        <v>1</v>
      </c>
      <c r="O747" s="9"/>
      <c r="P747" s="65"/>
      <c r="Q747" s="65"/>
      <c r="R747" s="113"/>
      <c r="S747" s="113"/>
    </row>
    <row r="748" spans="1:19" ht="60" x14ac:dyDescent="0.25">
      <c r="A748" s="149" t="s">
        <v>11064</v>
      </c>
      <c r="B748" s="18" t="s">
        <v>12573</v>
      </c>
      <c r="C748" s="18" t="s">
        <v>4181</v>
      </c>
      <c r="D748" s="18" t="s">
        <v>209</v>
      </c>
      <c r="E748" s="18" t="s">
        <v>4105</v>
      </c>
      <c r="F748" s="18"/>
      <c r="G748" s="34"/>
      <c r="H748" s="18" t="s">
        <v>3940</v>
      </c>
      <c r="I748" s="9"/>
      <c r="J748" s="18"/>
      <c r="K748" s="18">
        <v>1600</v>
      </c>
      <c r="L748" s="18" t="s">
        <v>12498</v>
      </c>
      <c r="M748" s="34">
        <v>1</v>
      </c>
      <c r="N748" s="34">
        <v>1</v>
      </c>
      <c r="O748" s="9"/>
      <c r="P748" s="65"/>
      <c r="Q748" s="65"/>
      <c r="R748" s="113"/>
      <c r="S748" s="113"/>
    </row>
    <row r="749" spans="1:19" ht="60" x14ac:dyDescent="0.25">
      <c r="A749" s="149" t="s">
        <v>11065</v>
      </c>
      <c r="B749" s="18" t="s">
        <v>12573</v>
      </c>
      <c r="C749" s="18" t="s">
        <v>4182</v>
      </c>
      <c r="D749" s="18" t="s">
        <v>209</v>
      </c>
      <c r="E749" s="18" t="s">
        <v>4106</v>
      </c>
      <c r="F749" s="18"/>
      <c r="G749" s="34"/>
      <c r="H749" s="18" t="s">
        <v>3940</v>
      </c>
      <c r="I749" s="9"/>
      <c r="J749" s="18"/>
      <c r="K749" s="18">
        <v>50</v>
      </c>
      <c r="L749" s="18" t="s">
        <v>12499</v>
      </c>
      <c r="M749" s="34">
        <v>1</v>
      </c>
      <c r="N749" s="34">
        <v>1</v>
      </c>
      <c r="O749" s="9"/>
      <c r="P749" s="65"/>
      <c r="Q749" s="65"/>
      <c r="R749" s="113"/>
      <c r="S749" s="113"/>
    </row>
    <row r="750" spans="1:19" ht="60" x14ac:dyDescent="0.25">
      <c r="A750" s="149" t="s">
        <v>11066</v>
      </c>
      <c r="B750" s="18" t="s">
        <v>12573</v>
      </c>
      <c r="C750" s="18" t="s">
        <v>4183</v>
      </c>
      <c r="D750" s="18" t="s">
        <v>209</v>
      </c>
      <c r="E750" s="18" t="s">
        <v>4107</v>
      </c>
      <c r="F750" s="18"/>
      <c r="G750" s="34"/>
      <c r="H750" s="18" t="s">
        <v>3940</v>
      </c>
      <c r="I750" s="9"/>
      <c r="J750" s="18"/>
      <c r="K750" s="18">
        <v>710</v>
      </c>
      <c r="L750" s="18" t="s">
        <v>12500</v>
      </c>
      <c r="M750" s="34">
        <v>1</v>
      </c>
      <c r="N750" s="34">
        <v>1</v>
      </c>
      <c r="O750" s="9"/>
      <c r="P750" s="65"/>
      <c r="Q750" s="65"/>
      <c r="R750" s="113"/>
      <c r="S750" s="113"/>
    </row>
    <row r="751" spans="1:19" ht="60" x14ac:dyDescent="0.25">
      <c r="A751" s="149" t="s">
        <v>11067</v>
      </c>
      <c r="B751" s="18" t="s">
        <v>12573</v>
      </c>
      <c r="C751" s="18" t="s">
        <v>4184</v>
      </c>
      <c r="D751" s="18" t="s">
        <v>209</v>
      </c>
      <c r="E751" s="18" t="s">
        <v>4108</v>
      </c>
      <c r="F751" s="18"/>
      <c r="G751" s="34"/>
      <c r="H751" s="18" t="s">
        <v>3940</v>
      </c>
      <c r="I751" s="9"/>
      <c r="J751" s="18"/>
      <c r="K751" s="18">
        <v>890</v>
      </c>
      <c r="L751" s="18" t="s">
        <v>12501</v>
      </c>
      <c r="M751" s="34">
        <v>1</v>
      </c>
      <c r="N751" s="34">
        <v>1</v>
      </c>
      <c r="O751" s="9"/>
      <c r="P751" s="65"/>
      <c r="Q751" s="65"/>
      <c r="R751" s="113"/>
      <c r="S751" s="113"/>
    </row>
    <row r="752" spans="1:19" ht="60" x14ac:dyDescent="0.25">
      <c r="A752" s="149" t="s">
        <v>11068</v>
      </c>
      <c r="B752" s="18" t="s">
        <v>209</v>
      </c>
      <c r="C752" s="18" t="s">
        <v>209</v>
      </c>
      <c r="D752" s="18" t="s">
        <v>209</v>
      </c>
      <c r="E752" s="18" t="s">
        <v>4109</v>
      </c>
      <c r="F752" s="18"/>
      <c r="G752" s="34"/>
      <c r="H752" s="18" t="s">
        <v>3940</v>
      </c>
      <c r="I752" s="9"/>
      <c r="J752" s="18"/>
      <c r="K752" s="18">
        <v>1400</v>
      </c>
      <c r="L752" s="18" t="s">
        <v>12502</v>
      </c>
      <c r="M752" s="34">
        <v>1</v>
      </c>
      <c r="N752" s="34">
        <v>1</v>
      </c>
      <c r="O752" s="9"/>
      <c r="P752" s="65"/>
      <c r="Q752" s="65"/>
      <c r="R752" s="113"/>
      <c r="S752" s="113"/>
    </row>
    <row r="753" spans="1:19" ht="60" x14ac:dyDescent="0.25">
      <c r="A753" s="149" t="s">
        <v>11069</v>
      </c>
      <c r="B753" s="18" t="s">
        <v>554</v>
      </c>
      <c r="C753" s="18" t="s">
        <v>554</v>
      </c>
      <c r="D753" s="18" t="s">
        <v>5045</v>
      </c>
      <c r="E753" s="18" t="s">
        <v>4110</v>
      </c>
      <c r="F753" s="18"/>
      <c r="G753" s="34"/>
      <c r="H753" s="18" t="s">
        <v>3940</v>
      </c>
      <c r="I753" s="9"/>
      <c r="J753" s="18"/>
      <c r="K753" s="18">
        <v>6</v>
      </c>
      <c r="L753" s="18" t="s">
        <v>12131</v>
      </c>
      <c r="M753" s="34">
        <v>1</v>
      </c>
      <c r="N753" s="34">
        <v>1</v>
      </c>
      <c r="O753" s="9"/>
      <c r="P753" s="65"/>
      <c r="Q753" s="65"/>
      <c r="R753" s="113"/>
      <c r="S753" s="113"/>
    </row>
    <row r="754" spans="1:19" ht="60" x14ac:dyDescent="0.25">
      <c r="A754" s="149" t="s">
        <v>11070</v>
      </c>
      <c r="B754" s="18" t="s">
        <v>554</v>
      </c>
      <c r="C754" s="18" t="s">
        <v>554</v>
      </c>
      <c r="D754" s="18" t="s">
        <v>5045</v>
      </c>
      <c r="E754" s="18" t="s">
        <v>4111</v>
      </c>
      <c r="F754" s="18"/>
      <c r="G754" s="34"/>
      <c r="H754" s="18" t="s">
        <v>3940</v>
      </c>
      <c r="I754" s="9"/>
      <c r="J754" s="18"/>
      <c r="K754" s="18">
        <v>20</v>
      </c>
      <c r="L754" s="18" t="s">
        <v>12503</v>
      </c>
      <c r="M754" s="34">
        <v>1</v>
      </c>
      <c r="N754" s="34">
        <v>1</v>
      </c>
      <c r="O754" s="9"/>
      <c r="P754" s="65"/>
      <c r="Q754" s="65"/>
      <c r="R754" s="113"/>
      <c r="S754" s="113"/>
    </row>
    <row r="755" spans="1:19" ht="60" x14ac:dyDescent="0.25">
      <c r="A755" s="149" t="s">
        <v>11071</v>
      </c>
      <c r="B755" s="18" t="s">
        <v>554</v>
      </c>
      <c r="C755" s="18" t="s">
        <v>554</v>
      </c>
      <c r="D755" s="18" t="s">
        <v>5045</v>
      </c>
      <c r="E755" s="18" t="s">
        <v>4111</v>
      </c>
      <c r="F755" s="18"/>
      <c r="G755" s="34"/>
      <c r="H755" s="18" t="s">
        <v>3940</v>
      </c>
      <c r="I755" s="9"/>
      <c r="J755" s="18"/>
      <c r="K755" s="18">
        <v>21</v>
      </c>
      <c r="L755" s="18" t="s">
        <v>12504</v>
      </c>
      <c r="M755" s="34">
        <v>1</v>
      </c>
      <c r="N755" s="34">
        <v>1</v>
      </c>
      <c r="O755" s="9"/>
      <c r="P755" s="65"/>
      <c r="Q755" s="65"/>
      <c r="R755" s="113"/>
      <c r="S755" s="113"/>
    </row>
    <row r="756" spans="1:19" ht="60" x14ac:dyDescent="0.25">
      <c r="A756" s="149" t="s">
        <v>11072</v>
      </c>
      <c r="B756" s="18" t="s">
        <v>12573</v>
      </c>
      <c r="C756" s="18" t="s">
        <v>4185</v>
      </c>
      <c r="D756" s="18" t="s">
        <v>209</v>
      </c>
      <c r="E756" s="18" t="s">
        <v>4112</v>
      </c>
      <c r="F756" s="18"/>
      <c r="G756" s="34"/>
      <c r="H756" s="18" t="s">
        <v>3940</v>
      </c>
      <c r="I756" s="9"/>
      <c r="J756" s="18"/>
      <c r="K756" s="18">
        <v>200</v>
      </c>
      <c r="L756" s="18" t="s">
        <v>12505</v>
      </c>
      <c r="M756" s="34">
        <v>1</v>
      </c>
      <c r="N756" s="34">
        <v>1</v>
      </c>
      <c r="O756" s="9"/>
      <c r="P756" s="65"/>
      <c r="Q756" s="65"/>
      <c r="R756" s="113"/>
      <c r="S756" s="113"/>
    </row>
    <row r="757" spans="1:19" ht="75" x14ac:dyDescent="0.25">
      <c r="A757" s="149" t="s">
        <v>11073</v>
      </c>
      <c r="B757" s="18" t="s">
        <v>12573</v>
      </c>
      <c r="C757" s="18" t="s">
        <v>5043</v>
      </c>
      <c r="D757" s="18" t="s">
        <v>209</v>
      </c>
      <c r="E757" s="18" t="s">
        <v>5044</v>
      </c>
      <c r="F757" s="18"/>
      <c r="G757" s="34"/>
      <c r="H757" s="18" t="s">
        <v>3940</v>
      </c>
      <c r="I757" s="9"/>
      <c r="J757" s="18"/>
      <c r="K757" s="18">
        <v>1100</v>
      </c>
      <c r="L757" s="18" t="s">
        <v>12506</v>
      </c>
      <c r="M757" s="34">
        <v>1</v>
      </c>
      <c r="N757" s="34">
        <v>1</v>
      </c>
      <c r="O757" s="9"/>
      <c r="P757" s="65"/>
      <c r="Q757" s="65"/>
      <c r="R757" s="113"/>
      <c r="S757" s="113"/>
    </row>
    <row r="758" spans="1:19" ht="60" x14ac:dyDescent="0.25">
      <c r="A758" s="149" t="s">
        <v>11074</v>
      </c>
      <c r="B758" s="18" t="s">
        <v>209</v>
      </c>
      <c r="C758" s="18" t="s">
        <v>209</v>
      </c>
      <c r="D758" s="18" t="s">
        <v>209</v>
      </c>
      <c r="E758" s="18" t="s">
        <v>4146</v>
      </c>
      <c r="F758" s="18"/>
      <c r="G758" s="34"/>
      <c r="H758" s="18" t="s">
        <v>3940</v>
      </c>
      <c r="I758" s="9"/>
      <c r="J758" s="18"/>
      <c r="K758" s="18">
        <v>440</v>
      </c>
      <c r="L758" s="18" t="s">
        <v>12507</v>
      </c>
      <c r="M758" s="34">
        <v>1</v>
      </c>
      <c r="N758" s="34">
        <v>1</v>
      </c>
      <c r="O758" s="9"/>
      <c r="P758" s="65"/>
      <c r="Q758" s="65"/>
      <c r="R758" s="113"/>
      <c r="S758" s="113"/>
    </row>
    <row r="759" spans="1:19" ht="60" x14ac:dyDescent="0.25">
      <c r="A759" s="149" t="s">
        <v>11075</v>
      </c>
      <c r="B759" s="18" t="s">
        <v>209</v>
      </c>
      <c r="C759" s="18" t="s">
        <v>209</v>
      </c>
      <c r="D759" s="18" t="s">
        <v>209</v>
      </c>
      <c r="E759" s="18" t="s">
        <v>4147</v>
      </c>
      <c r="F759" s="18"/>
      <c r="G759" s="34"/>
      <c r="H759" s="18" t="s">
        <v>3940</v>
      </c>
      <c r="I759" s="9"/>
      <c r="J759" s="18"/>
      <c r="K759" s="18">
        <v>300</v>
      </c>
      <c r="L759" s="18" t="s">
        <v>12508</v>
      </c>
      <c r="M759" s="34">
        <v>1</v>
      </c>
      <c r="N759" s="34">
        <v>1</v>
      </c>
      <c r="O759" s="9"/>
      <c r="P759" s="65"/>
      <c r="Q759" s="65"/>
      <c r="R759" s="113"/>
      <c r="S759" s="113"/>
    </row>
    <row r="760" spans="1:19" ht="60" x14ac:dyDescent="0.25">
      <c r="A760" s="149" t="s">
        <v>11076</v>
      </c>
      <c r="B760" s="18" t="s">
        <v>12573</v>
      </c>
      <c r="C760" s="18" t="s">
        <v>4186</v>
      </c>
      <c r="D760" s="18" t="s">
        <v>209</v>
      </c>
      <c r="E760" s="18" t="s">
        <v>4148</v>
      </c>
      <c r="F760" s="18"/>
      <c r="G760" s="34"/>
      <c r="H760" s="18" t="s">
        <v>3940</v>
      </c>
      <c r="I760" s="9"/>
      <c r="J760" s="18"/>
      <c r="K760" s="18">
        <v>200</v>
      </c>
      <c r="L760" s="18" t="s">
        <v>12509</v>
      </c>
      <c r="M760" s="34">
        <v>1</v>
      </c>
      <c r="N760" s="34">
        <v>1</v>
      </c>
      <c r="O760" s="9"/>
      <c r="P760" s="65"/>
      <c r="Q760" s="65"/>
      <c r="R760" s="113"/>
      <c r="S760" s="113"/>
    </row>
    <row r="761" spans="1:19" ht="60" x14ac:dyDescent="0.25">
      <c r="A761" s="149" t="s">
        <v>11077</v>
      </c>
      <c r="B761" s="18" t="s">
        <v>12573</v>
      </c>
      <c r="C761" s="18" t="s">
        <v>4187</v>
      </c>
      <c r="D761" s="18" t="s">
        <v>209</v>
      </c>
      <c r="E761" s="18" t="s">
        <v>4149</v>
      </c>
      <c r="F761" s="18"/>
      <c r="G761" s="34"/>
      <c r="H761" s="18" t="s">
        <v>3940</v>
      </c>
      <c r="I761" s="9"/>
      <c r="J761" s="18"/>
      <c r="K761" s="18">
        <v>1000</v>
      </c>
      <c r="L761" s="18" t="s">
        <v>12510</v>
      </c>
      <c r="M761" s="34">
        <v>1</v>
      </c>
      <c r="N761" s="34">
        <v>1</v>
      </c>
      <c r="O761" s="9"/>
      <c r="P761" s="65"/>
      <c r="Q761" s="65"/>
      <c r="R761" s="113"/>
      <c r="S761" s="113"/>
    </row>
    <row r="762" spans="1:19" ht="60" x14ac:dyDescent="0.25">
      <c r="A762" s="149" t="s">
        <v>11078</v>
      </c>
      <c r="B762" s="18" t="s">
        <v>209</v>
      </c>
      <c r="C762" s="18" t="s">
        <v>4188</v>
      </c>
      <c r="D762" s="18" t="s">
        <v>209</v>
      </c>
      <c r="E762" s="18" t="s">
        <v>4151</v>
      </c>
      <c r="F762" s="18"/>
      <c r="G762" s="34"/>
      <c r="H762" s="18" t="s">
        <v>3940</v>
      </c>
      <c r="I762" s="9"/>
      <c r="J762" s="18"/>
      <c r="K762" s="18">
        <v>110</v>
      </c>
      <c r="L762" s="18" t="s">
        <v>12511</v>
      </c>
      <c r="M762" s="34">
        <v>1</v>
      </c>
      <c r="N762" s="34">
        <v>1</v>
      </c>
      <c r="O762" s="9"/>
      <c r="P762" s="65"/>
      <c r="Q762" s="65"/>
      <c r="R762" s="113"/>
      <c r="S762" s="113"/>
    </row>
    <row r="763" spans="1:19" ht="75" x14ac:dyDescent="0.25">
      <c r="A763" s="149" t="s">
        <v>11079</v>
      </c>
      <c r="B763" s="18" t="s">
        <v>12573</v>
      </c>
      <c r="C763" s="18" t="s">
        <v>4189</v>
      </c>
      <c r="D763" s="18" t="s">
        <v>209</v>
      </c>
      <c r="E763" s="18" t="s">
        <v>4150</v>
      </c>
      <c r="F763" s="18"/>
      <c r="G763" s="34"/>
      <c r="H763" s="18" t="s">
        <v>3940</v>
      </c>
      <c r="I763" s="9"/>
      <c r="J763" s="18"/>
      <c r="K763" s="18">
        <v>270</v>
      </c>
      <c r="L763" s="18" t="s">
        <v>12512</v>
      </c>
      <c r="M763" s="34">
        <v>1</v>
      </c>
      <c r="N763" s="34">
        <v>1</v>
      </c>
      <c r="O763" s="9"/>
      <c r="P763" s="65"/>
      <c r="Q763" s="65"/>
      <c r="R763" s="113"/>
      <c r="S763" s="113"/>
    </row>
    <row r="764" spans="1:19" ht="75" x14ac:dyDescent="0.25">
      <c r="A764" s="149" t="s">
        <v>11080</v>
      </c>
      <c r="B764" s="18" t="s">
        <v>12574</v>
      </c>
      <c r="C764" s="18" t="s">
        <v>4195</v>
      </c>
      <c r="D764" s="18" t="s">
        <v>209</v>
      </c>
      <c r="E764" s="18" t="s">
        <v>4196</v>
      </c>
      <c r="F764" s="18"/>
      <c r="G764" s="34"/>
      <c r="H764" s="18" t="s">
        <v>3940</v>
      </c>
      <c r="I764" s="9"/>
      <c r="J764" s="18"/>
      <c r="K764" s="18">
        <v>500</v>
      </c>
      <c r="L764" s="18" t="s">
        <v>12513</v>
      </c>
      <c r="M764" s="34">
        <v>1</v>
      </c>
      <c r="N764" s="34">
        <v>1</v>
      </c>
      <c r="O764" s="9"/>
      <c r="P764" s="65"/>
      <c r="Q764" s="65"/>
      <c r="R764" s="113"/>
      <c r="S764" s="113"/>
    </row>
    <row r="765" spans="1:19" ht="75" x14ac:dyDescent="0.25">
      <c r="A765" s="149" t="s">
        <v>11081</v>
      </c>
      <c r="B765" s="18" t="s">
        <v>12574</v>
      </c>
      <c r="C765" s="18" t="s">
        <v>4197</v>
      </c>
      <c r="D765" s="18" t="s">
        <v>209</v>
      </c>
      <c r="E765" s="18" t="s">
        <v>4198</v>
      </c>
      <c r="F765" s="18"/>
      <c r="G765" s="34"/>
      <c r="H765" s="18" t="s">
        <v>3940</v>
      </c>
      <c r="I765" s="9"/>
      <c r="J765" s="18"/>
      <c r="K765" s="18">
        <v>300</v>
      </c>
      <c r="L765" s="18" t="s">
        <v>12514</v>
      </c>
      <c r="M765" s="34">
        <v>1</v>
      </c>
      <c r="N765" s="34">
        <v>1</v>
      </c>
      <c r="O765" s="9"/>
      <c r="P765" s="65"/>
      <c r="Q765" s="65"/>
      <c r="R765" s="113"/>
      <c r="S765" s="113"/>
    </row>
    <row r="766" spans="1:19" ht="75" x14ac:dyDescent="0.25">
      <c r="A766" s="149" t="s">
        <v>11082</v>
      </c>
      <c r="B766" s="18" t="s">
        <v>12574</v>
      </c>
      <c r="C766" s="18" t="s">
        <v>4199</v>
      </c>
      <c r="D766" s="18" t="s">
        <v>209</v>
      </c>
      <c r="E766" s="18" t="s">
        <v>4200</v>
      </c>
      <c r="F766" s="18"/>
      <c r="G766" s="34"/>
      <c r="H766" s="18" t="s">
        <v>3940</v>
      </c>
      <c r="I766" s="9"/>
      <c r="J766" s="18"/>
      <c r="K766" s="18">
        <v>300</v>
      </c>
      <c r="L766" s="18" t="s">
        <v>12515</v>
      </c>
      <c r="M766" s="34">
        <v>1</v>
      </c>
      <c r="N766" s="34">
        <v>1</v>
      </c>
      <c r="O766" s="9"/>
      <c r="P766" s="65"/>
      <c r="Q766" s="65"/>
      <c r="R766" s="113"/>
      <c r="S766" s="113"/>
    </row>
    <row r="767" spans="1:19" ht="75" x14ac:dyDescent="0.25">
      <c r="A767" s="149" t="s">
        <v>11083</v>
      </c>
      <c r="B767" s="18" t="s">
        <v>12574</v>
      </c>
      <c r="C767" s="18" t="s">
        <v>4201</v>
      </c>
      <c r="D767" s="18" t="s">
        <v>209</v>
      </c>
      <c r="E767" s="18" t="s">
        <v>4203</v>
      </c>
      <c r="F767" s="18"/>
      <c r="G767" s="34"/>
      <c r="H767" s="18" t="s">
        <v>3940</v>
      </c>
      <c r="I767" s="9"/>
      <c r="J767" s="18"/>
      <c r="K767" s="18">
        <v>400</v>
      </c>
      <c r="L767" s="18" t="s">
        <v>12516</v>
      </c>
      <c r="M767" s="34">
        <v>1</v>
      </c>
      <c r="N767" s="34">
        <v>1</v>
      </c>
      <c r="O767" s="9"/>
      <c r="P767" s="65"/>
      <c r="Q767" s="65"/>
      <c r="R767" s="113"/>
      <c r="S767" s="113"/>
    </row>
    <row r="768" spans="1:19" ht="75" x14ac:dyDescent="0.25">
      <c r="A768" s="149" t="s">
        <v>11084</v>
      </c>
      <c r="B768" s="18" t="s">
        <v>12575</v>
      </c>
      <c r="C768" s="18" t="s">
        <v>4202</v>
      </c>
      <c r="D768" s="18" t="s">
        <v>209</v>
      </c>
      <c r="E768" s="18" t="s">
        <v>4204</v>
      </c>
      <c r="F768" s="18"/>
      <c r="G768" s="34"/>
      <c r="H768" s="18" t="s">
        <v>3940</v>
      </c>
      <c r="I768" s="9"/>
      <c r="J768" s="18"/>
      <c r="K768" s="18">
        <v>300</v>
      </c>
      <c r="L768" s="18" t="s">
        <v>12517</v>
      </c>
      <c r="M768" s="34">
        <v>1</v>
      </c>
      <c r="N768" s="34">
        <v>1</v>
      </c>
      <c r="O768" s="9"/>
      <c r="P768" s="65"/>
      <c r="Q768" s="65"/>
      <c r="R768" s="113"/>
      <c r="S768" s="113"/>
    </row>
    <row r="769" spans="1:19" ht="60" x14ac:dyDescent="0.25">
      <c r="A769" s="149" t="s">
        <v>11085</v>
      </c>
      <c r="B769" s="18" t="s">
        <v>12573</v>
      </c>
      <c r="C769" s="18" t="s">
        <v>4486</v>
      </c>
      <c r="D769" s="18" t="s">
        <v>209</v>
      </c>
      <c r="E769" s="18" t="s">
        <v>4485</v>
      </c>
      <c r="F769" s="18"/>
      <c r="G769" s="34"/>
      <c r="H769" s="18" t="s">
        <v>3940</v>
      </c>
      <c r="I769" s="9"/>
      <c r="J769" s="18"/>
      <c r="K769" s="18">
        <v>50</v>
      </c>
      <c r="L769" s="18" t="s">
        <v>12518</v>
      </c>
      <c r="M769" s="34">
        <v>1</v>
      </c>
      <c r="N769" s="34">
        <v>1</v>
      </c>
      <c r="O769" s="9"/>
      <c r="P769" s="65"/>
      <c r="Q769" s="65"/>
      <c r="R769" s="113"/>
      <c r="S769" s="113"/>
    </row>
    <row r="770" spans="1:19" ht="60" x14ac:dyDescent="0.25">
      <c r="A770" s="149" t="s">
        <v>11086</v>
      </c>
      <c r="B770" s="18" t="s">
        <v>554</v>
      </c>
      <c r="C770" s="18" t="s">
        <v>554</v>
      </c>
      <c r="D770" s="18" t="s">
        <v>5045</v>
      </c>
      <c r="E770" s="18" t="s">
        <v>4487</v>
      </c>
      <c r="F770" s="18"/>
      <c r="G770" s="34"/>
      <c r="H770" s="18" t="s">
        <v>3940</v>
      </c>
      <c r="I770" s="9"/>
      <c r="J770" s="18"/>
      <c r="K770" s="18">
        <v>6</v>
      </c>
      <c r="L770" s="18" t="s">
        <v>12519</v>
      </c>
      <c r="M770" s="34">
        <v>1</v>
      </c>
      <c r="N770" s="34">
        <v>1</v>
      </c>
      <c r="O770" s="9"/>
      <c r="P770" s="65"/>
      <c r="Q770" s="65"/>
      <c r="R770" s="113"/>
      <c r="S770" s="113"/>
    </row>
    <row r="771" spans="1:19" ht="60" x14ac:dyDescent="0.25">
      <c r="A771" s="149" t="s">
        <v>11087</v>
      </c>
      <c r="B771" s="18" t="s">
        <v>554</v>
      </c>
      <c r="C771" s="18" t="s">
        <v>554</v>
      </c>
      <c r="D771" s="18" t="s">
        <v>5045</v>
      </c>
      <c r="E771" s="18" t="s">
        <v>4488</v>
      </c>
      <c r="F771" s="18"/>
      <c r="G771" s="34"/>
      <c r="H771" s="18" t="s">
        <v>3940</v>
      </c>
      <c r="I771" s="9"/>
      <c r="J771" s="18"/>
      <c r="K771" s="18">
        <v>6</v>
      </c>
      <c r="L771" s="18" t="s">
        <v>12520</v>
      </c>
      <c r="M771" s="34">
        <v>1</v>
      </c>
      <c r="N771" s="34">
        <v>1</v>
      </c>
      <c r="O771" s="9"/>
      <c r="P771" s="65"/>
      <c r="Q771" s="65"/>
      <c r="R771" s="113"/>
      <c r="S771" s="113"/>
    </row>
    <row r="772" spans="1:19" ht="60" x14ac:dyDescent="0.25">
      <c r="A772" s="149" t="s">
        <v>11088</v>
      </c>
      <c r="B772" s="18" t="s">
        <v>554</v>
      </c>
      <c r="C772" s="18" t="s">
        <v>554</v>
      </c>
      <c r="D772" s="18" t="s">
        <v>5045</v>
      </c>
      <c r="E772" s="18" t="s">
        <v>4489</v>
      </c>
      <c r="F772" s="18"/>
      <c r="G772" s="34"/>
      <c r="H772" s="18" t="s">
        <v>3940</v>
      </c>
      <c r="I772" s="9"/>
      <c r="J772" s="18"/>
      <c r="K772" s="18">
        <v>6</v>
      </c>
      <c r="L772" s="18" t="s">
        <v>12521</v>
      </c>
      <c r="M772" s="34">
        <v>1</v>
      </c>
      <c r="N772" s="34">
        <v>1</v>
      </c>
      <c r="O772" s="9"/>
      <c r="P772" s="65"/>
      <c r="Q772" s="65"/>
      <c r="R772" s="113"/>
      <c r="S772" s="113"/>
    </row>
    <row r="773" spans="1:19" ht="60" x14ac:dyDescent="0.25">
      <c r="A773" s="149" t="s">
        <v>11089</v>
      </c>
      <c r="B773" s="18" t="s">
        <v>209</v>
      </c>
      <c r="C773" s="18" t="s">
        <v>4969</v>
      </c>
      <c r="D773" s="18" t="s">
        <v>209</v>
      </c>
      <c r="E773" s="18" t="s">
        <v>4970</v>
      </c>
      <c r="F773" s="18"/>
      <c r="G773" s="34"/>
      <c r="H773" s="18" t="s">
        <v>3940</v>
      </c>
      <c r="I773" s="9"/>
      <c r="J773" s="18"/>
      <c r="K773" s="18">
        <v>500</v>
      </c>
      <c r="L773" s="18" t="s">
        <v>12522</v>
      </c>
      <c r="M773" s="34">
        <v>1</v>
      </c>
      <c r="N773" s="34">
        <v>1</v>
      </c>
      <c r="O773" s="9"/>
      <c r="P773" s="65"/>
      <c r="Q773" s="65"/>
      <c r="R773" s="113"/>
      <c r="S773" s="113"/>
    </row>
    <row r="774" spans="1:19" ht="60" x14ac:dyDescent="0.25">
      <c r="A774" s="149" t="s">
        <v>11090</v>
      </c>
      <c r="B774" s="18" t="s">
        <v>209</v>
      </c>
      <c r="C774" s="18" t="s">
        <v>4971</v>
      </c>
      <c r="D774" s="18" t="s">
        <v>209</v>
      </c>
      <c r="E774" s="18" t="s">
        <v>4972</v>
      </c>
      <c r="F774" s="18"/>
      <c r="G774" s="34"/>
      <c r="H774" s="18" t="s">
        <v>3940</v>
      </c>
      <c r="I774" s="9"/>
      <c r="J774" s="18"/>
      <c r="K774" s="18">
        <v>300</v>
      </c>
      <c r="L774" s="18" t="s">
        <v>12523</v>
      </c>
      <c r="M774" s="34">
        <v>1</v>
      </c>
      <c r="N774" s="34">
        <v>1</v>
      </c>
      <c r="O774" s="9"/>
      <c r="P774" s="65"/>
      <c r="Q774" s="65"/>
      <c r="R774" s="113"/>
      <c r="S774" s="113"/>
    </row>
    <row r="775" spans="1:19" ht="60" x14ac:dyDescent="0.25">
      <c r="A775" s="149" t="s">
        <v>11091</v>
      </c>
      <c r="B775" s="18" t="s">
        <v>209</v>
      </c>
      <c r="C775" s="18" t="s">
        <v>4973</v>
      </c>
      <c r="D775" s="18" t="s">
        <v>209</v>
      </c>
      <c r="E775" s="18" t="s">
        <v>4974</v>
      </c>
      <c r="F775" s="18"/>
      <c r="G775" s="34"/>
      <c r="H775" s="18" t="s">
        <v>3940</v>
      </c>
      <c r="I775" s="9"/>
      <c r="J775" s="18"/>
      <c r="K775" s="18">
        <v>450</v>
      </c>
      <c r="L775" s="18" t="s">
        <v>12524</v>
      </c>
      <c r="M775" s="34">
        <v>1</v>
      </c>
      <c r="N775" s="34">
        <v>1</v>
      </c>
      <c r="O775" s="9"/>
      <c r="P775" s="65"/>
      <c r="Q775" s="65"/>
      <c r="R775" s="113"/>
      <c r="S775" s="113"/>
    </row>
    <row r="776" spans="1:19" ht="60" x14ac:dyDescent="0.25">
      <c r="A776" s="149" t="s">
        <v>11092</v>
      </c>
      <c r="B776" s="18" t="s">
        <v>12573</v>
      </c>
      <c r="C776" s="18" t="s">
        <v>4975</v>
      </c>
      <c r="D776" s="18" t="s">
        <v>209</v>
      </c>
      <c r="E776" s="18" t="s">
        <v>4976</v>
      </c>
      <c r="F776" s="18"/>
      <c r="G776" s="34"/>
      <c r="H776" s="18" t="s">
        <v>3940</v>
      </c>
      <c r="I776" s="9"/>
      <c r="J776" s="18"/>
      <c r="K776" s="18">
        <v>300</v>
      </c>
      <c r="L776" s="18" t="s">
        <v>12525</v>
      </c>
      <c r="M776" s="34">
        <v>1</v>
      </c>
      <c r="N776" s="34">
        <v>1</v>
      </c>
      <c r="O776" s="9"/>
      <c r="P776" s="65"/>
      <c r="Q776" s="65"/>
      <c r="R776" s="113"/>
      <c r="S776" s="113"/>
    </row>
    <row r="777" spans="1:19" ht="60" x14ac:dyDescent="0.25">
      <c r="A777" s="149" t="s">
        <v>11093</v>
      </c>
      <c r="B777" s="18" t="s">
        <v>209</v>
      </c>
      <c r="C777" s="18" t="s">
        <v>4977</v>
      </c>
      <c r="D777" s="18" t="s">
        <v>209</v>
      </c>
      <c r="E777" s="18" t="s">
        <v>4978</v>
      </c>
      <c r="F777" s="18"/>
      <c r="G777" s="34"/>
      <c r="H777" s="18" t="s">
        <v>3940</v>
      </c>
      <c r="I777" s="9"/>
      <c r="J777" s="18"/>
      <c r="K777" s="18">
        <v>300</v>
      </c>
      <c r="L777" s="18" t="s">
        <v>12526</v>
      </c>
      <c r="M777" s="34">
        <v>1</v>
      </c>
      <c r="N777" s="34">
        <v>1</v>
      </c>
      <c r="O777" s="9"/>
      <c r="P777" s="65"/>
      <c r="Q777" s="65"/>
      <c r="R777" s="113"/>
      <c r="S777" s="113"/>
    </row>
    <row r="778" spans="1:19" ht="60" x14ac:dyDescent="0.25">
      <c r="A778" s="149" t="s">
        <v>11094</v>
      </c>
      <c r="B778" s="18" t="s">
        <v>209</v>
      </c>
      <c r="C778" s="18" t="s">
        <v>4979</v>
      </c>
      <c r="D778" s="18" t="s">
        <v>209</v>
      </c>
      <c r="E778" s="18" t="s">
        <v>4980</v>
      </c>
      <c r="F778" s="18"/>
      <c r="G778" s="34"/>
      <c r="H778" s="18" t="s">
        <v>3940</v>
      </c>
      <c r="I778" s="9"/>
      <c r="J778" s="18"/>
      <c r="K778" s="18">
        <v>300</v>
      </c>
      <c r="L778" s="18" t="s">
        <v>12527</v>
      </c>
      <c r="M778" s="34">
        <v>1</v>
      </c>
      <c r="N778" s="34">
        <v>1</v>
      </c>
      <c r="O778" s="9"/>
      <c r="P778" s="65"/>
      <c r="Q778" s="65"/>
      <c r="R778" s="113"/>
      <c r="S778" s="113"/>
    </row>
    <row r="779" spans="1:19" ht="90" x14ac:dyDescent="0.25">
      <c r="A779" s="149" t="s">
        <v>11095</v>
      </c>
      <c r="B779" s="18" t="s">
        <v>12573</v>
      </c>
      <c r="C779" s="18" t="s">
        <v>4981</v>
      </c>
      <c r="D779" s="18" t="s">
        <v>209</v>
      </c>
      <c r="E779" s="18" t="s">
        <v>4990</v>
      </c>
      <c r="F779" s="18"/>
      <c r="G779" s="34"/>
      <c r="H779" s="18" t="s">
        <v>3940</v>
      </c>
      <c r="I779" s="9"/>
      <c r="J779" s="18"/>
      <c r="K779" s="18">
        <v>3000</v>
      </c>
      <c r="L779" s="18" t="s">
        <v>12528</v>
      </c>
      <c r="M779" s="34">
        <v>1</v>
      </c>
      <c r="N779" s="34">
        <v>1</v>
      </c>
      <c r="O779" s="9"/>
      <c r="P779" s="65"/>
      <c r="Q779" s="65"/>
      <c r="R779" s="113"/>
      <c r="S779" s="113"/>
    </row>
    <row r="780" spans="1:19" ht="60" x14ac:dyDescent="0.25">
      <c r="A780" s="149" t="s">
        <v>11096</v>
      </c>
      <c r="B780" s="18" t="s">
        <v>12573</v>
      </c>
      <c r="C780" s="18" t="s">
        <v>4982</v>
      </c>
      <c r="D780" s="18" t="s">
        <v>209</v>
      </c>
      <c r="E780" s="18" t="s">
        <v>4991</v>
      </c>
      <c r="F780" s="18"/>
      <c r="G780" s="34"/>
      <c r="H780" s="18" t="s">
        <v>3940</v>
      </c>
      <c r="I780" s="9"/>
      <c r="J780" s="18"/>
      <c r="K780" s="18">
        <v>600</v>
      </c>
      <c r="L780" s="18" t="s">
        <v>12529</v>
      </c>
      <c r="M780" s="34">
        <v>1</v>
      </c>
      <c r="N780" s="34">
        <v>1</v>
      </c>
      <c r="O780" s="9"/>
      <c r="P780" s="65"/>
      <c r="Q780" s="65"/>
      <c r="R780" s="113"/>
      <c r="S780" s="113"/>
    </row>
    <row r="781" spans="1:19" ht="60" x14ac:dyDescent="0.25">
      <c r="A781" s="149" t="s">
        <v>11097</v>
      </c>
      <c r="B781" s="18" t="s">
        <v>12573</v>
      </c>
      <c r="C781" s="18" t="s">
        <v>4983</v>
      </c>
      <c r="D781" s="18" t="s">
        <v>209</v>
      </c>
      <c r="E781" s="18" t="s">
        <v>4992</v>
      </c>
      <c r="F781" s="18"/>
      <c r="G781" s="34"/>
      <c r="H781" s="18" t="s">
        <v>3940</v>
      </c>
      <c r="I781" s="9"/>
      <c r="J781" s="18"/>
      <c r="K781" s="18">
        <v>460</v>
      </c>
      <c r="L781" s="18" t="s">
        <v>12530</v>
      </c>
      <c r="M781" s="34">
        <v>1</v>
      </c>
      <c r="N781" s="34">
        <v>1</v>
      </c>
      <c r="O781" s="9"/>
      <c r="P781" s="65"/>
      <c r="Q781" s="65"/>
      <c r="R781" s="113"/>
      <c r="S781" s="113"/>
    </row>
    <row r="782" spans="1:19" ht="60" x14ac:dyDescent="0.25">
      <c r="A782" s="149" t="s">
        <v>11098</v>
      </c>
      <c r="B782" s="18" t="s">
        <v>12573</v>
      </c>
      <c r="C782" s="18" t="s">
        <v>4984</v>
      </c>
      <c r="D782" s="18" t="s">
        <v>209</v>
      </c>
      <c r="E782" s="18" t="s">
        <v>4993</v>
      </c>
      <c r="F782" s="18"/>
      <c r="G782" s="34"/>
      <c r="H782" s="18" t="s">
        <v>3940</v>
      </c>
      <c r="I782" s="9"/>
      <c r="J782" s="18"/>
      <c r="K782" s="18">
        <v>280</v>
      </c>
      <c r="L782" s="18" t="s">
        <v>12531</v>
      </c>
      <c r="M782" s="34">
        <v>1</v>
      </c>
      <c r="N782" s="34">
        <v>1</v>
      </c>
      <c r="O782" s="9"/>
      <c r="P782" s="65"/>
      <c r="Q782" s="65"/>
      <c r="R782" s="113"/>
      <c r="S782" s="113"/>
    </row>
    <row r="783" spans="1:19" ht="60" x14ac:dyDescent="0.25">
      <c r="A783" s="149" t="s">
        <v>11099</v>
      </c>
      <c r="B783" s="18" t="s">
        <v>209</v>
      </c>
      <c r="C783" s="18" t="s">
        <v>4985</v>
      </c>
      <c r="D783" s="18" t="s">
        <v>209</v>
      </c>
      <c r="E783" s="18" t="s">
        <v>4994</v>
      </c>
      <c r="F783" s="18"/>
      <c r="G783" s="34"/>
      <c r="H783" s="18" t="s">
        <v>3940</v>
      </c>
      <c r="I783" s="9"/>
      <c r="J783" s="18"/>
      <c r="K783" s="18">
        <v>380</v>
      </c>
      <c r="L783" s="18" t="s">
        <v>12532</v>
      </c>
      <c r="M783" s="34">
        <v>1</v>
      </c>
      <c r="N783" s="34">
        <v>1</v>
      </c>
      <c r="O783" s="9"/>
      <c r="P783" s="65"/>
      <c r="Q783" s="65"/>
      <c r="R783" s="113"/>
      <c r="S783" s="113"/>
    </row>
    <row r="784" spans="1:19" ht="60" x14ac:dyDescent="0.25">
      <c r="A784" s="149" t="s">
        <v>11100</v>
      </c>
      <c r="B784" s="18" t="s">
        <v>12573</v>
      </c>
      <c r="C784" s="18" t="s">
        <v>4986</v>
      </c>
      <c r="D784" s="18" t="s">
        <v>209</v>
      </c>
      <c r="E784" s="18" t="s">
        <v>4995</v>
      </c>
      <c r="F784" s="18"/>
      <c r="G784" s="34"/>
      <c r="H784" s="18" t="s">
        <v>3940</v>
      </c>
      <c r="I784" s="9"/>
      <c r="J784" s="18"/>
      <c r="K784" s="18">
        <v>700</v>
      </c>
      <c r="L784" s="18" t="s">
        <v>12533</v>
      </c>
      <c r="M784" s="34">
        <v>1</v>
      </c>
      <c r="N784" s="34">
        <v>1</v>
      </c>
      <c r="O784" s="9"/>
      <c r="P784" s="65"/>
      <c r="Q784" s="65"/>
      <c r="R784" s="113"/>
      <c r="S784" s="113"/>
    </row>
    <row r="785" spans="1:19" ht="60" x14ac:dyDescent="0.25">
      <c r="A785" s="149" t="s">
        <v>11101</v>
      </c>
      <c r="B785" s="18" t="s">
        <v>12573</v>
      </c>
      <c r="C785" s="18" t="s">
        <v>4987</v>
      </c>
      <c r="D785" s="18" t="s">
        <v>209</v>
      </c>
      <c r="E785" s="18" t="s">
        <v>4996</v>
      </c>
      <c r="F785" s="18"/>
      <c r="G785" s="34"/>
      <c r="H785" s="18" t="s">
        <v>3940</v>
      </c>
      <c r="I785" s="9"/>
      <c r="J785" s="18"/>
      <c r="K785" s="18">
        <v>550</v>
      </c>
      <c r="L785" s="18" t="s">
        <v>12534</v>
      </c>
      <c r="M785" s="34">
        <v>1</v>
      </c>
      <c r="N785" s="34">
        <v>1</v>
      </c>
      <c r="O785" s="9"/>
      <c r="P785" s="65"/>
      <c r="Q785" s="65"/>
      <c r="R785" s="113"/>
      <c r="S785" s="113"/>
    </row>
    <row r="786" spans="1:19" ht="60" x14ac:dyDescent="0.25">
      <c r="A786" s="149" t="s">
        <v>11102</v>
      </c>
      <c r="B786" s="18" t="s">
        <v>12573</v>
      </c>
      <c r="C786" s="18" t="s">
        <v>4988</v>
      </c>
      <c r="D786" s="18" t="s">
        <v>209</v>
      </c>
      <c r="E786" s="18" t="s">
        <v>4997</v>
      </c>
      <c r="F786" s="18"/>
      <c r="G786" s="34"/>
      <c r="H786" s="18" t="s">
        <v>3940</v>
      </c>
      <c r="I786" s="9"/>
      <c r="J786" s="18"/>
      <c r="K786" s="18">
        <v>400</v>
      </c>
      <c r="L786" s="18" t="s">
        <v>12535</v>
      </c>
      <c r="M786" s="34">
        <v>1</v>
      </c>
      <c r="N786" s="34">
        <v>1</v>
      </c>
      <c r="O786" s="9"/>
      <c r="P786" s="65"/>
      <c r="Q786" s="65"/>
      <c r="R786" s="113"/>
      <c r="S786" s="113"/>
    </row>
    <row r="787" spans="1:19" ht="60" x14ac:dyDescent="0.25">
      <c r="A787" s="149" t="s">
        <v>11103</v>
      </c>
      <c r="B787" s="18" t="s">
        <v>12573</v>
      </c>
      <c r="C787" s="18" t="s">
        <v>4989</v>
      </c>
      <c r="D787" s="18" t="s">
        <v>209</v>
      </c>
      <c r="E787" s="18" t="s">
        <v>4998</v>
      </c>
      <c r="F787" s="18"/>
      <c r="G787" s="34"/>
      <c r="H787" s="18" t="s">
        <v>3940</v>
      </c>
      <c r="I787" s="9"/>
      <c r="J787" s="18"/>
      <c r="K787" s="18">
        <v>300</v>
      </c>
      <c r="L787" s="18" t="s">
        <v>12536</v>
      </c>
      <c r="M787" s="34">
        <v>1</v>
      </c>
      <c r="N787" s="34">
        <v>1</v>
      </c>
      <c r="O787" s="9"/>
      <c r="P787" s="65"/>
      <c r="Q787" s="65"/>
      <c r="R787" s="113"/>
      <c r="S787" s="113"/>
    </row>
    <row r="788" spans="1:19" ht="60" x14ac:dyDescent="0.25">
      <c r="A788" s="149" t="s">
        <v>11104</v>
      </c>
      <c r="B788" s="18" t="s">
        <v>12573</v>
      </c>
      <c r="C788" s="18" t="s">
        <v>4999</v>
      </c>
      <c r="D788" s="18" t="s">
        <v>209</v>
      </c>
      <c r="E788" s="18" t="s">
        <v>5002</v>
      </c>
      <c r="F788" s="18"/>
      <c r="G788" s="34"/>
      <c r="H788" s="18" t="s">
        <v>3940</v>
      </c>
      <c r="I788" s="9"/>
      <c r="J788" s="18"/>
      <c r="K788" s="18">
        <v>1300</v>
      </c>
      <c r="L788" s="18" t="s">
        <v>12537</v>
      </c>
      <c r="M788" s="34">
        <v>1</v>
      </c>
      <c r="N788" s="34">
        <v>1</v>
      </c>
      <c r="O788" s="9"/>
      <c r="P788" s="65"/>
      <c r="Q788" s="65"/>
      <c r="R788" s="113"/>
      <c r="S788" s="113"/>
    </row>
    <row r="789" spans="1:19" ht="60" x14ac:dyDescent="0.25">
      <c r="A789" s="149" t="s">
        <v>11105</v>
      </c>
      <c r="B789" s="18" t="s">
        <v>209</v>
      </c>
      <c r="C789" s="18" t="s">
        <v>5000</v>
      </c>
      <c r="D789" s="18" t="s">
        <v>209</v>
      </c>
      <c r="E789" s="18" t="s">
        <v>5003</v>
      </c>
      <c r="F789" s="18"/>
      <c r="G789" s="34"/>
      <c r="H789" s="18" t="s">
        <v>3940</v>
      </c>
      <c r="I789" s="9"/>
      <c r="J789" s="18"/>
      <c r="K789" s="18">
        <v>800</v>
      </c>
      <c r="L789" s="18" t="s">
        <v>12538</v>
      </c>
      <c r="M789" s="34">
        <v>1</v>
      </c>
      <c r="N789" s="34">
        <v>1</v>
      </c>
      <c r="O789" s="9"/>
      <c r="P789" s="65"/>
      <c r="Q789" s="65"/>
      <c r="R789" s="113"/>
      <c r="S789" s="113"/>
    </row>
    <row r="790" spans="1:19" ht="60" x14ac:dyDescent="0.25">
      <c r="A790" s="149" t="s">
        <v>11106</v>
      </c>
      <c r="B790" s="18" t="s">
        <v>209</v>
      </c>
      <c r="C790" s="18" t="s">
        <v>5001</v>
      </c>
      <c r="D790" s="18" t="s">
        <v>209</v>
      </c>
      <c r="E790" s="18" t="s">
        <v>5004</v>
      </c>
      <c r="F790" s="18"/>
      <c r="G790" s="34"/>
      <c r="H790" s="18" t="s">
        <v>3940</v>
      </c>
      <c r="I790" s="9"/>
      <c r="J790" s="18"/>
      <c r="K790" s="18">
        <v>1000</v>
      </c>
      <c r="L790" s="18" t="s">
        <v>12539</v>
      </c>
      <c r="M790" s="34">
        <v>1</v>
      </c>
      <c r="N790" s="34">
        <v>1</v>
      </c>
      <c r="O790" s="9"/>
      <c r="P790" s="65"/>
      <c r="Q790" s="65"/>
      <c r="R790" s="113"/>
      <c r="S790" s="113"/>
    </row>
    <row r="791" spans="1:19" ht="60" x14ac:dyDescent="0.25">
      <c r="A791" s="149" t="s">
        <v>11107</v>
      </c>
      <c r="B791" s="18" t="s">
        <v>12573</v>
      </c>
      <c r="C791" s="18" t="s">
        <v>5005</v>
      </c>
      <c r="D791" s="18" t="s">
        <v>209</v>
      </c>
      <c r="E791" s="18" t="s">
        <v>5023</v>
      </c>
      <c r="F791" s="18"/>
      <c r="G791" s="34"/>
      <c r="H791" s="18" t="s">
        <v>3940</v>
      </c>
      <c r="I791" s="9"/>
      <c r="J791" s="18"/>
      <c r="K791" s="18">
        <v>300</v>
      </c>
      <c r="L791" s="18" t="s">
        <v>12540</v>
      </c>
      <c r="M791" s="34">
        <v>1</v>
      </c>
      <c r="N791" s="34">
        <v>1</v>
      </c>
      <c r="O791" s="9"/>
      <c r="P791" s="65"/>
      <c r="Q791" s="65"/>
      <c r="R791" s="113"/>
      <c r="S791" s="113"/>
    </row>
    <row r="792" spans="1:19" ht="60" x14ac:dyDescent="0.25">
      <c r="A792" s="149" t="s">
        <v>11108</v>
      </c>
      <c r="B792" s="18" t="s">
        <v>12573</v>
      </c>
      <c r="C792" s="18" t="s">
        <v>5006</v>
      </c>
      <c r="D792" s="18" t="s">
        <v>209</v>
      </c>
      <c r="E792" s="18" t="s">
        <v>5024</v>
      </c>
      <c r="F792" s="18"/>
      <c r="G792" s="34"/>
      <c r="H792" s="18" t="s">
        <v>3940</v>
      </c>
      <c r="I792" s="9"/>
      <c r="J792" s="18"/>
      <c r="K792" s="18">
        <v>215</v>
      </c>
      <c r="L792" s="18" t="s">
        <v>12541</v>
      </c>
      <c r="M792" s="34">
        <v>1</v>
      </c>
      <c r="N792" s="34">
        <v>1</v>
      </c>
      <c r="O792" s="9"/>
      <c r="P792" s="65"/>
      <c r="Q792" s="65"/>
      <c r="R792" s="113"/>
      <c r="S792" s="113"/>
    </row>
    <row r="793" spans="1:19" ht="60" x14ac:dyDescent="0.25">
      <c r="A793" s="149" t="s">
        <v>11109</v>
      </c>
      <c r="B793" s="18" t="s">
        <v>12573</v>
      </c>
      <c r="C793" s="18" t="s">
        <v>5007</v>
      </c>
      <c r="D793" s="18" t="s">
        <v>209</v>
      </c>
      <c r="E793" s="18" t="s">
        <v>5025</v>
      </c>
      <c r="F793" s="18"/>
      <c r="G793" s="34"/>
      <c r="H793" s="18" t="s">
        <v>3940</v>
      </c>
      <c r="I793" s="9"/>
      <c r="J793" s="18"/>
      <c r="K793" s="18">
        <v>220</v>
      </c>
      <c r="L793" s="18" t="s">
        <v>12542</v>
      </c>
      <c r="M793" s="34">
        <v>1</v>
      </c>
      <c r="N793" s="34">
        <v>1</v>
      </c>
      <c r="O793" s="9"/>
      <c r="P793" s="65"/>
      <c r="Q793" s="65"/>
      <c r="R793" s="113"/>
      <c r="S793" s="113"/>
    </row>
    <row r="794" spans="1:19" ht="60" x14ac:dyDescent="0.25">
      <c r="A794" s="149" t="s">
        <v>11110</v>
      </c>
      <c r="B794" s="18" t="s">
        <v>12573</v>
      </c>
      <c r="C794" s="18" t="s">
        <v>5008</v>
      </c>
      <c r="D794" s="18" t="s">
        <v>209</v>
      </c>
      <c r="E794" s="18" t="s">
        <v>5026</v>
      </c>
      <c r="F794" s="18"/>
      <c r="G794" s="34"/>
      <c r="H794" s="18" t="s">
        <v>3940</v>
      </c>
      <c r="I794" s="9"/>
      <c r="J794" s="18"/>
      <c r="K794" s="18">
        <v>200</v>
      </c>
      <c r="L794" s="18" t="s">
        <v>12543</v>
      </c>
      <c r="M794" s="34">
        <v>1</v>
      </c>
      <c r="N794" s="34">
        <v>1</v>
      </c>
      <c r="O794" s="9"/>
      <c r="P794" s="65"/>
      <c r="Q794" s="65"/>
      <c r="R794" s="113"/>
      <c r="S794" s="113"/>
    </row>
    <row r="795" spans="1:19" ht="90" x14ac:dyDescent="0.25">
      <c r="A795" s="149" t="s">
        <v>11111</v>
      </c>
      <c r="B795" s="18" t="s">
        <v>12573</v>
      </c>
      <c r="C795" s="18" t="s">
        <v>5009</v>
      </c>
      <c r="D795" s="18" t="s">
        <v>209</v>
      </c>
      <c r="E795" s="18" t="s">
        <v>5027</v>
      </c>
      <c r="F795" s="18"/>
      <c r="G795" s="34"/>
      <c r="H795" s="18" t="s">
        <v>3940</v>
      </c>
      <c r="I795" s="9"/>
      <c r="J795" s="18"/>
      <c r="K795" s="18">
        <v>170</v>
      </c>
      <c r="L795" s="18" t="s">
        <v>12544</v>
      </c>
      <c r="M795" s="34">
        <v>1</v>
      </c>
      <c r="N795" s="34">
        <v>1</v>
      </c>
      <c r="O795" s="9"/>
      <c r="P795" s="65"/>
      <c r="Q795" s="65"/>
      <c r="R795" s="113"/>
      <c r="S795" s="113"/>
    </row>
    <row r="796" spans="1:19" ht="105" x14ac:dyDescent="0.25">
      <c r="A796" s="149" t="s">
        <v>11112</v>
      </c>
      <c r="B796" s="18" t="s">
        <v>12573</v>
      </c>
      <c r="C796" s="18" t="s">
        <v>5010</v>
      </c>
      <c r="D796" s="18" t="s">
        <v>209</v>
      </c>
      <c r="E796" s="18" t="s">
        <v>5028</v>
      </c>
      <c r="F796" s="18"/>
      <c r="G796" s="34"/>
      <c r="H796" s="18" t="s">
        <v>3940</v>
      </c>
      <c r="I796" s="9"/>
      <c r="J796" s="18"/>
      <c r="K796" s="18">
        <v>100</v>
      </c>
      <c r="L796" s="18" t="s">
        <v>12545</v>
      </c>
      <c r="M796" s="34">
        <v>1</v>
      </c>
      <c r="N796" s="34">
        <v>1</v>
      </c>
      <c r="O796" s="9"/>
      <c r="P796" s="65"/>
      <c r="Q796" s="65"/>
      <c r="R796" s="113"/>
      <c r="S796" s="113"/>
    </row>
    <row r="797" spans="1:19" ht="60" x14ac:dyDescent="0.25">
      <c r="A797" s="149" t="s">
        <v>11113</v>
      </c>
      <c r="B797" s="18" t="s">
        <v>12573</v>
      </c>
      <c r="C797" s="18" t="s">
        <v>5011</v>
      </c>
      <c r="D797" s="18" t="s">
        <v>209</v>
      </c>
      <c r="E797" s="18" t="s">
        <v>5029</v>
      </c>
      <c r="F797" s="18"/>
      <c r="G797" s="34"/>
      <c r="H797" s="18" t="s">
        <v>3940</v>
      </c>
      <c r="I797" s="9"/>
      <c r="J797" s="18"/>
      <c r="K797" s="18">
        <v>670</v>
      </c>
      <c r="L797" s="18" t="s">
        <v>12546</v>
      </c>
      <c r="M797" s="34">
        <v>1</v>
      </c>
      <c r="N797" s="34">
        <v>1</v>
      </c>
      <c r="O797" s="9"/>
      <c r="P797" s="65"/>
      <c r="Q797" s="65"/>
      <c r="R797" s="113"/>
      <c r="S797" s="113"/>
    </row>
    <row r="798" spans="1:19" ht="105" x14ac:dyDescent="0.25">
      <c r="A798" s="149" t="s">
        <v>11114</v>
      </c>
      <c r="B798" s="18" t="s">
        <v>12573</v>
      </c>
      <c r="C798" s="18" t="s">
        <v>5012</v>
      </c>
      <c r="D798" s="18" t="s">
        <v>209</v>
      </c>
      <c r="E798" s="18" t="s">
        <v>5030</v>
      </c>
      <c r="F798" s="18"/>
      <c r="G798" s="34"/>
      <c r="H798" s="18" t="s">
        <v>3940</v>
      </c>
      <c r="I798" s="9"/>
      <c r="J798" s="18"/>
      <c r="K798" s="18">
        <v>100</v>
      </c>
      <c r="L798" s="18" t="s">
        <v>12547</v>
      </c>
      <c r="M798" s="34">
        <v>1</v>
      </c>
      <c r="N798" s="34">
        <v>1</v>
      </c>
      <c r="O798" s="9"/>
      <c r="P798" s="65"/>
      <c r="Q798" s="65"/>
      <c r="R798" s="113"/>
      <c r="S798" s="113"/>
    </row>
    <row r="799" spans="1:19" ht="105" x14ac:dyDescent="0.25">
      <c r="A799" s="149" t="s">
        <v>11115</v>
      </c>
      <c r="B799" s="18" t="s">
        <v>12573</v>
      </c>
      <c r="C799" s="18" t="s">
        <v>5013</v>
      </c>
      <c r="D799" s="18" t="s">
        <v>209</v>
      </c>
      <c r="E799" s="18" t="s">
        <v>5031</v>
      </c>
      <c r="F799" s="18"/>
      <c r="G799" s="34"/>
      <c r="H799" s="18" t="s">
        <v>3940</v>
      </c>
      <c r="I799" s="9"/>
      <c r="J799" s="18"/>
      <c r="K799" s="18">
        <v>500</v>
      </c>
      <c r="L799" s="18" t="s">
        <v>12548</v>
      </c>
      <c r="M799" s="34">
        <v>1</v>
      </c>
      <c r="N799" s="34">
        <v>1</v>
      </c>
      <c r="O799" s="9"/>
      <c r="P799" s="65"/>
      <c r="Q799" s="65"/>
      <c r="R799" s="113"/>
      <c r="S799" s="113"/>
    </row>
    <row r="800" spans="1:19" ht="90" x14ac:dyDescent="0.25">
      <c r="A800" s="149" t="s">
        <v>11116</v>
      </c>
      <c r="B800" s="18" t="s">
        <v>209</v>
      </c>
      <c r="C800" s="18" t="s">
        <v>5014</v>
      </c>
      <c r="D800" s="18" t="s">
        <v>209</v>
      </c>
      <c r="E800" s="18" t="s">
        <v>5032</v>
      </c>
      <c r="F800" s="18"/>
      <c r="G800" s="34"/>
      <c r="H800" s="18" t="s">
        <v>3940</v>
      </c>
      <c r="I800" s="9"/>
      <c r="J800" s="18"/>
      <c r="K800" s="18">
        <v>50</v>
      </c>
      <c r="L800" s="18" t="s">
        <v>12549</v>
      </c>
      <c r="M800" s="34">
        <v>1</v>
      </c>
      <c r="N800" s="34">
        <v>1</v>
      </c>
      <c r="O800" s="9"/>
      <c r="P800" s="65"/>
      <c r="Q800" s="65"/>
      <c r="R800" s="113"/>
      <c r="S800" s="113"/>
    </row>
    <row r="801" spans="1:19" ht="90" x14ac:dyDescent="0.25">
      <c r="A801" s="149" t="s">
        <v>11117</v>
      </c>
      <c r="B801" s="18" t="s">
        <v>12573</v>
      </c>
      <c r="C801" s="18" t="s">
        <v>5015</v>
      </c>
      <c r="D801" s="18" t="s">
        <v>209</v>
      </c>
      <c r="E801" s="18" t="s">
        <v>5033</v>
      </c>
      <c r="F801" s="18"/>
      <c r="G801" s="34"/>
      <c r="H801" s="18" t="s">
        <v>3940</v>
      </c>
      <c r="I801" s="9"/>
      <c r="J801" s="18"/>
      <c r="K801" s="18">
        <v>200</v>
      </c>
      <c r="L801" s="18" t="s">
        <v>12550</v>
      </c>
      <c r="M801" s="34">
        <v>1</v>
      </c>
      <c r="N801" s="34">
        <v>1</v>
      </c>
      <c r="O801" s="9"/>
      <c r="P801" s="65"/>
      <c r="Q801" s="65"/>
      <c r="R801" s="113"/>
      <c r="S801" s="113"/>
    </row>
    <row r="802" spans="1:19" ht="90" x14ac:dyDescent="0.25">
      <c r="A802" s="149" t="s">
        <v>11118</v>
      </c>
      <c r="B802" s="18" t="s">
        <v>12573</v>
      </c>
      <c r="C802" s="18" t="s">
        <v>5016</v>
      </c>
      <c r="D802" s="18" t="s">
        <v>209</v>
      </c>
      <c r="E802" s="18" t="s">
        <v>5034</v>
      </c>
      <c r="F802" s="18"/>
      <c r="G802" s="34"/>
      <c r="H802" s="18" t="s">
        <v>3940</v>
      </c>
      <c r="I802" s="9"/>
      <c r="J802" s="18"/>
      <c r="K802" s="18">
        <v>1250</v>
      </c>
      <c r="L802" s="18" t="s">
        <v>12551</v>
      </c>
      <c r="M802" s="34">
        <v>1</v>
      </c>
      <c r="N802" s="34">
        <v>1</v>
      </c>
      <c r="O802" s="9"/>
      <c r="P802" s="65"/>
      <c r="Q802" s="65"/>
      <c r="R802" s="113"/>
      <c r="S802" s="113"/>
    </row>
    <row r="803" spans="1:19" ht="90" x14ac:dyDescent="0.25">
      <c r="A803" s="149" t="s">
        <v>11119</v>
      </c>
      <c r="B803" s="18" t="s">
        <v>12573</v>
      </c>
      <c r="C803" s="18" t="s">
        <v>5017</v>
      </c>
      <c r="D803" s="18" t="s">
        <v>209</v>
      </c>
      <c r="E803" s="18" t="s">
        <v>5035</v>
      </c>
      <c r="F803" s="18"/>
      <c r="G803" s="34"/>
      <c r="H803" s="18" t="s">
        <v>3940</v>
      </c>
      <c r="I803" s="9"/>
      <c r="J803" s="18"/>
      <c r="K803" s="18">
        <v>100</v>
      </c>
      <c r="L803" s="18" t="s">
        <v>12552</v>
      </c>
      <c r="M803" s="34">
        <v>1</v>
      </c>
      <c r="N803" s="34">
        <v>1</v>
      </c>
      <c r="O803" s="9"/>
      <c r="P803" s="65"/>
      <c r="Q803" s="65"/>
      <c r="R803" s="113"/>
      <c r="S803" s="113"/>
    </row>
    <row r="804" spans="1:19" ht="90" x14ac:dyDescent="0.25">
      <c r="A804" s="149" t="s">
        <v>11120</v>
      </c>
      <c r="B804" s="18" t="s">
        <v>12573</v>
      </c>
      <c r="C804" s="18" t="s">
        <v>5018</v>
      </c>
      <c r="D804" s="18" t="s">
        <v>209</v>
      </c>
      <c r="E804" s="18" t="s">
        <v>5036</v>
      </c>
      <c r="F804" s="18"/>
      <c r="G804" s="34"/>
      <c r="H804" s="18" t="s">
        <v>3940</v>
      </c>
      <c r="I804" s="9"/>
      <c r="J804" s="18"/>
      <c r="K804" s="18">
        <v>170</v>
      </c>
      <c r="L804" s="18" t="s">
        <v>12553</v>
      </c>
      <c r="M804" s="34">
        <v>1</v>
      </c>
      <c r="N804" s="34">
        <v>1</v>
      </c>
      <c r="O804" s="9"/>
      <c r="P804" s="65"/>
      <c r="Q804" s="65"/>
      <c r="R804" s="113"/>
      <c r="S804" s="113"/>
    </row>
    <row r="805" spans="1:19" ht="90" x14ac:dyDescent="0.25">
      <c r="A805" s="149" t="s">
        <v>11121</v>
      </c>
      <c r="B805" s="18" t="s">
        <v>12573</v>
      </c>
      <c r="C805" s="18" t="s">
        <v>5019</v>
      </c>
      <c r="D805" s="18" t="s">
        <v>209</v>
      </c>
      <c r="E805" s="18" t="s">
        <v>5037</v>
      </c>
      <c r="F805" s="18"/>
      <c r="G805" s="34"/>
      <c r="H805" s="18" t="s">
        <v>3940</v>
      </c>
      <c r="I805" s="9"/>
      <c r="J805" s="18"/>
      <c r="K805" s="18">
        <v>100</v>
      </c>
      <c r="L805" s="18" t="s">
        <v>12554</v>
      </c>
      <c r="M805" s="34">
        <v>1</v>
      </c>
      <c r="N805" s="34">
        <v>1</v>
      </c>
      <c r="O805" s="9"/>
      <c r="P805" s="65"/>
      <c r="Q805" s="65"/>
      <c r="R805" s="113"/>
      <c r="S805" s="113"/>
    </row>
    <row r="806" spans="1:19" ht="120" x14ac:dyDescent="0.25">
      <c r="A806" s="149" t="s">
        <v>11122</v>
      </c>
      <c r="B806" s="18" t="s">
        <v>12573</v>
      </c>
      <c r="C806" s="18" t="s">
        <v>5020</v>
      </c>
      <c r="D806" s="18" t="s">
        <v>209</v>
      </c>
      <c r="E806" s="18" t="s">
        <v>5038</v>
      </c>
      <c r="F806" s="18"/>
      <c r="G806" s="34"/>
      <c r="H806" s="18" t="s">
        <v>3940</v>
      </c>
      <c r="I806" s="9"/>
      <c r="J806" s="18"/>
      <c r="K806" s="18">
        <v>600</v>
      </c>
      <c r="L806" s="18" t="s">
        <v>12555</v>
      </c>
      <c r="M806" s="34">
        <v>1</v>
      </c>
      <c r="N806" s="34">
        <v>1</v>
      </c>
      <c r="O806" s="9"/>
      <c r="P806" s="65"/>
      <c r="Q806" s="65"/>
      <c r="R806" s="113"/>
      <c r="S806" s="113"/>
    </row>
    <row r="807" spans="1:19" ht="105" x14ac:dyDescent="0.25">
      <c r="A807" s="149" t="s">
        <v>11123</v>
      </c>
      <c r="B807" s="18" t="s">
        <v>12573</v>
      </c>
      <c r="C807" s="18" t="s">
        <v>5021</v>
      </c>
      <c r="D807" s="18" t="s">
        <v>209</v>
      </c>
      <c r="E807" s="18" t="s">
        <v>5039</v>
      </c>
      <c r="F807" s="18"/>
      <c r="G807" s="34"/>
      <c r="H807" s="18" t="s">
        <v>3940</v>
      </c>
      <c r="I807" s="9"/>
      <c r="J807" s="18"/>
      <c r="K807" s="18">
        <v>120</v>
      </c>
      <c r="L807" s="18" t="s">
        <v>12556</v>
      </c>
      <c r="M807" s="34">
        <v>1</v>
      </c>
      <c r="N807" s="34">
        <v>1</v>
      </c>
      <c r="O807" s="9"/>
      <c r="P807" s="65"/>
      <c r="Q807" s="65"/>
      <c r="R807" s="113"/>
      <c r="S807" s="113"/>
    </row>
    <row r="808" spans="1:19" ht="60" x14ac:dyDescent="0.25">
      <c r="A808" s="149" t="s">
        <v>11124</v>
      </c>
      <c r="B808" s="18" t="s">
        <v>12573</v>
      </c>
      <c r="C808" s="18" t="s">
        <v>5022</v>
      </c>
      <c r="D808" s="18" t="s">
        <v>209</v>
      </c>
      <c r="E808" s="18" t="s">
        <v>5040</v>
      </c>
      <c r="F808" s="18"/>
      <c r="G808" s="34"/>
      <c r="H808" s="18" t="s">
        <v>3940</v>
      </c>
      <c r="I808" s="9"/>
      <c r="J808" s="18"/>
      <c r="K808" s="18">
        <v>450</v>
      </c>
      <c r="L808" s="18" t="s">
        <v>12557</v>
      </c>
      <c r="M808" s="34">
        <v>1</v>
      </c>
      <c r="N808" s="34">
        <v>1</v>
      </c>
      <c r="O808" s="9"/>
      <c r="P808" s="65"/>
      <c r="Q808" s="65"/>
      <c r="R808" s="113"/>
      <c r="S808" s="113"/>
    </row>
    <row r="809" spans="1:19" ht="60" x14ac:dyDescent="0.25">
      <c r="A809" s="149" t="s">
        <v>11125</v>
      </c>
      <c r="B809" s="18" t="s">
        <v>12576</v>
      </c>
      <c r="C809" s="18" t="s">
        <v>5109</v>
      </c>
      <c r="D809" s="18" t="s">
        <v>209</v>
      </c>
      <c r="E809" s="18" t="s">
        <v>5110</v>
      </c>
      <c r="F809" s="18"/>
      <c r="G809" s="34"/>
      <c r="H809" s="18" t="s">
        <v>3940</v>
      </c>
      <c r="I809" s="9"/>
      <c r="J809" s="18" t="s">
        <v>5111</v>
      </c>
      <c r="K809" s="18">
        <v>5363</v>
      </c>
      <c r="L809" s="18" t="s">
        <v>12558</v>
      </c>
      <c r="M809" s="34">
        <v>200124.12</v>
      </c>
      <c r="N809" s="34">
        <v>6676.21</v>
      </c>
      <c r="O809" s="9"/>
      <c r="P809" s="65"/>
      <c r="Q809" s="65"/>
      <c r="R809" s="113"/>
      <c r="S809" s="113"/>
    </row>
    <row r="810" spans="1:19" ht="120" x14ac:dyDescent="0.25">
      <c r="A810" s="149" t="s">
        <v>11126</v>
      </c>
      <c r="B810" s="18" t="s">
        <v>12576</v>
      </c>
      <c r="C810" s="18" t="s">
        <v>5376</v>
      </c>
      <c r="D810" s="18" t="s">
        <v>209</v>
      </c>
      <c r="E810" s="18" t="s">
        <v>180</v>
      </c>
      <c r="F810" s="18"/>
      <c r="G810" s="34"/>
      <c r="H810" s="18" t="s">
        <v>3940</v>
      </c>
      <c r="I810" s="9"/>
      <c r="J810" s="18"/>
      <c r="K810" s="18">
        <v>353</v>
      </c>
      <c r="L810" s="18"/>
      <c r="M810" s="34">
        <v>1</v>
      </c>
      <c r="N810" s="34">
        <v>1</v>
      </c>
      <c r="O810" s="9"/>
      <c r="P810" s="65"/>
      <c r="Q810" s="65"/>
      <c r="R810" s="113"/>
      <c r="S810" s="113"/>
    </row>
    <row r="811" spans="1:19" ht="150" x14ac:dyDescent="0.25">
      <c r="A811" s="149" t="s">
        <v>11127</v>
      </c>
      <c r="B811" s="18" t="s">
        <v>12576</v>
      </c>
      <c r="C811" s="18" t="s">
        <v>5377</v>
      </c>
      <c r="D811" s="18" t="s">
        <v>209</v>
      </c>
      <c r="E811" s="18" t="s">
        <v>5378</v>
      </c>
      <c r="F811" s="18"/>
      <c r="G811" s="34"/>
      <c r="H811" s="18" t="s">
        <v>3940</v>
      </c>
      <c r="I811" s="9"/>
      <c r="J811" s="18"/>
      <c r="K811" s="18">
        <v>848</v>
      </c>
      <c r="L811" s="18"/>
      <c r="M811" s="34">
        <v>1</v>
      </c>
      <c r="N811" s="34">
        <v>1</v>
      </c>
      <c r="O811" s="9"/>
      <c r="P811" s="65"/>
      <c r="Q811" s="65"/>
      <c r="R811" s="113"/>
      <c r="S811" s="113"/>
    </row>
    <row r="812" spans="1:19" ht="120" x14ac:dyDescent="0.25">
      <c r="A812" s="149" t="s">
        <v>11128</v>
      </c>
      <c r="B812" s="18" t="s">
        <v>12576</v>
      </c>
      <c r="C812" s="18" t="s">
        <v>5379</v>
      </c>
      <c r="D812" s="18" t="s">
        <v>209</v>
      </c>
      <c r="E812" s="18" t="s">
        <v>4095</v>
      </c>
      <c r="F812" s="18"/>
      <c r="G812" s="34"/>
      <c r="H812" s="18" t="s">
        <v>3940</v>
      </c>
      <c r="I812" s="9"/>
      <c r="J812" s="18"/>
      <c r="K812" s="18">
        <v>246</v>
      </c>
      <c r="L812" s="18"/>
      <c r="M812" s="34">
        <v>1</v>
      </c>
      <c r="N812" s="34">
        <v>1</v>
      </c>
      <c r="O812" s="9"/>
      <c r="P812" s="65"/>
      <c r="Q812" s="65"/>
      <c r="R812" s="113"/>
      <c r="S812" s="113"/>
    </row>
    <row r="813" spans="1:19" ht="75" x14ac:dyDescent="0.25">
      <c r="A813" s="149" t="s">
        <v>11129</v>
      </c>
      <c r="B813" s="18" t="s">
        <v>12576</v>
      </c>
      <c r="C813" s="18" t="s">
        <v>5380</v>
      </c>
      <c r="D813" s="18" t="s">
        <v>209</v>
      </c>
      <c r="E813" s="18" t="s">
        <v>5381</v>
      </c>
      <c r="F813" s="18"/>
      <c r="G813" s="34"/>
      <c r="H813" s="18" t="s">
        <v>3940</v>
      </c>
      <c r="I813" s="9"/>
      <c r="J813" s="18"/>
      <c r="K813" s="18">
        <v>290</v>
      </c>
      <c r="L813" s="18" t="s">
        <v>12559</v>
      </c>
      <c r="M813" s="34">
        <v>1</v>
      </c>
      <c r="N813" s="34">
        <v>1</v>
      </c>
      <c r="O813" s="9"/>
      <c r="P813" s="65"/>
      <c r="Q813" s="65"/>
      <c r="R813" s="113"/>
      <c r="S813" s="113"/>
    </row>
    <row r="814" spans="1:19" s="58" customFormat="1" ht="102" customHeight="1" x14ac:dyDescent="0.2">
      <c r="A814" s="149" t="s">
        <v>11130</v>
      </c>
      <c r="B814" s="18" t="s">
        <v>9507</v>
      </c>
      <c r="C814" s="18" t="s">
        <v>12562</v>
      </c>
      <c r="D814" s="66" t="s">
        <v>9483</v>
      </c>
      <c r="E814" s="18" t="s">
        <v>12563</v>
      </c>
      <c r="F814" s="5" t="s">
        <v>12564</v>
      </c>
      <c r="G814" s="5" t="s">
        <v>12565</v>
      </c>
      <c r="H814" s="18" t="s">
        <v>3940</v>
      </c>
      <c r="I814" s="141">
        <v>45586</v>
      </c>
      <c r="J814" s="5"/>
      <c r="K814" s="129" t="s">
        <v>12566</v>
      </c>
      <c r="L814" s="5"/>
      <c r="M814" s="5"/>
      <c r="N814" s="189"/>
      <c r="O814" s="172"/>
      <c r="P814" s="72"/>
      <c r="Q814" s="5" t="s">
        <v>12567</v>
      </c>
      <c r="R814" s="5"/>
      <c r="S814" s="72"/>
    </row>
    <row r="815" spans="1:19" ht="78.75" x14ac:dyDescent="0.25">
      <c r="A815" s="149" t="s">
        <v>11131</v>
      </c>
      <c r="B815" s="201" t="s">
        <v>9646</v>
      </c>
      <c r="C815" s="79" t="s">
        <v>5577</v>
      </c>
      <c r="D815" s="202">
        <v>43910</v>
      </c>
      <c r="E815" s="79" t="s">
        <v>7840</v>
      </c>
      <c r="F815" s="203"/>
      <c r="G815" s="201"/>
      <c r="H815" s="79" t="s">
        <v>3940</v>
      </c>
      <c r="I815" s="79"/>
      <c r="J815" s="201" t="s">
        <v>5062</v>
      </c>
      <c r="K815" s="18"/>
      <c r="L815" s="18"/>
      <c r="M815" s="18"/>
      <c r="N815" s="18"/>
      <c r="O815" s="18"/>
      <c r="P815" s="18"/>
      <c r="Q815" s="79" t="s">
        <v>5578</v>
      </c>
      <c r="R815" s="79"/>
      <c r="S815" s="18"/>
    </row>
    <row r="816" spans="1:19" ht="78.75" x14ac:dyDescent="0.25">
      <c r="A816" s="149" t="s">
        <v>12728</v>
      </c>
      <c r="B816" s="201" t="s">
        <v>9646</v>
      </c>
      <c r="C816" s="79" t="s">
        <v>5577</v>
      </c>
      <c r="D816" s="202">
        <v>43910</v>
      </c>
      <c r="E816" s="79" t="s">
        <v>4569</v>
      </c>
      <c r="F816" s="203"/>
      <c r="G816" s="201"/>
      <c r="H816" s="79" t="s">
        <v>3940</v>
      </c>
      <c r="I816" s="79"/>
      <c r="J816" s="201" t="s">
        <v>5062</v>
      </c>
      <c r="K816" s="18">
        <v>12.2</v>
      </c>
      <c r="L816" s="18"/>
      <c r="M816" s="18"/>
      <c r="N816" s="18"/>
      <c r="O816" s="18"/>
      <c r="P816" s="18"/>
      <c r="Q816" s="79" t="s">
        <v>5578</v>
      </c>
      <c r="R816" s="79"/>
      <c r="S816" s="18"/>
    </row>
    <row r="817" spans="1:19" ht="157.5" x14ac:dyDescent="0.25">
      <c r="A817" s="149" t="s">
        <v>11132</v>
      </c>
      <c r="B817" s="201" t="s">
        <v>9646</v>
      </c>
      <c r="C817" s="79" t="s">
        <v>8057</v>
      </c>
      <c r="D817" s="202">
        <v>43910</v>
      </c>
      <c r="E817" s="79" t="s">
        <v>8058</v>
      </c>
      <c r="F817" s="203" t="s">
        <v>12612</v>
      </c>
      <c r="G817" s="201" t="s">
        <v>12620</v>
      </c>
      <c r="H817" s="79" t="s">
        <v>3940</v>
      </c>
      <c r="I817" s="204">
        <v>45023</v>
      </c>
      <c r="J817" s="201" t="s">
        <v>8565</v>
      </c>
      <c r="K817" s="18">
        <v>12.2</v>
      </c>
      <c r="L817" s="18"/>
      <c r="M817" s="18"/>
      <c r="N817" s="18"/>
      <c r="O817" s="18"/>
      <c r="P817" s="18"/>
      <c r="Q817" s="204" t="s">
        <v>5509</v>
      </c>
      <c r="R817" s="79"/>
      <c r="S817" s="18"/>
    </row>
    <row r="818" spans="1:19" ht="78.75" x14ac:dyDescent="0.25">
      <c r="A818" s="149" t="s">
        <v>12729</v>
      </c>
      <c r="B818" s="201" t="s">
        <v>9646</v>
      </c>
      <c r="C818" s="79" t="s">
        <v>5577</v>
      </c>
      <c r="D818" s="202">
        <v>43910</v>
      </c>
      <c r="E818" s="79" t="s">
        <v>7841</v>
      </c>
      <c r="F818" s="203"/>
      <c r="G818" s="201"/>
      <c r="H818" s="79" t="s">
        <v>3940</v>
      </c>
      <c r="I818" s="79"/>
      <c r="J818" s="201" t="s">
        <v>5062</v>
      </c>
      <c r="K818" s="18"/>
      <c r="L818" s="18"/>
      <c r="M818" s="18"/>
      <c r="N818" s="18"/>
      <c r="O818" s="18"/>
      <c r="P818" s="18"/>
      <c r="Q818" s="79" t="s">
        <v>5578</v>
      </c>
      <c r="R818" s="79"/>
      <c r="S818" s="18"/>
    </row>
    <row r="819" spans="1:19" ht="78.75" x14ac:dyDescent="0.25">
      <c r="A819" s="149" t="s">
        <v>11133</v>
      </c>
      <c r="B819" s="201" t="s">
        <v>9646</v>
      </c>
      <c r="C819" s="79" t="s">
        <v>5577</v>
      </c>
      <c r="D819" s="202">
        <v>43910</v>
      </c>
      <c r="E819" s="79" t="s">
        <v>7842</v>
      </c>
      <c r="F819" s="203"/>
      <c r="G819" s="201"/>
      <c r="H819" s="79" t="s">
        <v>3940</v>
      </c>
      <c r="I819" s="79"/>
      <c r="J819" s="201" t="s">
        <v>5062</v>
      </c>
      <c r="K819" s="18"/>
      <c r="L819" s="18"/>
      <c r="M819" s="18"/>
      <c r="N819" s="18"/>
      <c r="O819" s="18"/>
      <c r="P819" s="18"/>
      <c r="Q819" s="79" t="s">
        <v>5578</v>
      </c>
      <c r="R819" s="79"/>
      <c r="S819" s="18"/>
    </row>
    <row r="820" spans="1:19" ht="78.75" x14ac:dyDescent="0.25">
      <c r="A820" s="149" t="s">
        <v>11134</v>
      </c>
      <c r="B820" s="201" t="s">
        <v>9646</v>
      </c>
      <c r="C820" s="79" t="s">
        <v>5577</v>
      </c>
      <c r="D820" s="202">
        <v>43910</v>
      </c>
      <c r="E820" s="205" t="s">
        <v>4573</v>
      </c>
      <c r="F820" s="203"/>
      <c r="G820" s="201"/>
      <c r="H820" s="79" t="s">
        <v>3940</v>
      </c>
      <c r="I820" s="79"/>
      <c r="J820" s="201" t="s">
        <v>5062</v>
      </c>
      <c r="K820" s="18"/>
      <c r="L820" s="18"/>
      <c r="M820" s="18"/>
      <c r="N820" s="18"/>
      <c r="O820" s="18"/>
      <c r="P820" s="18"/>
      <c r="Q820" s="79" t="s">
        <v>5578</v>
      </c>
      <c r="R820" s="79"/>
      <c r="S820" s="18"/>
    </row>
    <row r="821" spans="1:19" ht="157.5" x14ac:dyDescent="0.25">
      <c r="A821" s="149" t="s">
        <v>11135</v>
      </c>
      <c r="B821" s="201" t="s">
        <v>9646</v>
      </c>
      <c r="C821" s="79" t="s">
        <v>5577</v>
      </c>
      <c r="D821" s="202">
        <v>43910</v>
      </c>
      <c r="E821" s="205" t="s">
        <v>4765</v>
      </c>
      <c r="F821" s="203"/>
      <c r="G821" s="201"/>
      <c r="H821" s="79" t="s">
        <v>3940</v>
      </c>
      <c r="I821" s="79"/>
      <c r="J821" s="201" t="s">
        <v>8565</v>
      </c>
      <c r="K821" s="18"/>
      <c r="L821" s="18"/>
      <c r="M821" s="18"/>
      <c r="N821" s="18"/>
      <c r="O821" s="18"/>
      <c r="P821" s="18"/>
      <c r="Q821" s="79" t="s">
        <v>5578</v>
      </c>
      <c r="R821" s="79"/>
      <c r="S821" s="18"/>
    </row>
    <row r="822" spans="1:19" ht="110.25" x14ac:dyDescent="0.25">
      <c r="A822" s="149" t="s">
        <v>11136</v>
      </c>
      <c r="B822" s="201" t="s">
        <v>9646</v>
      </c>
      <c r="C822" s="201" t="s">
        <v>7836</v>
      </c>
      <c r="D822" s="203"/>
      <c r="E822" s="203" t="s">
        <v>7837</v>
      </c>
      <c r="F822" s="203"/>
      <c r="G822" s="202"/>
      <c r="H822" s="79" t="s">
        <v>3940</v>
      </c>
      <c r="I822" s="79"/>
      <c r="J822" s="202"/>
      <c r="K822" s="18"/>
      <c r="L822" s="18"/>
      <c r="M822" s="18"/>
      <c r="N822" s="18"/>
      <c r="O822" s="18"/>
      <c r="P822" s="18"/>
      <c r="Q822" s="201" t="s">
        <v>5580</v>
      </c>
      <c r="R822" s="79"/>
      <c r="S822" s="18"/>
    </row>
    <row r="823" spans="1:19" ht="157.5" x14ac:dyDescent="0.25">
      <c r="A823" s="149" t="s">
        <v>11137</v>
      </c>
      <c r="B823" s="201" t="s">
        <v>9646</v>
      </c>
      <c r="C823" s="79" t="s">
        <v>12585</v>
      </c>
      <c r="D823" s="79" t="s">
        <v>12582</v>
      </c>
      <c r="E823" s="79" t="s">
        <v>8034</v>
      </c>
      <c r="F823" s="79" t="s">
        <v>12586</v>
      </c>
      <c r="G823" s="79" t="s">
        <v>12615</v>
      </c>
      <c r="H823" s="79" t="s">
        <v>12601</v>
      </c>
      <c r="I823" s="204">
        <v>45454</v>
      </c>
      <c r="J823" s="79" t="s">
        <v>8565</v>
      </c>
      <c r="K823" s="18" t="s">
        <v>12579</v>
      </c>
      <c r="L823" s="18"/>
      <c r="M823" s="18"/>
      <c r="N823" s="18"/>
      <c r="O823" s="18" t="s">
        <v>12587</v>
      </c>
      <c r="P823" s="18"/>
      <c r="Q823" s="79" t="s">
        <v>8074</v>
      </c>
      <c r="R823" s="79"/>
      <c r="S823" s="18"/>
    </row>
    <row r="824" spans="1:19" ht="157.5" x14ac:dyDescent="0.25">
      <c r="A824" s="149" t="s">
        <v>12730</v>
      </c>
      <c r="B824" s="201" t="s">
        <v>9646</v>
      </c>
      <c r="C824" s="79" t="s">
        <v>8032</v>
      </c>
      <c r="D824" s="79" t="s">
        <v>12582</v>
      </c>
      <c r="E824" s="79" t="s">
        <v>8035</v>
      </c>
      <c r="F824" s="79" t="s">
        <v>12611</v>
      </c>
      <c r="G824" s="79" t="s">
        <v>12619</v>
      </c>
      <c r="H824" s="79" t="s">
        <v>4689</v>
      </c>
      <c r="I824" s="204">
        <v>45219</v>
      </c>
      <c r="J824" s="79" t="s">
        <v>8565</v>
      </c>
      <c r="K824" s="18">
        <v>51.8</v>
      </c>
      <c r="L824" s="18"/>
      <c r="M824" s="18"/>
      <c r="N824" s="18"/>
      <c r="O824" s="18" t="s">
        <v>12680</v>
      </c>
      <c r="P824" s="18"/>
      <c r="Q824" s="79" t="s">
        <v>8074</v>
      </c>
      <c r="R824" s="79"/>
      <c r="S824" s="18"/>
    </row>
    <row r="825" spans="1:19" ht="157.5" x14ac:dyDescent="0.25">
      <c r="A825" s="149" t="s">
        <v>11138</v>
      </c>
      <c r="B825" s="201" t="s">
        <v>9646</v>
      </c>
      <c r="C825" s="79" t="s">
        <v>8033</v>
      </c>
      <c r="D825" s="79" t="s">
        <v>12582</v>
      </c>
      <c r="E825" s="79" t="s">
        <v>8036</v>
      </c>
      <c r="F825" s="79" t="s">
        <v>12590</v>
      </c>
      <c r="G825" s="79" t="s">
        <v>12606</v>
      </c>
      <c r="H825" s="79" t="s">
        <v>12601</v>
      </c>
      <c r="I825" s="204">
        <v>45470</v>
      </c>
      <c r="J825" s="79" t="s">
        <v>8565</v>
      </c>
      <c r="K825" s="18" t="s">
        <v>12580</v>
      </c>
      <c r="L825" s="18"/>
      <c r="M825" s="18"/>
      <c r="N825" s="18"/>
      <c r="O825" s="18" t="s">
        <v>12591</v>
      </c>
      <c r="P825" s="18"/>
      <c r="Q825" s="79" t="s">
        <v>8074</v>
      </c>
      <c r="R825" s="79"/>
      <c r="S825" s="18"/>
    </row>
    <row r="826" spans="1:19" ht="157.5" x14ac:dyDescent="0.25">
      <c r="A826" s="149" t="s">
        <v>11139</v>
      </c>
      <c r="B826" s="201" t="s">
        <v>9646</v>
      </c>
      <c r="C826" s="79" t="s">
        <v>8037</v>
      </c>
      <c r="D826" s="79" t="s">
        <v>12582</v>
      </c>
      <c r="E826" s="79" t="s">
        <v>8038</v>
      </c>
      <c r="F826" s="79" t="s">
        <v>12608</v>
      </c>
      <c r="G826" s="79" t="s">
        <v>12614</v>
      </c>
      <c r="H826" s="79" t="s">
        <v>4689</v>
      </c>
      <c r="I826" s="204">
        <v>45112</v>
      </c>
      <c r="J826" s="79" t="s">
        <v>8565</v>
      </c>
      <c r="K826" s="18">
        <v>1.6</v>
      </c>
      <c r="L826" s="18"/>
      <c r="M826" s="18"/>
      <c r="N826" s="18"/>
      <c r="O826" s="18"/>
      <c r="P826" s="18"/>
      <c r="Q826" s="79" t="s">
        <v>8074</v>
      </c>
      <c r="R826" s="79"/>
      <c r="S826" s="18"/>
    </row>
    <row r="827" spans="1:19" ht="157.5" x14ac:dyDescent="0.25">
      <c r="A827" s="149" t="s">
        <v>11140</v>
      </c>
      <c r="B827" s="201" t="s">
        <v>9646</v>
      </c>
      <c r="C827" s="79" t="s">
        <v>8039</v>
      </c>
      <c r="D827" s="79" t="s">
        <v>12582</v>
      </c>
      <c r="E827" s="79" t="s">
        <v>8040</v>
      </c>
      <c r="F827" s="79" t="s">
        <v>12613</v>
      </c>
      <c r="G827" s="79" t="s">
        <v>12618</v>
      </c>
      <c r="H827" s="79" t="s">
        <v>4689</v>
      </c>
      <c r="I827" s="204">
        <v>45110</v>
      </c>
      <c r="J827" s="79" t="s">
        <v>8565</v>
      </c>
      <c r="K827" s="18">
        <v>5.9</v>
      </c>
      <c r="L827" s="18"/>
      <c r="M827" s="18"/>
      <c r="N827" s="18"/>
      <c r="O827" s="18"/>
      <c r="P827" s="18"/>
      <c r="Q827" s="79" t="s">
        <v>8074</v>
      </c>
      <c r="R827" s="79"/>
      <c r="S827" s="18"/>
    </row>
    <row r="828" spans="1:19" ht="157.5" x14ac:dyDescent="0.25">
      <c r="A828" s="149" t="s">
        <v>11141</v>
      </c>
      <c r="B828" s="201" t="s">
        <v>9646</v>
      </c>
      <c r="C828" s="79" t="s">
        <v>8041</v>
      </c>
      <c r="D828" s="79" t="s">
        <v>12582</v>
      </c>
      <c r="E828" s="79" t="s">
        <v>8042</v>
      </c>
      <c r="F828" s="79" t="s">
        <v>12592</v>
      </c>
      <c r="G828" s="79" t="s">
        <v>12607</v>
      </c>
      <c r="H828" s="79" t="s">
        <v>12601</v>
      </c>
      <c r="I828" s="204">
        <v>45470</v>
      </c>
      <c r="J828" s="79" t="s">
        <v>8565</v>
      </c>
      <c r="K828" s="18" t="s">
        <v>12594</v>
      </c>
      <c r="L828" s="18"/>
      <c r="M828" s="18"/>
      <c r="N828" s="18"/>
      <c r="O828" s="18" t="s">
        <v>12593</v>
      </c>
      <c r="P828" s="18"/>
      <c r="Q828" s="79" t="s">
        <v>8074</v>
      </c>
      <c r="R828" s="79"/>
      <c r="S828" s="18"/>
    </row>
    <row r="829" spans="1:19" ht="157.5" x14ac:dyDescent="0.25">
      <c r="A829" s="149" t="s">
        <v>11142</v>
      </c>
      <c r="B829" s="201" t="s">
        <v>9646</v>
      </c>
      <c r="C829" s="79" t="s">
        <v>8043</v>
      </c>
      <c r="D829" s="79" t="s">
        <v>12582</v>
      </c>
      <c r="E829" s="79" t="s">
        <v>8044</v>
      </c>
      <c r="F829" s="79" t="s">
        <v>12584</v>
      </c>
      <c r="G829" s="79" t="s">
        <v>12605</v>
      </c>
      <c r="H829" s="79" t="s">
        <v>12601</v>
      </c>
      <c r="I829" s="204">
        <v>45440</v>
      </c>
      <c r="J829" s="79" t="s">
        <v>8565</v>
      </c>
      <c r="K829" s="18" t="s">
        <v>12579</v>
      </c>
      <c r="L829" s="18"/>
      <c r="M829" s="18"/>
      <c r="N829" s="18"/>
      <c r="O829" s="18" t="s">
        <v>12583</v>
      </c>
      <c r="P829" s="18"/>
      <c r="Q829" s="79" t="s">
        <v>8075</v>
      </c>
      <c r="R829" s="79"/>
      <c r="S829" s="18"/>
    </row>
    <row r="830" spans="1:19" ht="94.5" x14ac:dyDescent="0.25">
      <c r="A830" s="149" t="s">
        <v>11143</v>
      </c>
      <c r="B830" s="201" t="s">
        <v>9646</v>
      </c>
      <c r="C830" s="79" t="s">
        <v>8045</v>
      </c>
      <c r="D830" s="79" t="s">
        <v>12582</v>
      </c>
      <c r="E830" s="79" t="s">
        <v>8046</v>
      </c>
      <c r="F830" s="79" t="s">
        <v>12610</v>
      </c>
      <c r="G830" s="79" t="s">
        <v>12616</v>
      </c>
      <c r="H830" s="79" t="s">
        <v>4689</v>
      </c>
      <c r="I830" s="204">
        <v>45110</v>
      </c>
      <c r="J830" s="79" t="s">
        <v>8082</v>
      </c>
      <c r="K830" s="18">
        <v>2.2999999999999998</v>
      </c>
      <c r="L830" s="18"/>
      <c r="M830" s="18"/>
      <c r="N830" s="18"/>
      <c r="O830" s="18"/>
      <c r="P830" s="18"/>
      <c r="Q830" s="79" t="s">
        <v>8076</v>
      </c>
      <c r="R830" s="79"/>
      <c r="S830" s="18"/>
    </row>
    <row r="831" spans="1:19" ht="157.5" x14ac:dyDescent="0.25">
      <c r="A831" s="149" t="s">
        <v>11144</v>
      </c>
      <c r="B831" s="201" t="s">
        <v>9646</v>
      </c>
      <c r="C831" s="79" t="s">
        <v>8047</v>
      </c>
      <c r="D831" s="79" t="s">
        <v>12582</v>
      </c>
      <c r="E831" s="79" t="s">
        <v>8048</v>
      </c>
      <c r="F831" s="79" t="s">
        <v>12588</v>
      </c>
      <c r="G831" s="79" t="s">
        <v>12621</v>
      </c>
      <c r="H831" s="79" t="s">
        <v>12601</v>
      </c>
      <c r="I831" s="204">
        <v>45470</v>
      </c>
      <c r="J831" s="79" t="s">
        <v>8565</v>
      </c>
      <c r="K831" s="18" t="s">
        <v>12577</v>
      </c>
      <c r="L831" s="18"/>
      <c r="M831" s="18"/>
      <c r="N831" s="18"/>
      <c r="O831" s="18" t="s">
        <v>12589</v>
      </c>
      <c r="P831" s="18"/>
      <c r="Q831" s="79" t="s">
        <v>8077</v>
      </c>
      <c r="R831" s="79"/>
      <c r="S831" s="18"/>
    </row>
    <row r="832" spans="1:19" ht="157.5" x14ac:dyDescent="0.25">
      <c r="A832" s="149" t="s">
        <v>11145</v>
      </c>
      <c r="B832" s="201" t="s">
        <v>9646</v>
      </c>
      <c r="C832" s="79" t="s">
        <v>8049</v>
      </c>
      <c r="D832" s="79" t="s">
        <v>12582</v>
      </c>
      <c r="E832" s="79" t="s">
        <v>8050</v>
      </c>
      <c r="F832" s="79" t="s">
        <v>12595</v>
      </c>
      <c r="G832" s="79" t="s">
        <v>12604</v>
      </c>
      <c r="H832" s="79" t="s">
        <v>12601</v>
      </c>
      <c r="I832" s="204">
        <v>45470</v>
      </c>
      <c r="J832" s="79" t="s">
        <v>8565</v>
      </c>
      <c r="K832" s="18" t="s">
        <v>12581</v>
      </c>
      <c r="L832" s="18"/>
      <c r="M832" s="18"/>
      <c r="N832" s="18"/>
      <c r="O832" s="18" t="s">
        <v>12596</v>
      </c>
      <c r="P832" s="18"/>
      <c r="Q832" s="79" t="s">
        <v>8078</v>
      </c>
      <c r="R832" s="79"/>
      <c r="S832" s="18"/>
    </row>
    <row r="833" spans="1:19" ht="157.5" x14ac:dyDescent="0.25">
      <c r="A833" s="149" t="s">
        <v>11146</v>
      </c>
      <c r="B833" s="201" t="s">
        <v>9646</v>
      </c>
      <c r="C833" s="79" t="s">
        <v>8051</v>
      </c>
      <c r="D833" s="79" t="s">
        <v>12582</v>
      </c>
      <c r="E833" s="79" t="s">
        <v>8052</v>
      </c>
      <c r="F833" s="79" t="s">
        <v>12609</v>
      </c>
      <c r="G833" s="79" t="s">
        <v>12617</v>
      </c>
      <c r="H833" s="79" t="s">
        <v>4689</v>
      </c>
      <c r="I833" s="204">
        <v>45110</v>
      </c>
      <c r="J833" s="79" t="s">
        <v>8565</v>
      </c>
      <c r="K833" s="18">
        <v>5.2</v>
      </c>
      <c r="L833" s="18"/>
      <c r="M833" s="18"/>
      <c r="N833" s="18"/>
      <c r="O833" s="18"/>
      <c r="P833" s="18"/>
      <c r="Q833" s="79" t="s">
        <v>8079</v>
      </c>
      <c r="R833" s="79"/>
      <c r="S833" s="18"/>
    </row>
    <row r="834" spans="1:19" ht="157.5" x14ac:dyDescent="0.25">
      <c r="A834" s="149" t="s">
        <v>11147</v>
      </c>
      <c r="B834" s="201" t="s">
        <v>9646</v>
      </c>
      <c r="C834" s="79" t="s">
        <v>8053</v>
      </c>
      <c r="D834" s="79" t="s">
        <v>12582</v>
      </c>
      <c r="E834" s="79" t="s">
        <v>8054</v>
      </c>
      <c r="F834" s="79" t="s">
        <v>12599</v>
      </c>
      <c r="G834" s="79" t="s">
        <v>12603</v>
      </c>
      <c r="H834" s="79" t="s">
        <v>12601</v>
      </c>
      <c r="I834" s="204">
        <v>45440</v>
      </c>
      <c r="J834" s="79" t="s">
        <v>8565</v>
      </c>
      <c r="K834" s="18" t="s">
        <v>12578</v>
      </c>
      <c r="L834" s="18"/>
      <c r="M834" s="18"/>
      <c r="N834" s="18"/>
      <c r="O834" s="18" t="s">
        <v>12600</v>
      </c>
      <c r="P834" s="18"/>
      <c r="Q834" s="79" t="s">
        <v>8080</v>
      </c>
      <c r="R834" s="79"/>
      <c r="S834" s="18"/>
    </row>
    <row r="835" spans="1:19" ht="157.5" x14ac:dyDescent="0.25">
      <c r="A835" s="149" t="s">
        <v>11148</v>
      </c>
      <c r="B835" s="201" t="s">
        <v>9646</v>
      </c>
      <c r="C835" s="79" t="s">
        <v>8055</v>
      </c>
      <c r="D835" s="79" t="s">
        <v>12582</v>
      </c>
      <c r="E835" s="79" t="s">
        <v>8056</v>
      </c>
      <c r="F835" s="79" t="s">
        <v>12597</v>
      </c>
      <c r="G835" s="79" t="s">
        <v>12602</v>
      </c>
      <c r="H835" s="79" t="s">
        <v>12601</v>
      </c>
      <c r="I835" s="204">
        <v>45449</v>
      </c>
      <c r="J835" s="79" t="s">
        <v>8565</v>
      </c>
      <c r="K835" s="18" t="s">
        <v>12577</v>
      </c>
      <c r="L835" s="18"/>
      <c r="M835" s="18"/>
      <c r="N835" s="18"/>
      <c r="O835" s="18" t="s">
        <v>12598</v>
      </c>
      <c r="P835" s="18"/>
      <c r="Q835" s="79" t="s">
        <v>8081</v>
      </c>
      <c r="R835" s="79"/>
      <c r="S835" s="18"/>
    </row>
    <row r="836" spans="1:19" ht="185.25" customHeight="1" x14ac:dyDescent="0.25">
      <c r="A836" s="149" t="s">
        <v>11149</v>
      </c>
      <c r="B836" s="201" t="s">
        <v>9646</v>
      </c>
      <c r="C836" s="18" t="s">
        <v>12623</v>
      </c>
      <c r="D836" s="18" t="s">
        <v>12624</v>
      </c>
      <c r="E836" s="79" t="s">
        <v>12625</v>
      </c>
      <c r="F836" s="79" t="s">
        <v>12644</v>
      </c>
      <c r="G836" s="79" t="s">
        <v>12626</v>
      </c>
      <c r="H836" s="18" t="s">
        <v>12601</v>
      </c>
      <c r="I836" s="206">
        <v>45624</v>
      </c>
      <c r="J836" s="18" t="s">
        <v>12635</v>
      </c>
      <c r="K836" s="66" t="s">
        <v>12642</v>
      </c>
      <c r="L836" s="66"/>
      <c r="M836" s="145">
        <v>35132</v>
      </c>
      <c r="N836" s="18"/>
      <c r="O836" s="145">
        <v>57725339.109999999</v>
      </c>
      <c r="P836" s="66"/>
      <c r="Q836" s="18" t="s">
        <v>12638</v>
      </c>
      <c r="R836" s="18"/>
      <c r="S836" s="18"/>
    </row>
    <row r="837" spans="1:19" ht="176.25" customHeight="1" x14ac:dyDescent="0.25">
      <c r="A837" s="149" t="s">
        <v>11150</v>
      </c>
      <c r="B837" s="18" t="s">
        <v>12627</v>
      </c>
      <c r="C837" s="18" t="s">
        <v>12639</v>
      </c>
      <c r="D837" s="18" t="s">
        <v>9483</v>
      </c>
      <c r="E837" s="79" t="s">
        <v>12625</v>
      </c>
      <c r="F837" s="79" t="s">
        <v>12640</v>
      </c>
      <c r="G837" s="79" t="s">
        <v>12626</v>
      </c>
      <c r="H837" s="18" t="s">
        <v>12601</v>
      </c>
      <c r="I837" s="206">
        <v>45624</v>
      </c>
      <c r="J837" s="18" t="s">
        <v>12635</v>
      </c>
      <c r="K837" s="66" t="s">
        <v>12641</v>
      </c>
      <c r="L837" s="66"/>
      <c r="M837" s="145">
        <v>252620</v>
      </c>
      <c r="N837" s="18"/>
      <c r="O837" s="145">
        <v>1495510.78</v>
      </c>
      <c r="P837" s="66"/>
      <c r="Q837" s="18" t="s">
        <v>12638</v>
      </c>
      <c r="R837" s="18"/>
      <c r="S837" s="18"/>
    </row>
    <row r="838" spans="1:19" ht="177" customHeight="1" x14ac:dyDescent="0.25">
      <c r="A838" s="149" t="s">
        <v>11151</v>
      </c>
      <c r="B838" s="18" t="s">
        <v>9507</v>
      </c>
      <c r="C838" s="18" t="s">
        <v>12628</v>
      </c>
      <c r="D838" s="18" t="s">
        <v>9483</v>
      </c>
      <c r="E838" s="79" t="s">
        <v>12625</v>
      </c>
      <c r="F838" s="79" t="s">
        <v>12645</v>
      </c>
      <c r="G838" s="79" t="s">
        <v>12626</v>
      </c>
      <c r="H838" s="18" t="s">
        <v>12601</v>
      </c>
      <c r="I838" s="206">
        <v>45624</v>
      </c>
      <c r="J838" s="18" t="s">
        <v>12635</v>
      </c>
      <c r="K838" s="66" t="s">
        <v>12643</v>
      </c>
      <c r="L838" s="66"/>
      <c r="M838" s="145">
        <v>35132</v>
      </c>
      <c r="N838" s="18"/>
      <c r="O838" s="145">
        <v>420278.33</v>
      </c>
      <c r="P838" s="66"/>
      <c r="Q838" s="18" t="s">
        <v>12638</v>
      </c>
      <c r="R838" s="18"/>
      <c r="S838" s="18"/>
    </row>
    <row r="839" spans="1:19" ht="144" customHeight="1" x14ac:dyDescent="0.25">
      <c r="A839" s="149" t="s">
        <v>12751</v>
      </c>
      <c r="B839" s="18" t="s">
        <v>9507</v>
      </c>
      <c r="C839" s="18" t="s">
        <v>12</v>
      </c>
      <c r="D839" s="18" t="s">
        <v>9743</v>
      </c>
      <c r="E839" s="79" t="s">
        <v>12752</v>
      </c>
      <c r="F839" s="79" t="s">
        <v>12753</v>
      </c>
      <c r="G839" s="79" t="s">
        <v>12754</v>
      </c>
      <c r="H839" s="18" t="s">
        <v>4705</v>
      </c>
      <c r="I839" s="10">
        <v>45628</v>
      </c>
      <c r="J839" s="18" t="s">
        <v>12748</v>
      </c>
      <c r="K839" s="18" t="s">
        <v>12755</v>
      </c>
      <c r="L839" s="18"/>
      <c r="M839" s="145">
        <v>2989500</v>
      </c>
      <c r="N839" s="18"/>
      <c r="O839" s="145">
        <v>968964.49</v>
      </c>
      <c r="P839" s="18"/>
      <c r="Q839" s="18" t="s">
        <v>12756</v>
      </c>
      <c r="R839" s="18"/>
      <c r="S839" s="18" t="s">
        <v>12757</v>
      </c>
    </row>
  </sheetData>
  <autoFilter ref="A20:T838" xr:uid="{00000000-0009-0000-0000-000001000000}"/>
  <mergeCells count="21">
    <mergeCell ref="L232:L235"/>
    <mergeCell ref="M232:M235"/>
    <mergeCell ref="T44:U44"/>
    <mergeCell ref="R18:R19"/>
    <mergeCell ref="S18:S19"/>
    <mergeCell ref="A1:Q1"/>
    <mergeCell ref="A2:Q2"/>
    <mergeCell ref="A18:A19"/>
    <mergeCell ref="B18:B19"/>
    <mergeCell ref="C18:C19"/>
    <mergeCell ref="F18:F19"/>
    <mergeCell ref="E18:E19"/>
    <mergeCell ref="D18:D19"/>
    <mergeCell ref="Q18:Q19"/>
    <mergeCell ref="M18:O18"/>
    <mergeCell ref="H18:H19"/>
    <mergeCell ref="G18:G19"/>
    <mergeCell ref="K18:K19"/>
    <mergeCell ref="I18:J18"/>
    <mergeCell ref="L18:L19"/>
    <mergeCell ref="P18:P19"/>
  </mergeCells>
  <phoneticPr fontId="44" type="noConversion"/>
  <pageMargins left="0.31496062992125984" right="0.31496062992125984" top="0.35433070866141736" bottom="0.35433070866141736" header="0.31496062992125984" footer="0.31496062992125984"/>
  <pageSetup paperSize="9" scale="37" fitToHeight="0" orientation="landscape" r:id="rId1"/>
  <rowBreaks count="4" manualBreakCount="4">
    <brk id="229" min="1" max="23" man="1"/>
    <brk id="826" max="23" man="1"/>
    <brk id="841" max="23" man="1"/>
    <brk id="842" max="2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6"/>
  <sheetViews>
    <sheetView view="pageBreakPreview" zoomScale="70" zoomScaleSheetLayoutView="70" workbookViewId="0">
      <pane ySplit="12" topLeftCell="A19" activePane="bottomLeft" state="frozen"/>
      <selection pane="bottomLeft" sqref="A1:XFD1048576"/>
    </sheetView>
  </sheetViews>
  <sheetFormatPr defaultRowHeight="15" x14ac:dyDescent="0.25"/>
  <cols>
    <col min="1" max="1" width="14.28515625" style="58" customWidth="1"/>
    <col min="2" max="2" width="9.5703125" style="58" customWidth="1"/>
    <col min="3" max="3" width="25.28515625" style="58" customWidth="1"/>
    <col min="4" max="4" width="21" style="58" customWidth="1"/>
    <col min="5" max="5" width="23.42578125" style="58" customWidth="1"/>
    <col min="6" max="6" width="24.42578125" style="58" customWidth="1"/>
    <col min="7" max="7" width="23.28515625" style="58" customWidth="1"/>
    <col min="8" max="8" width="27.5703125" style="58" customWidth="1"/>
    <col min="9" max="9" width="24.42578125" style="58" customWidth="1"/>
    <col min="10" max="10" width="21.42578125" style="58" customWidth="1"/>
    <col min="11" max="11" width="17.85546875" style="58" customWidth="1"/>
    <col min="12" max="13" width="19.28515625" style="58" customWidth="1"/>
    <col min="14" max="14" width="20.5703125" style="58" customWidth="1"/>
    <col min="15" max="15" width="23.5703125" style="58" customWidth="1"/>
    <col min="16" max="16" width="36" style="58" customWidth="1"/>
    <col min="17" max="17" width="15.140625" style="58" customWidth="1"/>
    <col min="18" max="18" width="13.85546875" style="58" customWidth="1"/>
    <col min="19" max="16384" width="9.140625" style="58"/>
  </cols>
  <sheetData>
    <row r="1" spans="1:18" ht="20.25" x14ac:dyDescent="0.25">
      <c r="A1" s="377" t="s">
        <v>579</v>
      </c>
      <c r="B1" s="377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</row>
    <row r="2" spans="1:18" ht="15.75" x14ac:dyDescent="0.25">
      <c r="A2" s="378" t="s">
        <v>9404</v>
      </c>
      <c r="B2" s="378"/>
      <c r="C2" s="378"/>
      <c r="D2" s="378"/>
      <c r="E2" s="378"/>
      <c r="F2" s="378"/>
      <c r="G2" s="378"/>
      <c r="H2" s="378"/>
      <c r="I2" s="378"/>
      <c r="J2" s="378"/>
      <c r="K2" s="378"/>
      <c r="L2" s="378"/>
      <c r="M2" s="378"/>
      <c r="N2" s="378"/>
      <c r="O2" s="378"/>
      <c r="P2" s="378"/>
    </row>
    <row r="3" spans="1:18" x14ac:dyDescent="0.25">
      <c r="A3" s="104"/>
      <c r="C3" s="104"/>
      <c r="D3" s="104"/>
      <c r="E3" s="104"/>
      <c r="F3" s="104"/>
      <c r="H3" s="104"/>
      <c r="I3" s="104"/>
      <c r="J3" s="104"/>
      <c r="K3" s="104"/>
      <c r="L3" s="104"/>
      <c r="O3" s="104"/>
      <c r="P3" s="104"/>
    </row>
    <row r="4" spans="1:18" ht="0.75" customHeight="1" x14ac:dyDescent="0.25">
      <c r="A4" s="104"/>
      <c r="C4" s="104"/>
      <c r="D4" s="104"/>
      <c r="E4" s="104"/>
      <c r="F4" s="104"/>
      <c r="H4" s="104"/>
      <c r="I4" s="104"/>
      <c r="J4" s="104"/>
      <c r="K4" s="104"/>
      <c r="L4" s="104"/>
      <c r="O4" s="104"/>
      <c r="P4" s="104"/>
    </row>
    <row r="5" spans="1:18" ht="15" hidden="1" customHeight="1" x14ac:dyDescent="0.25">
      <c r="A5" s="104"/>
      <c r="C5" s="104"/>
      <c r="D5" s="104"/>
      <c r="E5" s="104"/>
      <c r="F5" s="104"/>
      <c r="H5" s="104"/>
      <c r="I5" s="104"/>
      <c r="J5" s="104"/>
      <c r="K5" s="104"/>
      <c r="L5" s="104"/>
      <c r="O5" s="104"/>
      <c r="P5" s="104"/>
    </row>
    <row r="6" spans="1:18" ht="15" hidden="1" customHeight="1" x14ac:dyDescent="0.25">
      <c r="A6" s="104"/>
      <c r="C6" s="104"/>
      <c r="D6" s="104"/>
      <c r="E6" s="104"/>
      <c r="F6" s="104"/>
      <c r="H6" s="104"/>
      <c r="I6" s="104"/>
      <c r="J6" s="104"/>
      <c r="K6" s="104"/>
      <c r="L6" s="104"/>
      <c r="O6" s="104"/>
      <c r="P6" s="104"/>
    </row>
    <row r="7" spans="1:18" ht="15" hidden="1" customHeight="1" x14ac:dyDescent="0.25">
      <c r="A7" s="104"/>
      <c r="C7" s="104"/>
      <c r="D7" s="104"/>
      <c r="E7" s="104"/>
      <c r="F7" s="104"/>
      <c r="H7" s="104"/>
      <c r="I7" s="104"/>
      <c r="J7" s="104"/>
      <c r="K7" s="104"/>
      <c r="L7" s="104"/>
      <c r="O7" s="104"/>
      <c r="P7" s="104"/>
    </row>
    <row r="8" spans="1:18" ht="15" hidden="1" customHeight="1" x14ac:dyDescent="0.25">
      <c r="A8" s="104"/>
      <c r="C8" s="104"/>
      <c r="D8" s="104"/>
      <c r="E8" s="104"/>
      <c r="F8" s="104"/>
      <c r="H8" s="104"/>
      <c r="I8" s="104"/>
      <c r="J8" s="104"/>
      <c r="K8" s="104"/>
      <c r="L8" s="104"/>
      <c r="O8" s="104"/>
      <c r="P8" s="104"/>
    </row>
    <row r="9" spans="1:18" ht="15" hidden="1" customHeight="1" x14ac:dyDescent="0.25">
      <c r="A9" s="104"/>
      <c r="C9" s="104"/>
      <c r="D9" s="104"/>
      <c r="E9" s="104"/>
      <c r="F9" s="104"/>
      <c r="H9" s="104"/>
      <c r="I9" s="104"/>
      <c r="J9" s="104"/>
      <c r="K9" s="104"/>
      <c r="L9" s="104"/>
      <c r="O9" s="104"/>
      <c r="P9" s="104"/>
    </row>
    <row r="10" spans="1:18" ht="135.75" customHeight="1" x14ac:dyDescent="0.25">
      <c r="A10" s="380" t="s">
        <v>0</v>
      </c>
      <c r="B10" s="358" t="s">
        <v>9427</v>
      </c>
      <c r="C10" s="358" t="s">
        <v>9441</v>
      </c>
      <c r="D10" s="358" t="s">
        <v>9442</v>
      </c>
      <c r="E10" s="358" t="s">
        <v>9443</v>
      </c>
      <c r="F10" s="358" t="s">
        <v>9444</v>
      </c>
      <c r="G10" s="358" t="s">
        <v>9445</v>
      </c>
      <c r="H10" s="358" t="s">
        <v>9433</v>
      </c>
      <c r="I10" s="356" t="s">
        <v>9446</v>
      </c>
      <c r="J10" s="381"/>
      <c r="K10" s="207" t="s">
        <v>9447</v>
      </c>
      <c r="L10" s="356" t="s">
        <v>9437</v>
      </c>
      <c r="M10" s="382"/>
      <c r="N10" s="381"/>
      <c r="O10" s="207" t="s">
        <v>9448</v>
      </c>
      <c r="P10" s="358" t="s">
        <v>9439</v>
      </c>
      <c r="Q10" s="358" t="s">
        <v>9449</v>
      </c>
      <c r="R10" s="358" t="s">
        <v>9423</v>
      </c>
    </row>
    <row r="11" spans="1:18" ht="78" customHeight="1" x14ac:dyDescent="0.25">
      <c r="A11" s="365"/>
      <c r="B11" s="359"/>
      <c r="C11" s="359"/>
      <c r="D11" s="359"/>
      <c r="E11" s="359"/>
      <c r="F11" s="359"/>
      <c r="G11" s="359"/>
      <c r="H11" s="359"/>
      <c r="I11" s="5" t="s">
        <v>7</v>
      </c>
      <c r="J11" s="5" t="s">
        <v>6</v>
      </c>
      <c r="K11" s="5" t="s">
        <v>4</v>
      </c>
      <c r="L11" s="5" t="s">
        <v>4718</v>
      </c>
      <c r="M11" s="5" t="s">
        <v>5</v>
      </c>
      <c r="N11" s="5" t="s">
        <v>4130</v>
      </c>
      <c r="O11" s="5"/>
      <c r="P11" s="359"/>
      <c r="Q11" s="379"/>
      <c r="R11" s="379"/>
    </row>
    <row r="12" spans="1:18" ht="16.5" x14ac:dyDescent="0.25">
      <c r="A12" s="105">
        <v>1</v>
      </c>
      <c r="B12" s="18">
        <v>2</v>
      </c>
      <c r="C12" s="105">
        <v>3</v>
      </c>
      <c r="D12" s="105">
        <v>4</v>
      </c>
      <c r="E12" s="105">
        <v>5</v>
      </c>
      <c r="F12" s="105">
        <v>6</v>
      </c>
      <c r="G12" s="18">
        <v>7</v>
      </c>
      <c r="H12" s="105">
        <v>8</v>
      </c>
      <c r="I12" s="105">
        <v>9</v>
      </c>
      <c r="J12" s="105">
        <v>10</v>
      </c>
      <c r="K12" s="105">
        <v>11</v>
      </c>
      <c r="L12" s="105">
        <v>12</v>
      </c>
      <c r="M12" s="105">
        <v>13</v>
      </c>
      <c r="N12" s="105">
        <v>14</v>
      </c>
      <c r="O12" s="105">
        <v>15</v>
      </c>
      <c r="P12" s="105">
        <v>16</v>
      </c>
      <c r="Q12" s="18">
        <v>17</v>
      </c>
      <c r="R12" s="18">
        <v>18</v>
      </c>
    </row>
    <row r="13" spans="1:18" ht="114.75" x14ac:dyDescent="0.25">
      <c r="A13" s="208" t="s">
        <v>3892</v>
      </c>
      <c r="B13" s="5"/>
      <c r="C13" s="137" t="s">
        <v>4520</v>
      </c>
      <c r="D13" s="163" t="s">
        <v>5083</v>
      </c>
      <c r="E13" s="137" t="s">
        <v>5184</v>
      </c>
      <c r="F13" s="137" t="s">
        <v>4666</v>
      </c>
      <c r="G13" s="137"/>
      <c r="H13" s="5" t="s">
        <v>4699</v>
      </c>
      <c r="I13" s="137" t="s">
        <v>33</v>
      </c>
      <c r="J13" s="141">
        <v>40849</v>
      </c>
      <c r="K13" s="163">
        <v>256.2</v>
      </c>
      <c r="L13" s="137"/>
      <c r="M13" s="5">
        <v>2986773</v>
      </c>
      <c r="N13" s="137"/>
      <c r="O13" s="5"/>
      <c r="P13" s="5" t="s">
        <v>5256</v>
      </c>
      <c r="Q13" s="5"/>
      <c r="R13" s="5"/>
    </row>
    <row r="14" spans="1:18" ht="38.25" x14ac:dyDescent="0.25">
      <c r="A14" s="208" t="s">
        <v>3894</v>
      </c>
      <c r="B14" s="5"/>
      <c r="C14" s="129" t="s">
        <v>125</v>
      </c>
      <c r="D14" s="129" t="s">
        <v>5083</v>
      </c>
      <c r="E14" s="129" t="s">
        <v>126</v>
      </c>
      <c r="F14" s="129" t="s">
        <v>4664</v>
      </c>
      <c r="G14" s="129"/>
      <c r="H14" s="129" t="s">
        <v>3940</v>
      </c>
      <c r="I14" s="129"/>
      <c r="J14" s="132">
        <v>39735</v>
      </c>
      <c r="K14" s="129">
        <v>18.3</v>
      </c>
      <c r="L14" s="138"/>
      <c r="M14" s="138" t="s">
        <v>10703</v>
      </c>
      <c r="N14" s="138"/>
      <c r="O14" s="129"/>
      <c r="P14" s="5" t="s">
        <v>5369</v>
      </c>
      <c r="Q14" s="5"/>
      <c r="R14" s="5"/>
    </row>
    <row r="15" spans="1:18" ht="38.25" x14ac:dyDescent="0.25">
      <c r="A15" s="208" t="s">
        <v>3893</v>
      </c>
      <c r="B15" s="5"/>
      <c r="C15" s="129" t="s">
        <v>125</v>
      </c>
      <c r="D15" s="129" t="s">
        <v>5083</v>
      </c>
      <c r="E15" s="129" t="s">
        <v>10639</v>
      </c>
      <c r="F15" s="129" t="s">
        <v>4667</v>
      </c>
      <c r="G15" s="129"/>
      <c r="H15" s="129" t="s">
        <v>3940</v>
      </c>
      <c r="I15" s="129"/>
      <c r="J15" s="138"/>
      <c r="K15" s="129">
        <v>15.7</v>
      </c>
      <c r="L15" s="129"/>
      <c r="M15" s="129" t="s">
        <v>10706</v>
      </c>
      <c r="N15" s="129"/>
      <c r="O15" s="129"/>
      <c r="P15" s="5" t="s">
        <v>5369</v>
      </c>
      <c r="Q15" s="5"/>
      <c r="R15" s="5"/>
    </row>
    <row r="16" spans="1:18" ht="51" x14ac:dyDescent="0.25">
      <c r="A16" s="208" t="s">
        <v>3895</v>
      </c>
      <c r="B16" s="5"/>
      <c r="C16" s="5" t="s">
        <v>4872</v>
      </c>
      <c r="D16" s="154" t="s">
        <v>10</v>
      </c>
      <c r="E16" s="5" t="s">
        <v>4873</v>
      </c>
      <c r="F16" s="5" t="s">
        <v>4874</v>
      </c>
      <c r="G16" s="5"/>
      <c r="H16" s="5" t="s">
        <v>138</v>
      </c>
      <c r="I16" s="5" t="s">
        <v>4875</v>
      </c>
      <c r="J16" s="141">
        <v>43859</v>
      </c>
      <c r="K16" s="154">
        <v>20.5</v>
      </c>
      <c r="L16" s="154"/>
      <c r="M16" s="154" t="s">
        <v>10710</v>
      </c>
      <c r="N16" s="154"/>
      <c r="O16" s="5"/>
      <c r="P16" s="5" t="s">
        <v>4876</v>
      </c>
      <c r="Q16" s="5"/>
      <c r="R16" s="5"/>
    </row>
    <row r="17" spans="1:18" ht="51" x14ac:dyDescent="0.25">
      <c r="A17" s="208" t="s">
        <v>3896</v>
      </c>
      <c r="B17" s="5"/>
      <c r="C17" s="5" t="s">
        <v>4877</v>
      </c>
      <c r="D17" s="154" t="s">
        <v>10</v>
      </c>
      <c r="E17" s="5" t="s">
        <v>4878</v>
      </c>
      <c r="F17" s="5" t="s">
        <v>4879</v>
      </c>
      <c r="G17" s="5"/>
      <c r="H17" s="5" t="s">
        <v>138</v>
      </c>
      <c r="I17" s="5" t="s">
        <v>4875</v>
      </c>
      <c r="J17" s="141">
        <v>43859</v>
      </c>
      <c r="K17" s="154">
        <v>47.3</v>
      </c>
      <c r="L17" s="154"/>
      <c r="M17" s="154" t="s">
        <v>10704</v>
      </c>
      <c r="N17" s="154"/>
      <c r="O17" s="5"/>
      <c r="P17" s="5" t="s">
        <v>4876</v>
      </c>
      <c r="Q17" s="5"/>
      <c r="R17" s="5"/>
    </row>
    <row r="18" spans="1:18" ht="51" x14ac:dyDescent="0.25">
      <c r="A18" s="208" t="s">
        <v>3897</v>
      </c>
      <c r="B18" s="5"/>
      <c r="C18" s="5" t="s">
        <v>4880</v>
      </c>
      <c r="D18" s="154" t="s">
        <v>10</v>
      </c>
      <c r="E18" s="5" t="s">
        <v>4881</v>
      </c>
      <c r="F18" s="5" t="s">
        <v>4882</v>
      </c>
      <c r="G18" s="5" t="s">
        <v>10635</v>
      </c>
      <c r="H18" s="5" t="s">
        <v>138</v>
      </c>
      <c r="I18" s="5" t="s">
        <v>4875</v>
      </c>
      <c r="J18" s="141">
        <v>43859</v>
      </c>
      <c r="K18" s="154">
        <v>28.4</v>
      </c>
      <c r="L18" s="154"/>
      <c r="M18" s="154" t="s">
        <v>10709</v>
      </c>
      <c r="N18" s="154"/>
      <c r="O18" s="5"/>
      <c r="P18" s="5" t="s">
        <v>4876</v>
      </c>
      <c r="Q18" s="5"/>
      <c r="R18" s="5"/>
    </row>
    <row r="19" spans="1:18" ht="51" x14ac:dyDescent="0.25">
      <c r="A19" s="208" t="s">
        <v>3898</v>
      </c>
      <c r="B19" s="5"/>
      <c r="C19" s="5" t="s">
        <v>4883</v>
      </c>
      <c r="D19" s="154" t="s">
        <v>10</v>
      </c>
      <c r="E19" s="5" t="s">
        <v>4884</v>
      </c>
      <c r="F19" s="5" t="s">
        <v>4885</v>
      </c>
      <c r="G19" s="5"/>
      <c r="H19" s="5" t="s">
        <v>138</v>
      </c>
      <c r="I19" s="5" t="s">
        <v>4875</v>
      </c>
      <c r="J19" s="141">
        <v>43859</v>
      </c>
      <c r="K19" s="154">
        <v>12.5</v>
      </c>
      <c r="L19" s="154"/>
      <c r="M19" s="154" t="s">
        <v>10705</v>
      </c>
      <c r="N19" s="154"/>
      <c r="O19" s="5"/>
      <c r="P19" s="5" t="s">
        <v>4876</v>
      </c>
      <c r="Q19" s="5"/>
      <c r="R19" s="5"/>
    </row>
    <row r="20" spans="1:18" ht="114.75" x14ac:dyDescent="0.25">
      <c r="A20" s="208" t="s">
        <v>3899</v>
      </c>
      <c r="B20" s="5"/>
      <c r="C20" s="5" t="s">
        <v>5134</v>
      </c>
      <c r="D20" s="154" t="s">
        <v>5083</v>
      </c>
      <c r="E20" s="5" t="s">
        <v>5136</v>
      </c>
      <c r="F20" s="5" t="s">
        <v>5133</v>
      </c>
      <c r="G20" s="5" t="s">
        <v>10633</v>
      </c>
      <c r="H20" s="5" t="s">
        <v>3940</v>
      </c>
      <c r="I20" s="5" t="s">
        <v>5132</v>
      </c>
      <c r="J20" s="141">
        <v>44039</v>
      </c>
      <c r="K20" s="154">
        <v>28.1</v>
      </c>
      <c r="L20" s="154"/>
      <c r="M20" s="154" t="s">
        <v>10708</v>
      </c>
      <c r="N20" s="154"/>
      <c r="O20" s="5"/>
      <c r="P20" s="5" t="s">
        <v>8515</v>
      </c>
      <c r="Q20" s="5"/>
      <c r="R20" s="5"/>
    </row>
    <row r="21" spans="1:18" ht="51" x14ac:dyDescent="0.25">
      <c r="A21" s="208" t="s">
        <v>3900</v>
      </c>
      <c r="B21" s="5"/>
      <c r="C21" s="5" t="s">
        <v>5332</v>
      </c>
      <c r="D21" s="154" t="s">
        <v>5085</v>
      </c>
      <c r="E21" s="5" t="s">
        <v>5333</v>
      </c>
      <c r="F21" s="5" t="s">
        <v>5334</v>
      </c>
      <c r="G21" s="5"/>
      <c r="H21" s="5" t="s">
        <v>4699</v>
      </c>
      <c r="I21" s="5" t="s">
        <v>5335</v>
      </c>
      <c r="J21" s="141">
        <v>44291</v>
      </c>
      <c r="K21" s="154">
        <v>141.1</v>
      </c>
      <c r="L21" s="154"/>
      <c r="M21" s="154" t="s">
        <v>10707</v>
      </c>
      <c r="N21" s="154"/>
      <c r="O21" s="5"/>
      <c r="P21" s="5" t="s">
        <v>5490</v>
      </c>
      <c r="Q21" s="5"/>
      <c r="R21" s="5"/>
    </row>
    <row r="22" spans="1:18" ht="76.5" x14ac:dyDescent="0.25">
      <c r="A22" s="208" t="s">
        <v>3901</v>
      </c>
      <c r="B22" s="5"/>
      <c r="C22" s="5" t="s">
        <v>8384</v>
      </c>
      <c r="D22" s="5" t="s">
        <v>8449</v>
      </c>
      <c r="E22" s="5" t="s">
        <v>8417</v>
      </c>
      <c r="F22" s="5" t="s">
        <v>8416</v>
      </c>
      <c r="G22" s="5" t="s">
        <v>10641</v>
      </c>
      <c r="H22" s="5" t="s">
        <v>4083</v>
      </c>
      <c r="I22" s="5" t="s">
        <v>8451</v>
      </c>
      <c r="J22" s="141">
        <v>45219</v>
      </c>
      <c r="K22" s="5">
        <v>4.4000000000000004</v>
      </c>
      <c r="L22" s="5"/>
      <c r="M22" s="154" t="s">
        <v>10678</v>
      </c>
      <c r="N22" s="5"/>
      <c r="O22" s="5"/>
      <c r="P22" s="5" t="s">
        <v>8450</v>
      </c>
      <c r="Q22" s="5"/>
      <c r="R22" s="5"/>
    </row>
    <row r="23" spans="1:18" ht="76.5" x14ac:dyDescent="0.25">
      <c r="A23" s="208" t="s">
        <v>3902</v>
      </c>
      <c r="B23" s="5"/>
      <c r="C23" s="5" t="s">
        <v>8393</v>
      </c>
      <c r="D23" s="5" t="s">
        <v>8449</v>
      </c>
      <c r="E23" s="5" t="s">
        <v>8417</v>
      </c>
      <c r="F23" s="5" t="s">
        <v>8418</v>
      </c>
      <c r="G23" s="5" t="s">
        <v>10641</v>
      </c>
      <c r="H23" s="5" t="s">
        <v>4083</v>
      </c>
      <c r="I23" s="5" t="s">
        <v>8451</v>
      </c>
      <c r="J23" s="141">
        <v>45219</v>
      </c>
      <c r="K23" s="5">
        <v>29.9</v>
      </c>
      <c r="L23" s="5"/>
      <c r="M23" s="154" t="s">
        <v>10680</v>
      </c>
      <c r="N23" s="5"/>
      <c r="O23" s="5"/>
      <c r="P23" s="5" t="s">
        <v>8450</v>
      </c>
      <c r="Q23" s="5"/>
      <c r="R23" s="5"/>
    </row>
    <row r="24" spans="1:18" ht="76.5" x14ac:dyDescent="0.25">
      <c r="A24" s="208" t="s">
        <v>3903</v>
      </c>
      <c r="B24" s="5"/>
      <c r="C24" s="5" t="s">
        <v>8385</v>
      </c>
      <c r="D24" s="5" t="s">
        <v>8449</v>
      </c>
      <c r="E24" s="5" t="s">
        <v>8417</v>
      </c>
      <c r="F24" s="5" t="s">
        <v>8419</v>
      </c>
      <c r="G24" s="5" t="s">
        <v>10641</v>
      </c>
      <c r="H24" s="5" t="s">
        <v>4083</v>
      </c>
      <c r="I24" s="5" t="s">
        <v>8451</v>
      </c>
      <c r="J24" s="141">
        <v>45219</v>
      </c>
      <c r="K24" s="5">
        <v>12.7</v>
      </c>
      <c r="L24" s="5"/>
      <c r="M24" s="154" t="s">
        <v>10683</v>
      </c>
      <c r="N24" s="5"/>
      <c r="O24" s="5"/>
      <c r="P24" s="5" t="s">
        <v>8450</v>
      </c>
      <c r="Q24" s="5"/>
      <c r="R24" s="5"/>
    </row>
    <row r="25" spans="1:18" ht="76.5" x14ac:dyDescent="0.25">
      <c r="A25" s="208" t="s">
        <v>3904</v>
      </c>
      <c r="B25" s="5"/>
      <c r="C25" s="5" t="s">
        <v>8386</v>
      </c>
      <c r="D25" s="5" t="s">
        <v>8449</v>
      </c>
      <c r="E25" s="5" t="s">
        <v>8417</v>
      </c>
      <c r="F25" s="5" t="s">
        <v>8420</v>
      </c>
      <c r="G25" s="5" t="s">
        <v>10641</v>
      </c>
      <c r="H25" s="5" t="s">
        <v>4083</v>
      </c>
      <c r="I25" s="5" t="s">
        <v>8451</v>
      </c>
      <c r="J25" s="141">
        <v>45219</v>
      </c>
      <c r="K25" s="5">
        <v>37.9</v>
      </c>
      <c r="L25" s="5"/>
      <c r="M25" s="154" t="s">
        <v>10694</v>
      </c>
      <c r="N25" s="5"/>
      <c r="O25" s="5"/>
      <c r="P25" s="5" t="s">
        <v>8450</v>
      </c>
      <c r="Q25" s="5"/>
      <c r="R25" s="5"/>
    </row>
    <row r="26" spans="1:18" ht="76.5" x14ac:dyDescent="0.25">
      <c r="A26" s="208" t="s">
        <v>3905</v>
      </c>
      <c r="B26" s="5"/>
      <c r="C26" s="5" t="s">
        <v>8387</v>
      </c>
      <c r="D26" s="5" t="s">
        <v>8449</v>
      </c>
      <c r="E26" s="5" t="s">
        <v>8417</v>
      </c>
      <c r="F26" s="5" t="s">
        <v>8421</v>
      </c>
      <c r="G26" s="5" t="s">
        <v>10641</v>
      </c>
      <c r="H26" s="5" t="s">
        <v>4083</v>
      </c>
      <c r="I26" s="5" t="s">
        <v>8451</v>
      </c>
      <c r="J26" s="141">
        <v>45219</v>
      </c>
      <c r="K26" s="5">
        <v>14.6</v>
      </c>
      <c r="L26" s="5"/>
      <c r="M26" s="154" t="s">
        <v>10700</v>
      </c>
      <c r="N26" s="5"/>
      <c r="O26" s="5"/>
      <c r="P26" s="5" t="s">
        <v>8450</v>
      </c>
      <c r="Q26" s="5"/>
      <c r="R26" s="5"/>
    </row>
    <row r="27" spans="1:18" ht="76.5" x14ac:dyDescent="0.25">
      <c r="A27" s="208" t="s">
        <v>3906</v>
      </c>
      <c r="B27" s="5"/>
      <c r="C27" s="5" t="s">
        <v>8388</v>
      </c>
      <c r="D27" s="5" t="s">
        <v>8449</v>
      </c>
      <c r="E27" s="5" t="s">
        <v>8417</v>
      </c>
      <c r="F27" s="5" t="s">
        <v>8422</v>
      </c>
      <c r="G27" s="5" t="s">
        <v>10641</v>
      </c>
      <c r="H27" s="5" t="s">
        <v>4083</v>
      </c>
      <c r="I27" s="5" t="s">
        <v>8451</v>
      </c>
      <c r="J27" s="141">
        <v>45219</v>
      </c>
      <c r="K27" s="5">
        <v>5.0999999999999996</v>
      </c>
      <c r="L27" s="5"/>
      <c r="M27" s="154" t="s">
        <v>10688</v>
      </c>
      <c r="N27" s="5"/>
      <c r="O27" s="5"/>
      <c r="P27" s="5" t="s">
        <v>8450</v>
      </c>
      <c r="Q27" s="5"/>
      <c r="R27" s="5"/>
    </row>
    <row r="28" spans="1:18" ht="76.5" x14ac:dyDescent="0.25">
      <c r="A28" s="208" t="s">
        <v>3907</v>
      </c>
      <c r="B28" s="5"/>
      <c r="C28" s="5" t="s">
        <v>8394</v>
      </c>
      <c r="D28" s="5" t="s">
        <v>8449</v>
      </c>
      <c r="E28" s="5" t="s">
        <v>8417</v>
      </c>
      <c r="F28" s="5" t="s">
        <v>8423</v>
      </c>
      <c r="G28" s="5" t="s">
        <v>10641</v>
      </c>
      <c r="H28" s="5" t="s">
        <v>4083</v>
      </c>
      <c r="I28" s="5" t="s">
        <v>8451</v>
      </c>
      <c r="J28" s="141">
        <v>45219</v>
      </c>
      <c r="K28" s="5">
        <v>5.0999999999999996</v>
      </c>
      <c r="L28" s="5"/>
      <c r="M28" s="5" t="s">
        <v>10688</v>
      </c>
      <c r="N28" s="5"/>
      <c r="O28" s="5"/>
      <c r="P28" s="5" t="s">
        <v>8450</v>
      </c>
      <c r="Q28" s="5"/>
      <c r="R28" s="5"/>
    </row>
    <row r="29" spans="1:18" ht="76.5" x14ac:dyDescent="0.25">
      <c r="A29" s="208" t="s">
        <v>3908</v>
      </c>
      <c r="B29" s="5"/>
      <c r="C29" s="5" t="s">
        <v>8395</v>
      </c>
      <c r="D29" s="5" t="s">
        <v>8449</v>
      </c>
      <c r="E29" s="5" t="s">
        <v>8417</v>
      </c>
      <c r="F29" s="5" t="s">
        <v>8424</v>
      </c>
      <c r="G29" s="5" t="s">
        <v>10641</v>
      </c>
      <c r="H29" s="5" t="s">
        <v>4083</v>
      </c>
      <c r="I29" s="5" t="s">
        <v>8451</v>
      </c>
      <c r="J29" s="141">
        <v>45219</v>
      </c>
      <c r="K29" s="5">
        <v>11.4</v>
      </c>
      <c r="L29" s="5"/>
      <c r="M29" s="5" t="s">
        <v>10691</v>
      </c>
      <c r="N29" s="5"/>
      <c r="O29" s="5"/>
      <c r="P29" s="5" t="s">
        <v>8450</v>
      </c>
      <c r="Q29" s="5"/>
      <c r="R29" s="5"/>
    </row>
    <row r="30" spans="1:18" ht="76.5" x14ac:dyDescent="0.25">
      <c r="A30" s="208" t="s">
        <v>3909</v>
      </c>
      <c r="B30" s="5"/>
      <c r="C30" s="5" t="s">
        <v>8396</v>
      </c>
      <c r="D30" s="5" t="s">
        <v>8449</v>
      </c>
      <c r="E30" s="5" t="s">
        <v>8417</v>
      </c>
      <c r="F30" s="5" t="s">
        <v>8425</v>
      </c>
      <c r="G30" s="5" t="s">
        <v>10641</v>
      </c>
      <c r="H30" s="5" t="s">
        <v>4083</v>
      </c>
      <c r="I30" s="5" t="s">
        <v>8451</v>
      </c>
      <c r="J30" s="141">
        <v>45219</v>
      </c>
      <c r="K30" s="5">
        <v>11.3</v>
      </c>
      <c r="L30" s="5"/>
      <c r="M30" s="5" t="s">
        <v>10677</v>
      </c>
      <c r="N30" s="5"/>
      <c r="O30" s="5"/>
      <c r="P30" s="5" t="s">
        <v>8450</v>
      </c>
      <c r="Q30" s="5"/>
      <c r="R30" s="5"/>
    </row>
    <row r="31" spans="1:18" ht="76.5" x14ac:dyDescent="0.25">
      <c r="A31" s="208" t="s">
        <v>3910</v>
      </c>
      <c r="B31" s="5"/>
      <c r="C31" s="5" t="s">
        <v>8397</v>
      </c>
      <c r="D31" s="5" t="s">
        <v>8449</v>
      </c>
      <c r="E31" s="5" t="s">
        <v>8417</v>
      </c>
      <c r="F31" s="5" t="s">
        <v>8426</v>
      </c>
      <c r="G31" s="5" t="s">
        <v>10641</v>
      </c>
      <c r="H31" s="5" t="s">
        <v>4083</v>
      </c>
      <c r="I31" s="5" t="s">
        <v>8451</v>
      </c>
      <c r="J31" s="141">
        <v>45219</v>
      </c>
      <c r="K31" s="5">
        <v>8.6999999999999993</v>
      </c>
      <c r="L31" s="5"/>
      <c r="M31" s="5" t="s">
        <v>10685</v>
      </c>
      <c r="N31" s="5"/>
      <c r="O31" s="5"/>
      <c r="P31" s="5" t="s">
        <v>8450</v>
      </c>
      <c r="Q31" s="5"/>
      <c r="R31" s="5"/>
    </row>
    <row r="32" spans="1:18" ht="76.5" x14ac:dyDescent="0.25">
      <c r="A32" s="208" t="s">
        <v>3911</v>
      </c>
      <c r="B32" s="5"/>
      <c r="C32" s="5" t="s">
        <v>8398</v>
      </c>
      <c r="D32" s="5" t="s">
        <v>8449</v>
      </c>
      <c r="E32" s="5" t="s">
        <v>8417</v>
      </c>
      <c r="F32" s="5" t="s">
        <v>8427</v>
      </c>
      <c r="G32" s="5" t="s">
        <v>10641</v>
      </c>
      <c r="H32" s="5" t="s">
        <v>4083</v>
      </c>
      <c r="I32" s="5" t="s">
        <v>8451</v>
      </c>
      <c r="J32" s="141">
        <v>45219</v>
      </c>
      <c r="K32" s="5">
        <v>15.4</v>
      </c>
      <c r="L32" s="5"/>
      <c r="M32" s="5" t="s">
        <v>10684</v>
      </c>
      <c r="N32" s="5"/>
      <c r="O32" s="5"/>
      <c r="P32" s="5" t="s">
        <v>8450</v>
      </c>
      <c r="Q32" s="5"/>
      <c r="R32" s="5"/>
    </row>
    <row r="33" spans="1:18" ht="76.5" x14ac:dyDescent="0.25">
      <c r="A33" s="208" t="s">
        <v>3912</v>
      </c>
      <c r="B33" s="5"/>
      <c r="C33" s="5" t="s">
        <v>8389</v>
      </c>
      <c r="D33" s="5" t="s">
        <v>8449</v>
      </c>
      <c r="E33" s="5" t="s">
        <v>8417</v>
      </c>
      <c r="F33" s="5" t="s">
        <v>8428</v>
      </c>
      <c r="G33" s="5" t="s">
        <v>10641</v>
      </c>
      <c r="H33" s="5" t="s">
        <v>4083</v>
      </c>
      <c r="I33" s="5" t="s">
        <v>8451</v>
      </c>
      <c r="J33" s="141">
        <v>45219</v>
      </c>
      <c r="K33" s="5">
        <v>25</v>
      </c>
      <c r="L33" s="5"/>
      <c r="M33" s="5" t="s">
        <v>10686</v>
      </c>
      <c r="N33" s="5"/>
      <c r="O33" s="5"/>
      <c r="P33" s="5" t="s">
        <v>8450</v>
      </c>
      <c r="Q33" s="5"/>
      <c r="R33" s="5"/>
    </row>
    <row r="34" spans="1:18" ht="76.5" x14ac:dyDescent="0.25">
      <c r="A34" s="208" t="s">
        <v>3913</v>
      </c>
      <c r="B34" s="5"/>
      <c r="C34" s="5" t="s">
        <v>8390</v>
      </c>
      <c r="D34" s="5" t="s">
        <v>8449</v>
      </c>
      <c r="E34" s="5" t="s">
        <v>8417</v>
      </c>
      <c r="F34" s="5" t="s">
        <v>8429</v>
      </c>
      <c r="G34" s="5" t="s">
        <v>10641</v>
      </c>
      <c r="H34" s="5" t="s">
        <v>4083</v>
      </c>
      <c r="I34" s="5" t="s">
        <v>8451</v>
      </c>
      <c r="J34" s="141">
        <v>45219</v>
      </c>
      <c r="K34" s="5">
        <v>26.4</v>
      </c>
      <c r="L34" s="5"/>
      <c r="M34" s="5" t="s">
        <v>10689</v>
      </c>
      <c r="N34" s="5"/>
      <c r="O34" s="5"/>
      <c r="P34" s="5" t="s">
        <v>8450</v>
      </c>
      <c r="Q34" s="5"/>
      <c r="R34" s="5"/>
    </row>
    <row r="35" spans="1:18" ht="76.5" x14ac:dyDescent="0.25">
      <c r="A35" s="208" t="s">
        <v>3914</v>
      </c>
      <c r="B35" s="5"/>
      <c r="C35" s="5" t="s">
        <v>8391</v>
      </c>
      <c r="D35" s="5" t="s">
        <v>8449</v>
      </c>
      <c r="E35" s="5" t="s">
        <v>8417</v>
      </c>
      <c r="F35" s="5" t="s">
        <v>8430</v>
      </c>
      <c r="G35" s="5" t="s">
        <v>10641</v>
      </c>
      <c r="H35" s="5" t="s">
        <v>4083</v>
      </c>
      <c r="I35" s="5" t="s">
        <v>8451</v>
      </c>
      <c r="J35" s="141">
        <v>45219</v>
      </c>
      <c r="K35" s="5">
        <v>3.8</v>
      </c>
      <c r="L35" s="5"/>
      <c r="M35" s="5" t="s">
        <v>10701</v>
      </c>
      <c r="N35" s="5"/>
      <c r="O35" s="5"/>
      <c r="P35" s="5" t="s">
        <v>8450</v>
      </c>
      <c r="Q35" s="5"/>
      <c r="R35" s="5"/>
    </row>
    <row r="36" spans="1:18" ht="76.5" x14ac:dyDescent="0.25">
      <c r="A36" s="208" t="s">
        <v>3915</v>
      </c>
      <c r="B36" s="5"/>
      <c r="C36" s="5" t="s">
        <v>8392</v>
      </c>
      <c r="D36" s="5" t="s">
        <v>8449</v>
      </c>
      <c r="E36" s="5" t="s">
        <v>8417</v>
      </c>
      <c r="F36" s="5" t="s">
        <v>8431</v>
      </c>
      <c r="G36" s="5" t="s">
        <v>10641</v>
      </c>
      <c r="H36" s="5" t="s">
        <v>4083</v>
      </c>
      <c r="I36" s="5" t="s">
        <v>8451</v>
      </c>
      <c r="J36" s="141">
        <v>45219</v>
      </c>
      <c r="K36" s="5">
        <v>41</v>
      </c>
      <c r="L36" s="5"/>
      <c r="M36" s="5" t="s">
        <v>10693</v>
      </c>
      <c r="N36" s="5"/>
      <c r="O36" s="5"/>
      <c r="P36" s="5" t="s">
        <v>8450</v>
      </c>
      <c r="Q36" s="5"/>
      <c r="R36" s="5"/>
    </row>
    <row r="37" spans="1:18" ht="76.5" x14ac:dyDescent="0.25">
      <c r="A37" s="208" t="s">
        <v>3916</v>
      </c>
      <c r="B37" s="5"/>
      <c r="C37" s="5" t="s">
        <v>8399</v>
      </c>
      <c r="D37" s="5" t="s">
        <v>8449</v>
      </c>
      <c r="E37" s="5" t="s">
        <v>8417</v>
      </c>
      <c r="F37" s="5" t="s">
        <v>8432</v>
      </c>
      <c r="G37" s="5" t="s">
        <v>10641</v>
      </c>
      <c r="H37" s="5" t="s">
        <v>4083</v>
      </c>
      <c r="I37" s="5" t="s">
        <v>8451</v>
      </c>
      <c r="J37" s="141">
        <v>45219</v>
      </c>
      <c r="K37" s="5">
        <v>10.199999999999999</v>
      </c>
      <c r="L37" s="5"/>
      <c r="M37" s="5" t="s">
        <v>10676</v>
      </c>
      <c r="N37" s="5"/>
      <c r="O37" s="5"/>
      <c r="P37" s="5" t="s">
        <v>8450</v>
      </c>
      <c r="Q37" s="5"/>
      <c r="R37" s="5"/>
    </row>
    <row r="38" spans="1:18" ht="76.5" x14ac:dyDescent="0.25">
      <c r="A38" s="208" t="s">
        <v>3917</v>
      </c>
      <c r="B38" s="5"/>
      <c r="C38" s="5" t="s">
        <v>8400</v>
      </c>
      <c r="D38" s="5" t="s">
        <v>8449</v>
      </c>
      <c r="E38" s="5" t="s">
        <v>8417</v>
      </c>
      <c r="F38" s="5" t="s">
        <v>8433</v>
      </c>
      <c r="G38" s="5" t="s">
        <v>10641</v>
      </c>
      <c r="H38" s="5" t="s">
        <v>4083</v>
      </c>
      <c r="I38" s="5" t="s">
        <v>8451</v>
      </c>
      <c r="J38" s="141">
        <v>45219</v>
      </c>
      <c r="K38" s="5">
        <v>8.6</v>
      </c>
      <c r="L38" s="5"/>
      <c r="M38" s="5" t="s">
        <v>10696</v>
      </c>
      <c r="N38" s="5"/>
      <c r="O38" s="5"/>
      <c r="P38" s="5" t="s">
        <v>8450</v>
      </c>
      <c r="Q38" s="5"/>
      <c r="R38" s="5"/>
    </row>
    <row r="39" spans="1:18" ht="76.5" x14ac:dyDescent="0.25">
      <c r="A39" s="208" t="s">
        <v>3918</v>
      </c>
      <c r="B39" s="5"/>
      <c r="C39" s="5" t="s">
        <v>8401</v>
      </c>
      <c r="D39" s="5" t="s">
        <v>8449</v>
      </c>
      <c r="E39" s="5" t="s">
        <v>8417</v>
      </c>
      <c r="F39" s="5" t="s">
        <v>8434</v>
      </c>
      <c r="G39" s="5" t="s">
        <v>10641</v>
      </c>
      <c r="H39" s="5" t="s">
        <v>4083</v>
      </c>
      <c r="I39" s="5" t="s">
        <v>8451</v>
      </c>
      <c r="J39" s="141">
        <v>45219</v>
      </c>
      <c r="K39" s="5">
        <v>14.5</v>
      </c>
      <c r="L39" s="5"/>
      <c r="M39" s="5" t="s">
        <v>10698</v>
      </c>
      <c r="N39" s="5"/>
      <c r="O39" s="5"/>
      <c r="P39" s="5" t="s">
        <v>8450</v>
      </c>
      <c r="Q39" s="5"/>
      <c r="R39" s="5"/>
    </row>
    <row r="40" spans="1:18" ht="76.5" x14ac:dyDescent="0.25">
      <c r="A40" s="208" t="s">
        <v>3919</v>
      </c>
      <c r="B40" s="5"/>
      <c r="C40" s="5" t="s">
        <v>8402</v>
      </c>
      <c r="D40" s="5" t="s">
        <v>8449</v>
      </c>
      <c r="E40" s="5" t="s">
        <v>8417</v>
      </c>
      <c r="F40" s="5" t="s">
        <v>8435</v>
      </c>
      <c r="G40" s="5" t="s">
        <v>10641</v>
      </c>
      <c r="H40" s="5" t="s">
        <v>4083</v>
      </c>
      <c r="I40" s="5" t="s">
        <v>8451</v>
      </c>
      <c r="J40" s="141">
        <v>45219</v>
      </c>
      <c r="K40" s="5">
        <v>35.6</v>
      </c>
      <c r="L40" s="5"/>
      <c r="M40" s="5" t="s">
        <v>10681</v>
      </c>
      <c r="N40" s="5"/>
      <c r="O40" s="5"/>
      <c r="P40" s="5" t="s">
        <v>8450</v>
      </c>
      <c r="Q40" s="5"/>
      <c r="R40" s="5"/>
    </row>
    <row r="41" spans="1:18" ht="76.5" x14ac:dyDescent="0.25">
      <c r="A41" s="208" t="s">
        <v>3920</v>
      </c>
      <c r="B41" s="5"/>
      <c r="C41" s="5" t="s">
        <v>8403</v>
      </c>
      <c r="D41" s="5" t="s">
        <v>8449</v>
      </c>
      <c r="E41" s="5" t="s">
        <v>8417</v>
      </c>
      <c r="F41" s="5" t="s">
        <v>8436</v>
      </c>
      <c r="G41" s="5" t="s">
        <v>10641</v>
      </c>
      <c r="H41" s="5" t="s">
        <v>4083</v>
      </c>
      <c r="I41" s="5" t="s">
        <v>8451</v>
      </c>
      <c r="J41" s="141">
        <v>45219</v>
      </c>
      <c r="K41" s="5">
        <v>35.4</v>
      </c>
      <c r="L41" s="5"/>
      <c r="M41" s="5" t="s">
        <v>10679</v>
      </c>
      <c r="N41" s="5"/>
      <c r="O41" s="5"/>
      <c r="P41" s="5" t="s">
        <v>8450</v>
      </c>
      <c r="Q41" s="5"/>
      <c r="R41" s="5"/>
    </row>
    <row r="42" spans="1:18" ht="76.5" x14ac:dyDescent="0.25">
      <c r="A42" s="208" t="s">
        <v>3921</v>
      </c>
      <c r="B42" s="5"/>
      <c r="C42" s="5" t="s">
        <v>8404</v>
      </c>
      <c r="D42" s="5" t="s">
        <v>8449</v>
      </c>
      <c r="E42" s="5" t="s">
        <v>8417</v>
      </c>
      <c r="F42" s="5" t="s">
        <v>8437</v>
      </c>
      <c r="G42" s="5" t="s">
        <v>10641</v>
      </c>
      <c r="H42" s="5" t="s">
        <v>4083</v>
      </c>
      <c r="I42" s="5" t="s">
        <v>8451</v>
      </c>
      <c r="J42" s="141">
        <v>45219</v>
      </c>
      <c r="K42" s="5">
        <v>25.1</v>
      </c>
      <c r="L42" s="5"/>
      <c r="M42" s="5" t="s">
        <v>10702</v>
      </c>
      <c r="N42" s="5"/>
      <c r="O42" s="5"/>
      <c r="P42" s="5" t="s">
        <v>8450</v>
      </c>
      <c r="Q42" s="5"/>
      <c r="R42" s="5"/>
    </row>
    <row r="43" spans="1:18" ht="76.5" x14ac:dyDescent="0.25">
      <c r="A43" s="208" t="s">
        <v>3922</v>
      </c>
      <c r="B43" s="5"/>
      <c r="C43" s="5" t="s">
        <v>8413</v>
      </c>
      <c r="D43" s="5" t="s">
        <v>8449</v>
      </c>
      <c r="E43" s="5" t="s">
        <v>8417</v>
      </c>
      <c r="F43" s="5" t="s">
        <v>8438</v>
      </c>
      <c r="G43" s="5" t="s">
        <v>10641</v>
      </c>
      <c r="H43" s="5" t="s">
        <v>4083</v>
      </c>
      <c r="I43" s="5" t="s">
        <v>8451</v>
      </c>
      <c r="J43" s="141">
        <v>45219</v>
      </c>
      <c r="K43" s="5">
        <v>16.600000000000001</v>
      </c>
      <c r="L43" s="5"/>
      <c r="M43" s="5" t="s">
        <v>10695</v>
      </c>
      <c r="N43" s="5"/>
      <c r="O43" s="5"/>
      <c r="P43" s="5" t="s">
        <v>8450</v>
      </c>
      <c r="Q43" s="5"/>
      <c r="R43" s="5"/>
    </row>
    <row r="44" spans="1:18" ht="76.5" x14ac:dyDescent="0.25">
      <c r="A44" s="208" t="s">
        <v>3923</v>
      </c>
      <c r="B44" s="5"/>
      <c r="C44" s="5" t="s">
        <v>8405</v>
      </c>
      <c r="D44" s="5" t="s">
        <v>8449</v>
      </c>
      <c r="E44" s="5" t="s">
        <v>8417</v>
      </c>
      <c r="F44" s="5" t="s">
        <v>8439</v>
      </c>
      <c r="G44" s="5" t="s">
        <v>10641</v>
      </c>
      <c r="H44" s="5" t="s">
        <v>4083</v>
      </c>
      <c r="I44" s="5" t="s">
        <v>8451</v>
      </c>
      <c r="J44" s="141">
        <v>45219</v>
      </c>
      <c r="K44" s="5">
        <v>9.6999999999999993</v>
      </c>
      <c r="L44" s="5"/>
      <c r="M44" s="5" t="s">
        <v>10692</v>
      </c>
      <c r="N44" s="5"/>
      <c r="O44" s="5"/>
      <c r="P44" s="5" t="s">
        <v>8450</v>
      </c>
      <c r="Q44" s="5"/>
      <c r="R44" s="5"/>
    </row>
    <row r="45" spans="1:18" ht="76.5" x14ac:dyDescent="0.25">
      <c r="A45" s="208" t="s">
        <v>3924</v>
      </c>
      <c r="B45" s="5"/>
      <c r="C45" s="5" t="s">
        <v>8406</v>
      </c>
      <c r="D45" s="5" t="s">
        <v>8449</v>
      </c>
      <c r="E45" s="5" t="s">
        <v>8417</v>
      </c>
      <c r="F45" s="5" t="s">
        <v>8440</v>
      </c>
      <c r="G45" s="5" t="s">
        <v>10641</v>
      </c>
      <c r="H45" s="5" t="s">
        <v>4083</v>
      </c>
      <c r="I45" s="5" t="s">
        <v>8451</v>
      </c>
      <c r="J45" s="141">
        <v>45219</v>
      </c>
      <c r="K45" s="5">
        <v>35.6</v>
      </c>
      <c r="L45" s="178"/>
      <c r="M45" s="5" t="s">
        <v>10681</v>
      </c>
      <c r="N45" s="178"/>
      <c r="O45" s="5"/>
      <c r="P45" s="5" t="s">
        <v>8450</v>
      </c>
      <c r="Q45" s="5"/>
      <c r="R45" s="5"/>
    </row>
    <row r="46" spans="1:18" ht="76.5" x14ac:dyDescent="0.25">
      <c r="A46" s="208" t="s">
        <v>3925</v>
      </c>
      <c r="B46" s="5"/>
      <c r="C46" s="5" t="s">
        <v>8407</v>
      </c>
      <c r="D46" s="5" t="s">
        <v>8449</v>
      </c>
      <c r="E46" s="5" t="s">
        <v>8417</v>
      </c>
      <c r="F46" s="5" t="s">
        <v>8441</v>
      </c>
      <c r="G46" s="5" t="s">
        <v>10641</v>
      </c>
      <c r="H46" s="5" t="s">
        <v>4083</v>
      </c>
      <c r="I46" s="5" t="s">
        <v>8451</v>
      </c>
      <c r="J46" s="141">
        <v>45219</v>
      </c>
      <c r="K46" s="5">
        <v>35.299999999999997</v>
      </c>
      <c r="L46" s="178"/>
      <c r="M46" s="5" t="s">
        <v>10690</v>
      </c>
      <c r="N46" s="178"/>
      <c r="O46" s="5"/>
      <c r="P46" s="5" t="s">
        <v>8450</v>
      </c>
      <c r="Q46" s="5"/>
      <c r="R46" s="5"/>
    </row>
    <row r="47" spans="1:18" ht="76.5" x14ac:dyDescent="0.25">
      <c r="A47" s="208" t="s">
        <v>3926</v>
      </c>
      <c r="B47" s="5"/>
      <c r="C47" s="5" t="s">
        <v>8408</v>
      </c>
      <c r="D47" s="5" t="s">
        <v>8449</v>
      </c>
      <c r="E47" s="5" t="s">
        <v>8417</v>
      </c>
      <c r="F47" s="5" t="s">
        <v>8442</v>
      </c>
      <c r="G47" s="5" t="s">
        <v>10641</v>
      </c>
      <c r="H47" s="5" t="s">
        <v>4083</v>
      </c>
      <c r="I47" s="5" t="s">
        <v>8451</v>
      </c>
      <c r="J47" s="141">
        <v>45219</v>
      </c>
      <c r="K47" s="5">
        <v>37.9</v>
      </c>
      <c r="L47" s="178"/>
      <c r="M47" s="5" t="s">
        <v>10694</v>
      </c>
      <c r="N47" s="178"/>
      <c r="O47" s="5"/>
      <c r="P47" s="5" t="s">
        <v>8450</v>
      </c>
      <c r="Q47" s="5"/>
      <c r="R47" s="5"/>
    </row>
    <row r="48" spans="1:18" ht="76.5" x14ac:dyDescent="0.25">
      <c r="A48" s="208" t="s">
        <v>3927</v>
      </c>
      <c r="B48" s="5"/>
      <c r="C48" s="5" t="s">
        <v>8414</v>
      </c>
      <c r="D48" s="5" t="s">
        <v>8449</v>
      </c>
      <c r="E48" s="5" t="s">
        <v>8417</v>
      </c>
      <c r="F48" s="5" t="s">
        <v>8443</v>
      </c>
      <c r="G48" s="5" t="s">
        <v>10641</v>
      </c>
      <c r="H48" s="5" t="s">
        <v>4083</v>
      </c>
      <c r="I48" s="5" t="s">
        <v>8451</v>
      </c>
      <c r="J48" s="141">
        <v>45219</v>
      </c>
      <c r="K48" s="5">
        <v>16.600000000000001</v>
      </c>
      <c r="L48" s="178"/>
      <c r="M48" s="5" t="s">
        <v>10695</v>
      </c>
      <c r="N48" s="178"/>
      <c r="O48" s="5"/>
      <c r="P48" s="5" t="s">
        <v>8450</v>
      </c>
      <c r="Q48" s="5"/>
      <c r="R48" s="5"/>
    </row>
    <row r="49" spans="1:18" ht="76.5" x14ac:dyDescent="0.25">
      <c r="A49" s="208" t="s">
        <v>3928</v>
      </c>
      <c r="B49" s="5"/>
      <c r="C49" s="5" t="s">
        <v>8409</v>
      </c>
      <c r="D49" s="5" t="s">
        <v>8449</v>
      </c>
      <c r="E49" s="5" t="s">
        <v>8417</v>
      </c>
      <c r="F49" s="5" t="s">
        <v>8444</v>
      </c>
      <c r="G49" s="5" t="s">
        <v>10641</v>
      </c>
      <c r="H49" s="5" t="s">
        <v>4083</v>
      </c>
      <c r="I49" s="5" t="s">
        <v>8451</v>
      </c>
      <c r="J49" s="141">
        <v>45219</v>
      </c>
      <c r="K49" s="5">
        <v>25.5</v>
      </c>
      <c r="L49" s="178"/>
      <c r="M49" s="5" t="s">
        <v>10687</v>
      </c>
      <c r="N49" s="178"/>
      <c r="O49" s="5"/>
      <c r="P49" s="5" t="s">
        <v>8450</v>
      </c>
      <c r="Q49" s="5"/>
      <c r="R49" s="5"/>
    </row>
    <row r="50" spans="1:18" ht="76.5" x14ac:dyDescent="0.25">
      <c r="A50" s="208" t="s">
        <v>3929</v>
      </c>
      <c r="B50" s="5"/>
      <c r="C50" s="5" t="s">
        <v>8410</v>
      </c>
      <c r="D50" s="5" t="s">
        <v>8449</v>
      </c>
      <c r="E50" s="5" t="s">
        <v>8417</v>
      </c>
      <c r="F50" s="5" t="s">
        <v>8445</v>
      </c>
      <c r="G50" s="5" t="s">
        <v>10641</v>
      </c>
      <c r="H50" s="5" t="s">
        <v>4083</v>
      </c>
      <c r="I50" s="5" t="s">
        <v>8451</v>
      </c>
      <c r="J50" s="141">
        <v>45219</v>
      </c>
      <c r="K50" s="5">
        <v>31.1</v>
      </c>
      <c r="L50" s="178"/>
      <c r="M50" s="5" t="s">
        <v>10699</v>
      </c>
      <c r="N50" s="178"/>
      <c r="O50" s="5"/>
      <c r="P50" s="5" t="s">
        <v>8450</v>
      </c>
      <c r="Q50" s="5"/>
      <c r="R50" s="5"/>
    </row>
    <row r="51" spans="1:18" ht="76.5" x14ac:dyDescent="0.25">
      <c r="A51" s="208" t="s">
        <v>3930</v>
      </c>
      <c r="B51" s="5"/>
      <c r="C51" s="5" t="s">
        <v>8411</v>
      </c>
      <c r="D51" s="5" t="s">
        <v>8449</v>
      </c>
      <c r="E51" s="5" t="s">
        <v>8417</v>
      </c>
      <c r="F51" s="5" t="s">
        <v>8446</v>
      </c>
      <c r="G51" s="5" t="s">
        <v>10641</v>
      </c>
      <c r="H51" s="5" t="s">
        <v>4083</v>
      </c>
      <c r="I51" s="5" t="s">
        <v>8451</v>
      </c>
      <c r="J51" s="141">
        <v>45219</v>
      </c>
      <c r="K51" s="5">
        <v>33.200000000000003</v>
      </c>
      <c r="L51" s="178"/>
      <c r="M51" s="5" t="s">
        <v>10682</v>
      </c>
      <c r="N51" s="178"/>
      <c r="O51" s="5"/>
      <c r="P51" s="5" t="s">
        <v>8450</v>
      </c>
      <c r="Q51" s="5"/>
      <c r="R51" s="5"/>
    </row>
    <row r="52" spans="1:18" ht="76.5" x14ac:dyDescent="0.25">
      <c r="A52" s="208" t="s">
        <v>3931</v>
      </c>
      <c r="B52" s="5"/>
      <c r="C52" s="5" t="s">
        <v>8412</v>
      </c>
      <c r="D52" s="5" t="s">
        <v>8449</v>
      </c>
      <c r="E52" s="5" t="s">
        <v>8417</v>
      </c>
      <c r="F52" s="5" t="s">
        <v>8447</v>
      </c>
      <c r="G52" s="5" t="s">
        <v>10641</v>
      </c>
      <c r="H52" s="5" t="s">
        <v>4083</v>
      </c>
      <c r="I52" s="5" t="s">
        <v>8451</v>
      </c>
      <c r="J52" s="141">
        <v>45219</v>
      </c>
      <c r="K52" s="5">
        <v>26.5</v>
      </c>
      <c r="L52" s="178"/>
      <c r="M52" s="5" t="s">
        <v>10675</v>
      </c>
      <c r="N52" s="178"/>
      <c r="O52" s="5"/>
      <c r="P52" s="5" t="s">
        <v>8450</v>
      </c>
      <c r="Q52" s="5"/>
      <c r="R52" s="5"/>
    </row>
    <row r="53" spans="1:18" ht="86.25" customHeight="1" x14ac:dyDescent="0.25">
      <c r="A53" s="208" t="s">
        <v>3932</v>
      </c>
      <c r="B53" s="5"/>
      <c r="C53" s="5" t="s">
        <v>8415</v>
      </c>
      <c r="D53" s="5" t="s">
        <v>8449</v>
      </c>
      <c r="E53" s="5" t="s">
        <v>8417</v>
      </c>
      <c r="F53" s="5" t="s">
        <v>8448</v>
      </c>
      <c r="G53" s="5" t="s">
        <v>10641</v>
      </c>
      <c r="H53" s="5" t="s">
        <v>4083</v>
      </c>
      <c r="I53" s="5" t="s">
        <v>8451</v>
      </c>
      <c r="J53" s="141">
        <v>45219</v>
      </c>
      <c r="K53" s="5">
        <v>157.80000000000001</v>
      </c>
      <c r="L53" s="178"/>
      <c r="M53" s="5" t="s">
        <v>10697</v>
      </c>
      <c r="N53" s="178"/>
      <c r="O53" s="5"/>
      <c r="P53" s="5" t="s">
        <v>8450</v>
      </c>
      <c r="Q53" s="5"/>
      <c r="R53" s="5"/>
    </row>
    <row r="54" spans="1:18" x14ac:dyDescent="0.25">
      <c r="A54" s="112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</row>
    <row r="55" spans="1:18" x14ac:dyDescent="0.25">
      <c r="A55" s="112"/>
      <c r="B55" s="112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</row>
    <row r="56" spans="1:18" x14ac:dyDescent="0.25">
      <c r="A56" s="111"/>
      <c r="B56" s="111"/>
      <c r="C56" s="111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</row>
  </sheetData>
  <autoFilter ref="A12:R15" xr:uid="{00000000-0009-0000-0000-000002000000}"/>
  <mergeCells count="15">
    <mergeCell ref="A1:P1"/>
    <mergeCell ref="A2:P2"/>
    <mergeCell ref="Q10:Q11"/>
    <mergeCell ref="R10:R11"/>
    <mergeCell ref="P10:P11"/>
    <mergeCell ref="D10:D11"/>
    <mergeCell ref="F10:F11"/>
    <mergeCell ref="E10:E11"/>
    <mergeCell ref="H10:H11"/>
    <mergeCell ref="G10:G11"/>
    <mergeCell ref="C10:C11"/>
    <mergeCell ref="B10:B11"/>
    <mergeCell ref="A10:A11"/>
    <mergeCell ref="I10:J10"/>
    <mergeCell ref="L10:N10"/>
  </mergeCells>
  <phoneticPr fontId="44" type="noConversion"/>
  <pageMargins left="0.51181102362204722" right="0.31496062992125984" top="0.35433070866141736" bottom="0.35433070866141736" header="0.31496062992125984" footer="0.31496062992125984"/>
  <pageSetup paperSize="9" scale="3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7"/>
  <sheetViews>
    <sheetView view="pageBreakPreview" zoomScale="80" zoomScaleSheetLayoutView="80" workbookViewId="0">
      <pane ySplit="5" topLeftCell="A6" activePane="bottomLeft" state="frozen"/>
      <selection pane="bottomLeft" sqref="A1:XFD1048576"/>
    </sheetView>
  </sheetViews>
  <sheetFormatPr defaultRowHeight="15" x14ac:dyDescent="0.25"/>
  <cols>
    <col min="1" max="1" width="14.28515625" style="58" customWidth="1"/>
    <col min="2" max="2" width="10.28515625" style="58" customWidth="1"/>
    <col min="3" max="3" width="16.7109375" style="58" customWidth="1"/>
    <col min="4" max="4" width="11.140625" style="58" customWidth="1"/>
    <col min="5" max="5" width="15.85546875" style="58" customWidth="1"/>
    <col min="6" max="6" width="13.85546875" style="58" customWidth="1"/>
    <col min="7" max="7" width="16.140625" style="58" customWidth="1"/>
    <col min="8" max="8" width="27.5703125" style="58" customWidth="1"/>
    <col min="9" max="9" width="19.140625" style="58" customWidth="1"/>
    <col min="10" max="10" width="17.5703125" style="58" customWidth="1"/>
    <col min="11" max="11" width="34" style="58" customWidth="1"/>
    <col min="12" max="12" width="23.5703125" style="58" customWidth="1"/>
    <col min="13" max="13" width="30.28515625" style="58" customWidth="1"/>
    <col min="14" max="14" width="9.5703125" style="58" customWidth="1"/>
    <col min="15" max="15" width="13.85546875" style="58" customWidth="1"/>
    <col min="16" max="16384" width="9.140625" style="58"/>
  </cols>
  <sheetData>
    <row r="1" spans="1:14" ht="20.25" x14ac:dyDescent="0.25">
      <c r="A1" s="377" t="s">
        <v>9405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</row>
    <row r="2" spans="1:14" ht="15.75" x14ac:dyDescent="0.25">
      <c r="A2" s="378" t="s">
        <v>9406</v>
      </c>
      <c r="B2" s="378"/>
      <c r="C2" s="378"/>
      <c r="D2" s="378"/>
      <c r="E2" s="378"/>
      <c r="F2" s="378"/>
      <c r="G2" s="378"/>
      <c r="H2" s="378"/>
      <c r="I2" s="378"/>
      <c r="J2" s="378"/>
      <c r="K2" s="378"/>
      <c r="L2" s="378"/>
      <c r="M2" s="378"/>
    </row>
    <row r="3" spans="1:14" x14ac:dyDescent="0.25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4" ht="260.25" customHeight="1" x14ac:dyDescent="0.25">
      <c r="A4" s="209" t="s">
        <v>0</v>
      </c>
      <c r="B4" s="209" t="s">
        <v>9450</v>
      </c>
      <c r="C4" s="209" t="s">
        <v>9441</v>
      </c>
      <c r="D4" s="209" t="s">
        <v>9442</v>
      </c>
      <c r="E4" s="209" t="s">
        <v>9451</v>
      </c>
      <c r="F4" s="209" t="s">
        <v>9452</v>
      </c>
      <c r="G4" s="209" t="s">
        <v>9433</v>
      </c>
      <c r="H4" s="209" t="s">
        <v>9453</v>
      </c>
      <c r="I4" s="209" t="s">
        <v>9454</v>
      </c>
      <c r="J4" s="209" t="s">
        <v>9455</v>
      </c>
      <c r="K4" s="209" t="s">
        <v>9456</v>
      </c>
      <c r="L4" s="209" t="s">
        <v>9457</v>
      </c>
      <c r="M4" s="209" t="s">
        <v>9449</v>
      </c>
      <c r="N4" s="209" t="s">
        <v>9423</v>
      </c>
    </row>
    <row r="5" spans="1:14" x14ac:dyDescent="0.2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18">
        <v>8</v>
      </c>
      <c r="I5" s="18">
        <v>9</v>
      </c>
      <c r="J5" s="18">
        <v>10</v>
      </c>
      <c r="K5" s="18">
        <v>11</v>
      </c>
      <c r="L5" s="18">
        <v>12</v>
      </c>
      <c r="M5" s="18">
        <v>13</v>
      </c>
      <c r="N5" s="18"/>
    </row>
    <row r="6" spans="1:14" x14ac:dyDescent="0.25">
      <c r="A6" s="18" t="s">
        <v>621</v>
      </c>
      <c r="B6" s="8"/>
      <c r="C6" s="8"/>
      <c r="D6" s="18"/>
      <c r="E6" s="18"/>
      <c r="F6" s="18"/>
      <c r="G6" s="34"/>
      <c r="H6" s="34"/>
      <c r="I6" s="9"/>
      <c r="J6" s="10"/>
      <c r="K6" s="18"/>
      <c r="L6" s="18"/>
      <c r="M6" s="18"/>
      <c r="N6" s="18"/>
    </row>
    <row r="7" spans="1:14" x14ac:dyDescent="0.25">
      <c r="A7" s="18" t="s">
        <v>619</v>
      </c>
      <c r="B7" s="8"/>
      <c r="C7" s="8"/>
      <c r="D7" s="18"/>
      <c r="E7" s="18"/>
      <c r="F7" s="18"/>
      <c r="G7" s="34"/>
      <c r="H7" s="34"/>
      <c r="I7" s="34"/>
      <c r="J7" s="18"/>
      <c r="K7" s="18"/>
      <c r="L7" s="18"/>
      <c r="M7" s="18"/>
      <c r="N7" s="18"/>
    </row>
    <row r="8" spans="1:14" x14ac:dyDescent="0.25">
      <c r="A8" s="18" t="s">
        <v>618</v>
      </c>
      <c r="B8" s="8"/>
      <c r="C8" s="8"/>
      <c r="D8" s="18"/>
      <c r="E8" s="18"/>
      <c r="F8" s="18"/>
      <c r="G8" s="34"/>
      <c r="H8" s="34"/>
      <c r="I8" s="9"/>
      <c r="J8" s="10"/>
      <c r="K8" s="18"/>
      <c r="L8" s="18"/>
      <c r="M8" s="18"/>
      <c r="N8" s="18"/>
    </row>
    <row r="9" spans="1:14" x14ac:dyDescent="0.25">
      <c r="A9" s="18"/>
      <c r="B9" s="8"/>
      <c r="C9" s="18"/>
      <c r="D9" s="66"/>
      <c r="E9" s="18"/>
      <c r="F9" s="18"/>
      <c r="G9" s="34"/>
      <c r="H9" s="34"/>
      <c r="I9" s="40"/>
      <c r="J9" s="18"/>
      <c r="K9" s="18"/>
      <c r="L9" s="18"/>
      <c r="M9" s="18"/>
      <c r="N9" s="18"/>
    </row>
    <row r="10" spans="1:14" x14ac:dyDescent="0.25">
      <c r="A10" s="18"/>
      <c r="B10" s="8"/>
      <c r="C10" s="18"/>
      <c r="D10" s="41"/>
      <c r="E10" s="18"/>
      <c r="F10" s="18"/>
      <c r="G10" s="34"/>
      <c r="H10" s="34"/>
      <c r="I10" s="40"/>
      <c r="J10" s="18"/>
      <c r="K10" s="18"/>
      <c r="L10" s="18"/>
      <c r="M10" s="18"/>
      <c r="N10" s="18"/>
    </row>
    <row r="11" spans="1:14" x14ac:dyDescent="0.25">
      <c r="A11" s="18"/>
      <c r="B11" s="8"/>
      <c r="C11" s="18"/>
      <c r="D11" s="18"/>
      <c r="E11" s="18"/>
      <c r="F11" s="18"/>
      <c r="G11" s="34"/>
      <c r="H11" s="34"/>
      <c r="I11" s="9"/>
      <c r="J11" s="18"/>
      <c r="K11" s="18"/>
      <c r="L11" s="18"/>
      <c r="M11" s="18"/>
      <c r="N11" s="18"/>
    </row>
    <row r="12" spans="1:14" x14ac:dyDescent="0.25">
      <c r="A12" s="18"/>
      <c r="B12" s="8"/>
      <c r="C12" s="18"/>
      <c r="D12" s="18"/>
      <c r="E12" s="18"/>
      <c r="F12" s="18"/>
      <c r="G12" s="34"/>
      <c r="H12" s="34"/>
      <c r="I12" s="9"/>
      <c r="J12" s="18"/>
      <c r="K12" s="18"/>
      <c r="L12" s="18"/>
      <c r="M12" s="18"/>
      <c r="N12" s="18"/>
    </row>
    <row r="13" spans="1:14" x14ac:dyDescent="0.25">
      <c r="A13" s="18"/>
      <c r="B13" s="8"/>
      <c r="C13" s="18"/>
      <c r="D13" s="18"/>
      <c r="E13" s="18"/>
      <c r="F13" s="18"/>
      <c r="G13" s="34"/>
      <c r="H13" s="34"/>
      <c r="I13" s="9"/>
      <c r="J13" s="18"/>
      <c r="K13" s="18"/>
      <c r="L13" s="18"/>
      <c r="M13" s="18"/>
      <c r="N13" s="18"/>
    </row>
    <row r="14" spans="1:14" x14ac:dyDescent="0.25">
      <c r="A14" s="18"/>
      <c r="B14" s="8"/>
      <c r="C14" s="18"/>
      <c r="D14" s="18"/>
      <c r="E14" s="18"/>
      <c r="F14" s="18"/>
      <c r="G14" s="34"/>
      <c r="H14" s="34"/>
      <c r="I14" s="9"/>
      <c r="J14" s="18"/>
      <c r="K14" s="18"/>
      <c r="L14" s="18"/>
      <c r="M14" s="18"/>
      <c r="N14" s="18"/>
    </row>
    <row r="15" spans="1:14" x14ac:dyDescent="0.25">
      <c r="A15" s="18"/>
      <c r="B15" s="8"/>
      <c r="C15" s="18"/>
      <c r="D15" s="18"/>
      <c r="E15" s="18"/>
      <c r="F15" s="18"/>
      <c r="G15" s="34"/>
      <c r="H15" s="34"/>
      <c r="I15" s="9"/>
      <c r="J15" s="18"/>
      <c r="K15" s="18"/>
      <c r="L15" s="18"/>
      <c r="M15" s="18"/>
      <c r="N15" s="18"/>
    </row>
    <row r="16" spans="1:14" x14ac:dyDescent="0.25">
      <c r="A16" s="18"/>
      <c r="B16" s="8"/>
      <c r="C16" s="18"/>
      <c r="D16" s="18"/>
      <c r="E16" s="18"/>
      <c r="F16" s="18"/>
      <c r="G16" s="34"/>
      <c r="H16" s="34"/>
      <c r="I16" s="9"/>
      <c r="J16" s="18"/>
      <c r="K16" s="18"/>
      <c r="L16" s="18"/>
      <c r="M16" s="18"/>
      <c r="N16" s="18"/>
    </row>
    <row r="17" spans="1:14" x14ac:dyDescent="0.25">
      <c r="A17" s="18"/>
      <c r="B17" s="8"/>
      <c r="C17" s="18"/>
      <c r="D17" s="18"/>
      <c r="E17" s="18"/>
      <c r="F17" s="18"/>
      <c r="G17" s="34"/>
      <c r="H17" s="34"/>
      <c r="I17" s="9"/>
      <c r="J17" s="18"/>
      <c r="K17" s="18"/>
      <c r="L17" s="18"/>
      <c r="M17" s="18"/>
      <c r="N17" s="18"/>
    </row>
    <row r="18" spans="1:14" x14ac:dyDescent="0.25">
      <c r="A18" s="18"/>
      <c r="B18" s="8"/>
      <c r="C18" s="18"/>
      <c r="D18" s="18"/>
      <c r="E18" s="18"/>
      <c r="F18" s="18"/>
      <c r="G18" s="34"/>
      <c r="H18" s="34"/>
      <c r="I18" s="9"/>
      <c r="J18" s="18"/>
      <c r="K18" s="18"/>
      <c r="L18" s="18"/>
      <c r="M18" s="18"/>
      <c r="N18" s="18"/>
    </row>
    <row r="19" spans="1:14" x14ac:dyDescent="0.25">
      <c r="A19" s="18"/>
      <c r="B19" s="8"/>
      <c r="C19" s="18"/>
      <c r="D19" s="18"/>
      <c r="E19" s="18"/>
      <c r="F19" s="18"/>
      <c r="G19" s="34"/>
      <c r="H19" s="34"/>
      <c r="I19" s="9"/>
      <c r="J19" s="18"/>
      <c r="K19" s="18"/>
      <c r="L19" s="18"/>
      <c r="M19" s="18"/>
      <c r="N19" s="18"/>
    </row>
    <row r="20" spans="1:14" x14ac:dyDescent="0.25">
      <c r="A20" s="18"/>
      <c r="B20" s="8"/>
      <c r="C20" s="18"/>
      <c r="D20" s="18"/>
      <c r="E20" s="18"/>
      <c r="F20" s="18"/>
      <c r="G20" s="34"/>
      <c r="H20" s="34"/>
      <c r="I20" s="9"/>
      <c r="J20" s="18"/>
      <c r="K20" s="18"/>
      <c r="L20" s="18"/>
      <c r="M20" s="18"/>
      <c r="N20" s="18"/>
    </row>
    <row r="21" spans="1:14" x14ac:dyDescent="0.25">
      <c r="A21" s="18"/>
      <c r="B21" s="8"/>
      <c r="C21" s="18"/>
      <c r="D21" s="18"/>
      <c r="E21" s="18"/>
      <c r="F21" s="18"/>
      <c r="G21" s="34"/>
      <c r="H21" s="34"/>
      <c r="I21" s="9"/>
      <c r="J21" s="18"/>
      <c r="K21" s="18"/>
      <c r="L21" s="18"/>
      <c r="M21" s="18"/>
      <c r="N21" s="18"/>
    </row>
    <row r="22" spans="1:14" x14ac:dyDescent="0.25">
      <c r="A22" s="18"/>
      <c r="B22" s="8"/>
      <c r="C22" s="18"/>
      <c r="D22" s="18"/>
      <c r="E22" s="18"/>
      <c r="F22" s="18"/>
      <c r="G22" s="34"/>
      <c r="H22" s="34"/>
      <c r="I22" s="9"/>
      <c r="J22" s="18"/>
      <c r="K22" s="18"/>
      <c r="L22" s="18"/>
      <c r="M22" s="18"/>
      <c r="N22" s="18"/>
    </row>
    <row r="23" spans="1:14" x14ac:dyDescent="0.25">
      <c r="A23" s="18"/>
      <c r="B23" s="8"/>
      <c r="C23" s="18"/>
      <c r="D23" s="18"/>
      <c r="E23" s="18"/>
      <c r="F23" s="18"/>
      <c r="G23" s="34"/>
      <c r="H23" s="34"/>
      <c r="I23" s="9"/>
      <c r="J23" s="18"/>
      <c r="K23" s="18"/>
      <c r="L23" s="18"/>
      <c r="M23" s="18"/>
      <c r="N23" s="18"/>
    </row>
    <row r="24" spans="1:14" x14ac:dyDescent="0.25">
      <c r="A24" s="18"/>
      <c r="B24" s="8"/>
      <c r="C24" s="18"/>
      <c r="D24" s="18"/>
      <c r="E24" s="18"/>
      <c r="F24" s="18"/>
      <c r="G24" s="34"/>
      <c r="H24" s="34"/>
      <c r="I24" s="9"/>
      <c r="J24" s="18"/>
      <c r="K24" s="18"/>
      <c r="L24" s="18"/>
      <c r="M24" s="18"/>
      <c r="N24" s="18"/>
    </row>
    <row r="25" spans="1:14" x14ac:dyDescent="0.25">
      <c r="A25" s="18"/>
      <c r="B25" s="8"/>
      <c r="C25" s="18"/>
      <c r="D25" s="18"/>
      <c r="E25" s="18"/>
      <c r="F25" s="18"/>
      <c r="G25" s="34"/>
      <c r="H25" s="34"/>
      <c r="I25" s="9"/>
      <c r="J25" s="18"/>
      <c r="K25" s="18"/>
      <c r="L25" s="18"/>
      <c r="M25" s="18"/>
      <c r="N25" s="18"/>
    </row>
    <row r="26" spans="1:14" x14ac:dyDescent="0.25">
      <c r="A26" s="18"/>
      <c r="B26" s="8"/>
      <c r="C26" s="18"/>
      <c r="D26" s="18"/>
      <c r="E26" s="18"/>
      <c r="F26" s="18"/>
      <c r="G26" s="34"/>
      <c r="H26" s="34"/>
      <c r="I26" s="9"/>
      <c r="J26" s="18"/>
      <c r="K26" s="18"/>
      <c r="L26" s="18"/>
      <c r="M26" s="18"/>
      <c r="N26" s="18"/>
    </row>
    <row r="27" spans="1:14" x14ac:dyDescent="0.25">
      <c r="A27" s="18"/>
      <c r="B27" s="8"/>
      <c r="C27" s="18"/>
      <c r="D27" s="18"/>
      <c r="E27" s="18"/>
      <c r="F27" s="18"/>
      <c r="G27" s="34"/>
      <c r="H27" s="34"/>
      <c r="I27" s="9"/>
      <c r="J27" s="18"/>
      <c r="K27" s="18"/>
      <c r="L27" s="18"/>
      <c r="M27" s="18"/>
      <c r="N27" s="18"/>
    </row>
  </sheetData>
  <autoFilter ref="A5:O27" xr:uid="{00000000-0009-0000-0000-000003000000}"/>
  <mergeCells count="2">
    <mergeCell ref="A1:M1"/>
    <mergeCell ref="A2:M2"/>
  </mergeCells>
  <pageMargins left="0.51181102362204722" right="0.31496062992125984" top="0.35433070866141736" bottom="0.35433070866141736" header="0.31496062992125984" footer="0.31496062992125984"/>
  <pageSetup paperSize="9" scale="5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8"/>
  <sheetViews>
    <sheetView view="pageBreakPreview" zoomScale="80" zoomScaleSheetLayoutView="80" workbookViewId="0">
      <pane ySplit="5" topLeftCell="A6" activePane="bottomLeft" state="frozen"/>
      <selection pane="bottomLeft" sqref="A1:XFD1048576"/>
    </sheetView>
  </sheetViews>
  <sheetFormatPr defaultRowHeight="15" x14ac:dyDescent="0.25"/>
  <cols>
    <col min="1" max="1" width="14.28515625" style="6" customWidth="1"/>
    <col min="2" max="2" width="25.5703125" style="6" customWidth="1"/>
    <col min="3" max="3" width="24.85546875" style="6" customWidth="1"/>
    <col min="4" max="4" width="23.42578125" style="6" customWidth="1"/>
    <col min="5" max="6" width="24.42578125" style="6" customWidth="1"/>
    <col min="7" max="8" width="27.5703125" style="6" customWidth="1"/>
    <col min="9" max="9" width="18.28515625" style="37" customWidth="1"/>
    <col min="10" max="10" width="9.140625" style="37"/>
    <col min="11" max="16384" width="9.140625" style="6"/>
  </cols>
  <sheetData>
    <row r="1" spans="1:11" ht="20.25" x14ac:dyDescent="0.3">
      <c r="A1" s="383" t="s">
        <v>9409</v>
      </c>
      <c r="B1" s="384"/>
      <c r="C1" s="384"/>
      <c r="D1" s="384"/>
      <c r="E1" s="384"/>
      <c r="F1" s="384"/>
      <c r="G1" s="384"/>
      <c r="H1" s="384"/>
    </row>
    <row r="2" spans="1:11" ht="15.75" x14ac:dyDescent="0.25">
      <c r="A2" s="384" t="s">
        <v>9410</v>
      </c>
      <c r="B2" s="384"/>
      <c r="C2" s="384"/>
      <c r="D2" s="384"/>
      <c r="E2" s="384"/>
      <c r="F2" s="384"/>
      <c r="G2" s="384"/>
      <c r="H2" s="384"/>
    </row>
    <row r="3" spans="1:11" ht="20.25" x14ac:dyDescent="0.25">
      <c r="A3" s="47"/>
      <c r="B3" s="48"/>
      <c r="C3" s="47"/>
      <c r="D3" s="47"/>
      <c r="E3" s="47"/>
      <c r="F3" s="47"/>
      <c r="G3" s="47"/>
      <c r="H3" s="47"/>
    </row>
    <row r="4" spans="1:11" ht="276" customHeight="1" x14ac:dyDescent="0.25">
      <c r="A4" s="210" t="s">
        <v>0</v>
      </c>
      <c r="B4" s="210" t="s">
        <v>9458</v>
      </c>
      <c r="C4" s="210" t="s">
        <v>9459</v>
      </c>
      <c r="D4" s="210" t="s">
        <v>9433</v>
      </c>
      <c r="E4" s="209" t="s">
        <v>9460</v>
      </c>
      <c r="F4" s="209" t="s">
        <v>9461</v>
      </c>
      <c r="G4" s="210" t="s">
        <v>9462</v>
      </c>
      <c r="H4" s="210" t="s">
        <v>9423</v>
      </c>
    </row>
    <row r="5" spans="1:11" ht="13.5" customHeight="1" x14ac:dyDescent="0.25">
      <c r="A5" s="19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  <c r="G5" s="19">
        <v>7</v>
      </c>
      <c r="H5" s="19">
        <v>8</v>
      </c>
    </row>
    <row r="6" spans="1:11" s="37" customFormat="1" x14ac:dyDescent="0.25">
      <c r="A6" s="65" t="s">
        <v>10673</v>
      </c>
      <c r="B6" s="65"/>
      <c r="C6" s="65"/>
      <c r="D6" s="65"/>
      <c r="E6" s="65"/>
      <c r="F6" s="65"/>
      <c r="G6" s="65"/>
      <c r="H6" s="65"/>
      <c r="K6" s="6"/>
    </row>
    <row r="7" spans="1:11" x14ac:dyDescent="0.25">
      <c r="A7" s="65"/>
      <c r="B7" s="65"/>
      <c r="C7" s="65"/>
      <c r="D7" s="65"/>
      <c r="E7" s="65"/>
      <c r="F7" s="65"/>
      <c r="G7" s="65"/>
      <c r="H7" s="65"/>
    </row>
    <row r="8" spans="1:11" x14ac:dyDescent="0.25">
      <c r="A8" s="65"/>
      <c r="B8" s="65"/>
      <c r="C8" s="65"/>
      <c r="D8" s="65"/>
      <c r="E8" s="65"/>
      <c r="F8" s="65"/>
      <c r="G8" s="65"/>
      <c r="H8" s="65"/>
    </row>
    <row r="9" spans="1:11" x14ac:dyDescent="0.25">
      <c r="A9" s="65"/>
      <c r="B9" s="65"/>
      <c r="C9" s="65"/>
      <c r="D9" s="65"/>
      <c r="E9" s="65"/>
      <c r="F9" s="65"/>
      <c r="G9" s="65"/>
      <c r="H9" s="65"/>
    </row>
    <row r="10" spans="1:11" x14ac:dyDescent="0.25">
      <c r="A10" s="65"/>
      <c r="B10" s="65"/>
      <c r="C10" s="65"/>
      <c r="D10" s="65"/>
      <c r="E10" s="65"/>
      <c r="F10" s="65"/>
      <c r="G10" s="65"/>
      <c r="H10" s="65"/>
    </row>
    <row r="11" spans="1:11" x14ac:dyDescent="0.25">
      <c r="A11" s="65"/>
      <c r="B11" s="65"/>
      <c r="C11" s="65"/>
      <c r="D11" s="65"/>
      <c r="E11" s="65"/>
      <c r="F11" s="65"/>
      <c r="G11" s="65"/>
      <c r="H11" s="65"/>
    </row>
    <row r="12" spans="1:11" x14ac:dyDescent="0.25">
      <c r="A12" s="65"/>
      <c r="B12" s="65"/>
      <c r="C12" s="65"/>
      <c r="D12" s="65"/>
      <c r="E12" s="65"/>
      <c r="F12" s="65"/>
      <c r="G12" s="65"/>
      <c r="H12" s="65"/>
    </row>
    <row r="13" spans="1:11" x14ac:dyDescent="0.25">
      <c r="A13" s="65"/>
      <c r="B13" s="65"/>
      <c r="C13" s="65"/>
      <c r="D13" s="65"/>
      <c r="E13" s="65"/>
      <c r="F13" s="65"/>
      <c r="G13" s="65"/>
      <c r="H13" s="65"/>
    </row>
    <row r="14" spans="1:11" x14ac:dyDescent="0.25">
      <c r="A14" s="65"/>
      <c r="B14" s="65"/>
      <c r="C14" s="65"/>
      <c r="D14" s="65"/>
      <c r="E14" s="65"/>
      <c r="F14" s="65"/>
      <c r="G14" s="65"/>
      <c r="H14" s="65"/>
    </row>
    <row r="15" spans="1:11" x14ac:dyDescent="0.25">
      <c r="A15" s="65"/>
      <c r="B15" s="65"/>
      <c r="C15" s="65"/>
      <c r="D15" s="65"/>
      <c r="E15" s="65"/>
      <c r="F15" s="65"/>
      <c r="G15" s="65"/>
      <c r="H15" s="65"/>
    </row>
    <row r="16" spans="1:11" x14ac:dyDescent="0.25">
      <c r="A16" s="65"/>
      <c r="B16" s="65"/>
      <c r="C16" s="65"/>
      <c r="D16" s="65"/>
      <c r="E16" s="65"/>
      <c r="F16" s="65"/>
      <c r="G16" s="65"/>
      <c r="H16" s="65"/>
    </row>
    <row r="17" spans="1:8" x14ac:dyDescent="0.25">
      <c r="A17" s="65"/>
      <c r="B17" s="65"/>
      <c r="C17" s="65"/>
      <c r="D17" s="65"/>
      <c r="E17" s="65"/>
      <c r="F17" s="65"/>
      <c r="G17" s="65"/>
      <c r="H17" s="65"/>
    </row>
    <row r="18" spans="1:8" x14ac:dyDescent="0.25">
      <c r="A18" s="65"/>
      <c r="B18" s="65"/>
      <c r="C18" s="65"/>
      <c r="D18" s="65"/>
      <c r="E18" s="65"/>
      <c r="F18" s="65" t="s">
        <v>629</v>
      </c>
      <c r="G18" s="65"/>
      <c r="H18" s="65"/>
    </row>
    <row r="19" spans="1:8" x14ac:dyDescent="0.25">
      <c r="A19" s="65"/>
      <c r="B19" s="65"/>
      <c r="C19" s="65"/>
      <c r="D19" s="65"/>
      <c r="E19" s="65"/>
      <c r="F19" s="65"/>
      <c r="G19" s="65"/>
      <c r="H19" s="65"/>
    </row>
    <row r="20" spans="1:8" x14ac:dyDescent="0.25">
      <c r="A20" s="65"/>
      <c r="B20" s="65"/>
      <c r="C20" s="65"/>
      <c r="D20" s="65"/>
      <c r="E20" s="65"/>
      <c r="F20" s="65"/>
      <c r="G20" s="65"/>
      <c r="H20" s="65"/>
    </row>
    <row r="21" spans="1:8" x14ac:dyDescent="0.25">
      <c r="A21" s="65"/>
      <c r="B21" s="65"/>
      <c r="C21" s="65"/>
      <c r="D21" s="65"/>
      <c r="E21" s="65"/>
      <c r="F21" s="65"/>
      <c r="G21" s="65"/>
      <c r="H21" s="65"/>
    </row>
    <row r="22" spans="1:8" x14ac:dyDescent="0.25">
      <c r="A22" s="65"/>
      <c r="B22" s="65"/>
      <c r="C22" s="65"/>
      <c r="D22" s="65"/>
      <c r="E22" s="65"/>
      <c r="F22" s="65"/>
      <c r="G22" s="65"/>
      <c r="H22" s="65"/>
    </row>
    <row r="23" spans="1:8" x14ac:dyDescent="0.25">
      <c r="A23" s="65"/>
      <c r="B23" s="65"/>
      <c r="C23" s="65"/>
      <c r="D23" s="65"/>
      <c r="E23" s="65"/>
      <c r="F23" s="65"/>
      <c r="G23" s="65"/>
      <c r="H23" s="65"/>
    </row>
    <row r="24" spans="1:8" x14ac:dyDescent="0.25">
      <c r="A24" s="65"/>
      <c r="B24" s="65"/>
      <c r="C24" s="65"/>
      <c r="D24" s="65"/>
      <c r="E24" s="65"/>
      <c r="F24" s="65"/>
      <c r="G24" s="65"/>
      <c r="H24" s="65"/>
    </row>
    <row r="25" spans="1:8" x14ac:dyDescent="0.25">
      <c r="A25" s="65"/>
      <c r="B25" s="65"/>
      <c r="C25" s="65"/>
      <c r="D25" s="65"/>
      <c r="E25" s="65"/>
      <c r="F25" s="65"/>
      <c r="G25" s="65"/>
      <c r="H25" s="65"/>
    </row>
    <row r="26" spans="1:8" x14ac:dyDescent="0.25">
      <c r="A26" s="65"/>
      <c r="B26" s="65"/>
      <c r="C26" s="65"/>
      <c r="D26" s="65"/>
      <c r="E26" s="65"/>
      <c r="F26" s="65"/>
      <c r="G26" s="65"/>
      <c r="H26" s="65"/>
    </row>
    <row r="27" spans="1:8" x14ac:dyDescent="0.25">
      <c r="A27" s="65"/>
      <c r="B27" s="65"/>
      <c r="C27" s="65"/>
      <c r="D27" s="65"/>
      <c r="E27" s="65"/>
      <c r="F27" s="65"/>
      <c r="G27" s="65"/>
      <c r="H27" s="65"/>
    </row>
    <row r="28" spans="1:8" x14ac:dyDescent="0.25">
      <c r="A28" s="65"/>
      <c r="B28" s="65"/>
      <c r="C28" s="65"/>
      <c r="D28" s="65"/>
      <c r="E28" s="65"/>
      <c r="F28" s="65"/>
      <c r="G28" s="65"/>
      <c r="H28" s="65"/>
    </row>
  </sheetData>
  <autoFilter ref="A5:J5" xr:uid="{00000000-0009-0000-0000-000004000000}"/>
  <mergeCells count="2">
    <mergeCell ref="A1:H1"/>
    <mergeCell ref="A2:H2"/>
  </mergeCells>
  <pageMargins left="0.31496062992125984" right="0.31496062992125984" top="0.15748031496062992" bottom="0.15748031496062992" header="0.31496062992125984" footer="0.31496062992125984"/>
  <pageSetup paperSize="9" scale="4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8"/>
  <sheetViews>
    <sheetView view="pageBreakPreview" zoomScale="80" zoomScaleSheetLayoutView="80" workbookViewId="0">
      <pane ySplit="5" topLeftCell="A6" activePane="bottomLeft" state="frozen"/>
      <selection pane="bottomLeft" sqref="A1:XFD1048576"/>
    </sheetView>
  </sheetViews>
  <sheetFormatPr defaultRowHeight="15" x14ac:dyDescent="0.25"/>
  <cols>
    <col min="1" max="1" width="14.28515625" style="6" customWidth="1"/>
    <col min="2" max="2" width="25.5703125" style="6" customWidth="1"/>
    <col min="3" max="3" width="24.85546875" style="6" customWidth="1"/>
    <col min="4" max="4" width="23.42578125" style="6" customWidth="1"/>
    <col min="5" max="6" width="24.42578125" style="6" customWidth="1"/>
    <col min="7" max="8" width="27.5703125" style="6" customWidth="1"/>
    <col min="9" max="9" width="18.28515625" style="37" customWidth="1"/>
    <col min="10" max="10" width="9.140625" style="37"/>
    <col min="11" max="16384" width="9.140625" style="6"/>
  </cols>
  <sheetData>
    <row r="1" spans="1:8" ht="20.25" x14ac:dyDescent="0.3">
      <c r="A1" s="383" t="s">
        <v>8495</v>
      </c>
      <c r="B1" s="384"/>
      <c r="C1" s="384"/>
      <c r="D1" s="384"/>
      <c r="E1" s="384"/>
      <c r="F1" s="384"/>
      <c r="G1" s="384"/>
      <c r="H1" s="384"/>
    </row>
    <row r="2" spans="1:8" ht="15.75" x14ac:dyDescent="0.25">
      <c r="A2" s="384" t="s">
        <v>622</v>
      </c>
      <c r="B2" s="384"/>
      <c r="C2" s="384"/>
      <c r="D2" s="384"/>
      <c r="E2" s="384"/>
      <c r="F2" s="384"/>
      <c r="G2" s="384"/>
      <c r="H2" s="384"/>
    </row>
    <row r="3" spans="1:8" ht="20.25" x14ac:dyDescent="0.25">
      <c r="A3" s="47"/>
      <c r="B3" s="48"/>
      <c r="C3" s="47"/>
      <c r="D3" s="47"/>
      <c r="E3" s="47"/>
      <c r="F3" s="47"/>
      <c r="G3" s="47"/>
      <c r="H3" s="47"/>
    </row>
    <row r="4" spans="1:8" ht="245.25" customHeight="1" x14ac:dyDescent="0.25">
      <c r="A4" s="210" t="s">
        <v>0</v>
      </c>
      <c r="B4" s="210" t="s">
        <v>9463</v>
      </c>
      <c r="C4" s="210" t="s">
        <v>9464</v>
      </c>
      <c r="D4" s="210" t="s">
        <v>9433</v>
      </c>
      <c r="E4" s="209" t="s">
        <v>9465</v>
      </c>
      <c r="F4" s="209" t="s">
        <v>9466</v>
      </c>
      <c r="G4" s="210" t="s">
        <v>9449</v>
      </c>
      <c r="H4" s="210" t="s">
        <v>9423</v>
      </c>
    </row>
    <row r="5" spans="1:8" ht="13.5" customHeight="1" x14ac:dyDescent="0.25">
      <c r="A5" s="19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  <c r="G5" s="19">
        <v>7</v>
      </c>
      <c r="H5" s="19">
        <v>8</v>
      </c>
    </row>
    <row r="6" spans="1:8" x14ac:dyDescent="0.25">
      <c r="A6" s="65"/>
      <c r="B6" s="65"/>
      <c r="C6" s="65"/>
      <c r="D6" s="65"/>
      <c r="E6" s="65"/>
      <c r="F6" s="65"/>
      <c r="G6" s="65"/>
      <c r="H6" s="65"/>
    </row>
    <row r="7" spans="1:8" x14ac:dyDescent="0.25">
      <c r="A7" s="65"/>
      <c r="B7" s="65"/>
      <c r="C7" s="65"/>
      <c r="D7" s="65"/>
      <c r="E7" s="65"/>
      <c r="F7" s="65"/>
      <c r="G7" s="65"/>
      <c r="H7" s="65"/>
    </row>
    <row r="8" spans="1:8" x14ac:dyDescent="0.25">
      <c r="A8" s="65"/>
      <c r="B8" s="65"/>
      <c r="C8" s="65"/>
      <c r="D8" s="65"/>
      <c r="E8" s="65"/>
      <c r="F8" s="65"/>
      <c r="G8" s="65"/>
      <c r="H8" s="65"/>
    </row>
    <row r="9" spans="1:8" x14ac:dyDescent="0.25">
      <c r="A9" s="65"/>
      <c r="B9" s="65"/>
      <c r="C9" s="65"/>
      <c r="D9" s="65"/>
      <c r="E9" s="65"/>
      <c r="F9" s="65"/>
      <c r="G9" s="65"/>
      <c r="H9" s="65"/>
    </row>
    <row r="10" spans="1:8" x14ac:dyDescent="0.25">
      <c r="A10" s="65"/>
      <c r="B10" s="65"/>
      <c r="C10" s="65"/>
      <c r="D10" s="65"/>
      <c r="E10" s="65"/>
      <c r="F10" s="65"/>
      <c r="G10" s="65"/>
      <c r="H10" s="65"/>
    </row>
    <row r="11" spans="1:8" x14ac:dyDescent="0.25">
      <c r="A11" s="65"/>
      <c r="B11" s="65"/>
      <c r="C11" s="65"/>
      <c r="D11" s="65"/>
      <c r="E11" s="65"/>
      <c r="F11" s="65"/>
      <c r="G11" s="65"/>
      <c r="H11" s="65"/>
    </row>
    <row r="12" spans="1:8" x14ac:dyDescent="0.25">
      <c r="A12" s="65"/>
      <c r="B12" s="65"/>
      <c r="C12" s="65"/>
      <c r="D12" s="65"/>
      <c r="E12" s="65"/>
      <c r="F12" s="65"/>
      <c r="G12" s="65"/>
      <c r="H12" s="65"/>
    </row>
    <row r="13" spans="1:8" x14ac:dyDescent="0.25">
      <c r="A13" s="65"/>
      <c r="B13" s="65"/>
      <c r="C13" s="65"/>
      <c r="D13" s="65"/>
      <c r="E13" s="65"/>
      <c r="F13" s="65"/>
      <c r="G13" s="65"/>
      <c r="H13" s="65"/>
    </row>
    <row r="14" spans="1:8" x14ac:dyDescent="0.25">
      <c r="A14" s="65"/>
      <c r="B14" s="65"/>
      <c r="C14" s="65"/>
      <c r="D14" s="65"/>
      <c r="E14" s="65"/>
      <c r="F14" s="65"/>
      <c r="G14" s="65"/>
      <c r="H14" s="65"/>
    </row>
    <row r="15" spans="1:8" x14ac:dyDescent="0.25">
      <c r="A15" s="65"/>
      <c r="B15" s="65"/>
      <c r="C15" s="65"/>
      <c r="D15" s="65"/>
      <c r="E15" s="65"/>
      <c r="F15" s="65"/>
      <c r="G15" s="65"/>
      <c r="H15" s="65"/>
    </row>
    <row r="16" spans="1:8" x14ac:dyDescent="0.25">
      <c r="A16" s="65"/>
      <c r="B16" s="65"/>
      <c r="C16" s="65"/>
      <c r="D16" s="65"/>
      <c r="E16" s="65"/>
      <c r="F16" s="65"/>
      <c r="G16" s="65"/>
      <c r="H16" s="65"/>
    </row>
    <row r="17" spans="1:8" x14ac:dyDescent="0.25">
      <c r="A17" s="65"/>
      <c r="B17" s="65"/>
      <c r="C17" s="65"/>
      <c r="D17" s="65"/>
      <c r="E17" s="65"/>
      <c r="F17" s="65"/>
      <c r="G17" s="65"/>
      <c r="H17" s="65"/>
    </row>
    <row r="18" spans="1:8" x14ac:dyDescent="0.25">
      <c r="A18" s="65"/>
      <c r="B18" s="65"/>
      <c r="C18" s="65"/>
      <c r="D18" s="65"/>
      <c r="E18" s="65"/>
      <c r="F18" s="65"/>
      <c r="G18" s="65"/>
      <c r="H18" s="65"/>
    </row>
    <row r="19" spans="1:8" x14ac:dyDescent="0.25">
      <c r="A19" s="65"/>
      <c r="B19" s="65"/>
      <c r="C19" s="65"/>
      <c r="D19" s="65"/>
      <c r="E19" s="65"/>
      <c r="F19" s="65"/>
      <c r="G19" s="65"/>
      <c r="H19" s="65"/>
    </row>
    <row r="20" spans="1:8" x14ac:dyDescent="0.25">
      <c r="A20" s="65"/>
      <c r="B20" s="65"/>
      <c r="C20" s="65"/>
      <c r="D20" s="65"/>
      <c r="E20" s="65"/>
      <c r="F20" s="65"/>
      <c r="G20" s="65"/>
      <c r="H20" s="65"/>
    </row>
    <row r="21" spans="1:8" x14ac:dyDescent="0.25">
      <c r="A21" s="65"/>
      <c r="B21" s="65"/>
      <c r="C21" s="65"/>
      <c r="D21" s="65"/>
      <c r="E21" s="65"/>
      <c r="F21" s="65"/>
      <c r="G21" s="65"/>
      <c r="H21" s="65"/>
    </row>
    <row r="22" spans="1:8" x14ac:dyDescent="0.25">
      <c r="A22" s="65"/>
      <c r="B22" s="65"/>
      <c r="C22" s="65"/>
      <c r="D22" s="65"/>
      <c r="E22" s="65"/>
      <c r="F22" s="65"/>
      <c r="G22" s="65"/>
      <c r="H22" s="65"/>
    </row>
    <row r="23" spans="1:8" x14ac:dyDescent="0.25">
      <c r="A23" s="65"/>
      <c r="B23" s="65"/>
      <c r="C23" s="65"/>
      <c r="D23" s="65"/>
      <c r="E23" s="65"/>
      <c r="F23" s="65"/>
      <c r="G23" s="65"/>
      <c r="H23" s="65"/>
    </row>
    <row r="24" spans="1:8" x14ac:dyDescent="0.25">
      <c r="A24" s="65"/>
      <c r="B24" s="65"/>
      <c r="C24" s="65"/>
      <c r="D24" s="65"/>
      <c r="E24" s="65"/>
      <c r="F24" s="65"/>
      <c r="G24" s="65"/>
      <c r="H24" s="65"/>
    </row>
    <row r="25" spans="1:8" x14ac:dyDescent="0.25">
      <c r="A25" s="65"/>
      <c r="B25" s="65"/>
      <c r="C25" s="65"/>
      <c r="D25" s="65"/>
      <c r="E25" s="65"/>
      <c r="F25" s="65"/>
      <c r="G25" s="65"/>
      <c r="H25" s="65"/>
    </row>
    <row r="26" spans="1:8" x14ac:dyDescent="0.25">
      <c r="A26" s="65"/>
      <c r="B26" s="65"/>
      <c r="C26" s="65"/>
      <c r="D26" s="65"/>
      <c r="E26" s="65"/>
      <c r="F26" s="65"/>
      <c r="G26" s="65"/>
      <c r="H26" s="65"/>
    </row>
    <row r="27" spans="1:8" x14ac:dyDescent="0.25">
      <c r="A27" s="65"/>
      <c r="B27" s="65"/>
      <c r="C27" s="65"/>
      <c r="D27" s="65"/>
      <c r="E27" s="65"/>
      <c r="F27" s="65"/>
      <c r="G27" s="65"/>
      <c r="H27" s="65"/>
    </row>
    <row r="28" spans="1:8" x14ac:dyDescent="0.25">
      <c r="A28" s="65"/>
      <c r="B28" s="65"/>
      <c r="C28" s="65"/>
      <c r="D28" s="65"/>
      <c r="E28" s="65"/>
      <c r="F28" s="65"/>
      <c r="G28" s="65"/>
      <c r="H28" s="65"/>
    </row>
  </sheetData>
  <autoFilter ref="A5:J5" xr:uid="{00000000-0009-0000-0000-000005000000}"/>
  <mergeCells count="2">
    <mergeCell ref="A1:H1"/>
    <mergeCell ref="A2:H2"/>
  </mergeCells>
  <pageMargins left="0.31496062992125984" right="0.31496062992125984" top="0.15748031496062992" bottom="0.15748031496062992" header="0.31496062992125984" footer="0.31496062992125984"/>
  <pageSetup paperSize="9" scale="4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15"/>
  <sheetViews>
    <sheetView view="pageBreakPreview" zoomScaleSheetLayoutView="100" workbookViewId="0">
      <pane ySplit="6" topLeftCell="A107" activePane="bottomLeft" state="frozen"/>
      <selection pane="bottomLeft" sqref="A1:XFD1048576"/>
    </sheetView>
  </sheetViews>
  <sheetFormatPr defaultRowHeight="12" x14ac:dyDescent="0.2"/>
  <cols>
    <col min="1" max="1" width="9.5703125" style="239" customWidth="1"/>
    <col min="2" max="2" width="15.7109375" style="239" customWidth="1"/>
    <col min="3" max="3" width="29.7109375" style="239" customWidth="1"/>
    <col min="4" max="4" width="33.7109375" style="239" customWidth="1"/>
    <col min="5" max="5" width="12.85546875" style="239" customWidth="1"/>
    <col min="6" max="6" width="13" style="239" customWidth="1"/>
    <col min="7" max="7" width="16.85546875" style="239" customWidth="1"/>
    <col min="8" max="8" width="28.42578125" style="239" customWidth="1"/>
    <col min="9" max="9" width="29.7109375" style="239" customWidth="1"/>
    <col min="10" max="10" width="26.28515625" style="239" customWidth="1"/>
    <col min="11" max="11" width="15.85546875" style="239" customWidth="1"/>
    <col min="12" max="12" width="9.140625" style="115"/>
    <col min="13" max="16384" width="9.140625" style="57"/>
  </cols>
  <sheetData>
    <row r="1" spans="1:12" x14ac:dyDescent="0.2">
      <c r="A1" s="385" t="s">
        <v>9407</v>
      </c>
      <c r="B1" s="385"/>
      <c r="C1" s="385"/>
      <c r="D1" s="385"/>
      <c r="E1" s="385"/>
      <c r="F1" s="385"/>
      <c r="G1" s="385"/>
      <c r="H1" s="385"/>
      <c r="I1" s="385"/>
      <c r="J1" s="385"/>
      <c r="K1" s="211"/>
    </row>
    <row r="2" spans="1:12" x14ac:dyDescent="0.2">
      <c r="A2" s="386" t="s">
        <v>9408</v>
      </c>
      <c r="B2" s="386"/>
      <c r="C2" s="386"/>
      <c r="D2" s="386"/>
      <c r="E2" s="386"/>
      <c r="F2" s="386"/>
      <c r="G2" s="386"/>
      <c r="H2" s="386"/>
      <c r="I2" s="386"/>
      <c r="J2" s="386"/>
      <c r="K2" s="212"/>
    </row>
    <row r="4" spans="1:12" ht="113.25" customHeight="1" x14ac:dyDescent="0.2">
      <c r="A4" s="387" t="s">
        <v>9467</v>
      </c>
      <c r="B4" s="387" t="s">
        <v>9468</v>
      </c>
      <c r="C4" s="387" t="s">
        <v>9469</v>
      </c>
      <c r="D4" s="387" t="s">
        <v>9433</v>
      </c>
      <c r="E4" s="392" t="s">
        <v>9470</v>
      </c>
      <c r="F4" s="393"/>
      <c r="G4" s="392" t="s">
        <v>9471</v>
      </c>
      <c r="H4" s="393"/>
      <c r="I4" s="387" t="s">
        <v>9461</v>
      </c>
      <c r="J4" s="387" t="s">
        <v>9449</v>
      </c>
      <c r="K4" s="387" t="s">
        <v>9423</v>
      </c>
    </row>
    <row r="5" spans="1:12" ht="87" customHeight="1" x14ac:dyDescent="0.2">
      <c r="A5" s="388"/>
      <c r="B5" s="389"/>
      <c r="C5" s="390"/>
      <c r="D5" s="391"/>
      <c r="E5" s="213" t="s">
        <v>4129</v>
      </c>
      <c r="F5" s="213" t="s">
        <v>4130</v>
      </c>
      <c r="G5" s="213" t="s">
        <v>701</v>
      </c>
      <c r="H5" s="213" t="s">
        <v>700</v>
      </c>
      <c r="I5" s="365"/>
      <c r="J5" s="365"/>
      <c r="K5" s="390"/>
      <c r="L5" s="114"/>
    </row>
    <row r="6" spans="1:12" x14ac:dyDescent="0.2">
      <c r="A6" s="214">
        <v>1</v>
      </c>
      <c r="B6" s="214">
        <v>2</v>
      </c>
      <c r="C6" s="214"/>
      <c r="D6" s="214"/>
      <c r="E6" s="214">
        <v>3</v>
      </c>
      <c r="F6" s="214">
        <v>4</v>
      </c>
      <c r="G6" s="214">
        <v>5</v>
      </c>
      <c r="H6" s="214">
        <v>6</v>
      </c>
      <c r="I6" s="214">
        <v>7</v>
      </c>
      <c r="J6" s="214">
        <v>8</v>
      </c>
      <c r="K6" s="214"/>
      <c r="L6" s="114"/>
    </row>
    <row r="7" spans="1:12" ht="81.75" customHeight="1" x14ac:dyDescent="0.2">
      <c r="A7" s="214" t="s">
        <v>3843</v>
      </c>
      <c r="B7" s="215" t="s">
        <v>697</v>
      </c>
      <c r="C7" s="214" t="s">
        <v>11152</v>
      </c>
      <c r="D7" s="214" t="s">
        <v>4083</v>
      </c>
      <c r="E7" s="216">
        <v>899987</v>
      </c>
      <c r="F7" s="216">
        <v>899987</v>
      </c>
      <c r="G7" s="214" t="s">
        <v>696</v>
      </c>
      <c r="H7" s="214" t="s">
        <v>695</v>
      </c>
      <c r="I7" s="214"/>
      <c r="J7" s="214" t="s">
        <v>4730</v>
      </c>
      <c r="K7" s="214"/>
      <c r="L7" s="114" t="s">
        <v>3818</v>
      </c>
    </row>
    <row r="8" spans="1:12" ht="77.25" customHeight="1" x14ac:dyDescent="0.2">
      <c r="A8" s="214" t="s">
        <v>3844</v>
      </c>
      <c r="B8" s="217" t="s">
        <v>694</v>
      </c>
      <c r="C8" s="214"/>
      <c r="D8" s="214" t="s">
        <v>4083</v>
      </c>
      <c r="E8" s="218">
        <v>644000</v>
      </c>
      <c r="F8" s="218">
        <v>279066.58</v>
      </c>
      <c r="G8" s="214" t="s">
        <v>693</v>
      </c>
      <c r="H8" s="214" t="s">
        <v>692</v>
      </c>
      <c r="I8" s="214"/>
      <c r="J8" s="214" t="s">
        <v>4730</v>
      </c>
      <c r="K8" s="214"/>
      <c r="L8" s="114"/>
    </row>
    <row r="9" spans="1:12" ht="75.75" customHeight="1" x14ac:dyDescent="0.2">
      <c r="A9" s="214" t="s">
        <v>3845</v>
      </c>
      <c r="B9" s="214" t="s">
        <v>691</v>
      </c>
      <c r="C9" s="214" t="s">
        <v>11153</v>
      </c>
      <c r="D9" s="214" t="s">
        <v>4083</v>
      </c>
      <c r="E9" s="216">
        <v>662507.67000000004</v>
      </c>
      <c r="F9" s="214">
        <v>662507.67000000004</v>
      </c>
      <c r="G9" s="214" t="s">
        <v>690</v>
      </c>
      <c r="H9" s="214" t="s">
        <v>3842</v>
      </c>
      <c r="I9" s="214"/>
      <c r="J9" s="214" t="s">
        <v>4730</v>
      </c>
      <c r="K9" s="214"/>
      <c r="L9" s="114" t="s">
        <v>3818</v>
      </c>
    </row>
    <row r="10" spans="1:12" ht="36" x14ac:dyDescent="0.2">
      <c r="A10" s="214" t="s">
        <v>3846</v>
      </c>
      <c r="B10" s="215" t="s">
        <v>689</v>
      </c>
      <c r="C10" s="214"/>
      <c r="D10" s="214" t="s">
        <v>8101</v>
      </c>
      <c r="E10" s="218">
        <v>415000</v>
      </c>
      <c r="F10" s="218">
        <v>415000</v>
      </c>
      <c r="G10" s="219" t="s">
        <v>688</v>
      </c>
      <c r="H10" s="214" t="s">
        <v>687</v>
      </c>
      <c r="I10" s="214"/>
      <c r="J10" s="214" t="s">
        <v>8102</v>
      </c>
      <c r="K10" s="214"/>
      <c r="L10" s="114" t="s">
        <v>3818</v>
      </c>
    </row>
    <row r="11" spans="1:12" ht="48" x14ac:dyDescent="0.2">
      <c r="A11" s="214" t="s">
        <v>3847</v>
      </c>
      <c r="B11" s="215" t="s">
        <v>686</v>
      </c>
      <c r="C11" s="214"/>
      <c r="D11" s="214" t="s">
        <v>4083</v>
      </c>
      <c r="E11" s="218">
        <v>527092</v>
      </c>
      <c r="F11" s="220">
        <v>527092</v>
      </c>
      <c r="G11" s="220" t="s">
        <v>685</v>
      </c>
      <c r="H11" s="214" t="s">
        <v>3850</v>
      </c>
      <c r="I11" s="214"/>
      <c r="J11" s="221" t="s">
        <v>4730</v>
      </c>
      <c r="K11" s="214"/>
      <c r="L11" s="114"/>
    </row>
    <row r="12" spans="1:12" ht="36" x14ac:dyDescent="0.2">
      <c r="A12" s="214" t="s">
        <v>4490</v>
      </c>
      <c r="B12" s="214" t="s">
        <v>684</v>
      </c>
      <c r="C12" s="214" t="s">
        <v>11154</v>
      </c>
      <c r="D12" s="214" t="s">
        <v>8367</v>
      </c>
      <c r="E12" s="216">
        <v>332500</v>
      </c>
      <c r="F12" s="214">
        <v>352500</v>
      </c>
      <c r="G12" s="214" t="s">
        <v>683</v>
      </c>
      <c r="H12" s="214" t="s">
        <v>682</v>
      </c>
      <c r="I12" s="214"/>
      <c r="J12" s="214" t="s">
        <v>8366</v>
      </c>
      <c r="K12" s="214"/>
      <c r="L12" s="114"/>
    </row>
    <row r="13" spans="1:12" x14ac:dyDescent="0.2">
      <c r="A13" s="214" t="s">
        <v>3848</v>
      </c>
      <c r="B13" s="222" t="s">
        <v>681</v>
      </c>
      <c r="C13" s="222"/>
      <c r="D13" s="222" t="s">
        <v>4709</v>
      </c>
      <c r="E13" s="223">
        <v>6471</v>
      </c>
      <c r="F13" s="222">
        <v>6471</v>
      </c>
      <c r="G13" s="224">
        <v>36501</v>
      </c>
      <c r="H13" s="222" t="s">
        <v>660</v>
      </c>
      <c r="I13" s="222"/>
      <c r="J13" s="222" t="s">
        <v>4730</v>
      </c>
      <c r="K13" s="222"/>
      <c r="L13" s="114"/>
    </row>
    <row r="14" spans="1:12" x14ac:dyDescent="0.2">
      <c r="A14" s="214" t="s">
        <v>3849</v>
      </c>
      <c r="B14" s="222" t="s">
        <v>680</v>
      </c>
      <c r="C14" s="222"/>
      <c r="D14" s="222" t="s">
        <v>4709</v>
      </c>
      <c r="E14" s="222">
        <v>22020</v>
      </c>
      <c r="F14" s="222">
        <v>22020</v>
      </c>
      <c r="G14" s="224">
        <v>34002</v>
      </c>
      <c r="H14" s="222" t="s">
        <v>660</v>
      </c>
      <c r="I14" s="222"/>
      <c r="J14" s="222" t="s">
        <v>4730</v>
      </c>
      <c r="K14" s="222"/>
      <c r="L14" s="114"/>
    </row>
    <row r="15" spans="1:12" x14ac:dyDescent="0.2">
      <c r="A15" s="214" t="s">
        <v>4784</v>
      </c>
      <c r="B15" s="222" t="s">
        <v>680</v>
      </c>
      <c r="C15" s="222"/>
      <c r="D15" s="222" t="s">
        <v>4709</v>
      </c>
      <c r="E15" s="222">
        <v>12772</v>
      </c>
      <c r="F15" s="222">
        <v>12772</v>
      </c>
      <c r="G15" s="224">
        <v>32913</v>
      </c>
      <c r="H15" s="222" t="s">
        <v>660</v>
      </c>
      <c r="I15" s="222"/>
      <c r="J15" s="222" t="s">
        <v>4730</v>
      </c>
      <c r="K15" s="222"/>
      <c r="L15" s="114"/>
    </row>
    <row r="16" spans="1:12" ht="36" x14ac:dyDescent="0.2">
      <c r="A16" s="214" t="s">
        <v>4491</v>
      </c>
      <c r="B16" s="222" t="s">
        <v>679</v>
      </c>
      <c r="C16" s="222"/>
      <c r="D16" s="222" t="s">
        <v>4711</v>
      </c>
      <c r="E16" s="222">
        <v>1165000</v>
      </c>
      <c r="F16" s="222">
        <v>166428.6</v>
      </c>
      <c r="G16" s="224">
        <v>42733</v>
      </c>
      <c r="H16" s="222" t="s">
        <v>665</v>
      </c>
      <c r="I16" s="222"/>
      <c r="J16" s="222" t="s">
        <v>4730</v>
      </c>
      <c r="K16" s="222"/>
      <c r="L16" s="114"/>
    </row>
    <row r="17" spans="1:12" ht="24" x14ac:dyDescent="0.2">
      <c r="A17" s="214" t="s">
        <v>4492</v>
      </c>
      <c r="B17" s="222" t="s">
        <v>678</v>
      </c>
      <c r="C17" s="222"/>
      <c r="D17" s="225" t="s">
        <v>4693</v>
      </c>
      <c r="E17" s="225">
        <v>1129900</v>
      </c>
      <c r="F17" s="225">
        <v>320138.39</v>
      </c>
      <c r="G17" s="226">
        <v>42573</v>
      </c>
      <c r="H17" s="225" t="s">
        <v>665</v>
      </c>
      <c r="I17" s="225"/>
      <c r="J17" s="222" t="s">
        <v>4730</v>
      </c>
      <c r="K17" s="222"/>
      <c r="L17" s="114"/>
    </row>
    <row r="18" spans="1:12" ht="24" x14ac:dyDescent="0.2">
      <c r="A18" s="214" t="s">
        <v>4493</v>
      </c>
      <c r="B18" s="222" t="s">
        <v>661</v>
      </c>
      <c r="C18" s="222"/>
      <c r="D18" s="225" t="s">
        <v>4705</v>
      </c>
      <c r="E18" s="225">
        <v>690516</v>
      </c>
      <c r="F18" s="225">
        <v>690516</v>
      </c>
      <c r="G18" s="226">
        <v>40868</v>
      </c>
      <c r="H18" s="225" t="s">
        <v>660</v>
      </c>
      <c r="I18" s="225"/>
      <c r="J18" s="222" t="s">
        <v>4730</v>
      </c>
      <c r="K18" s="222"/>
      <c r="L18" s="114"/>
    </row>
    <row r="19" spans="1:12" ht="36" x14ac:dyDescent="0.2">
      <c r="A19" s="214" t="s">
        <v>4494</v>
      </c>
      <c r="B19" s="222" t="s">
        <v>4849</v>
      </c>
      <c r="C19" s="222" t="s">
        <v>11197</v>
      </c>
      <c r="D19" s="214" t="s">
        <v>8139</v>
      </c>
      <c r="E19" s="225">
        <v>385376.4</v>
      </c>
      <c r="F19" s="225">
        <v>385376.4</v>
      </c>
      <c r="G19" s="226">
        <v>40883</v>
      </c>
      <c r="H19" s="225" t="s">
        <v>660</v>
      </c>
      <c r="I19" s="214"/>
      <c r="J19" s="222" t="s">
        <v>8140</v>
      </c>
      <c r="K19" s="222"/>
      <c r="L19" s="114" t="s">
        <v>3818</v>
      </c>
    </row>
    <row r="20" spans="1:12" x14ac:dyDescent="0.2">
      <c r="A20" s="214" t="s">
        <v>3852</v>
      </c>
      <c r="B20" s="222" t="s">
        <v>677</v>
      </c>
      <c r="C20" s="222"/>
      <c r="D20" s="225" t="s">
        <v>4700</v>
      </c>
      <c r="E20" s="225">
        <v>2003333.28</v>
      </c>
      <c r="F20" s="225">
        <v>1654730.76</v>
      </c>
      <c r="G20" s="226">
        <v>41603</v>
      </c>
      <c r="H20" s="225" t="s">
        <v>660</v>
      </c>
      <c r="I20" s="225"/>
      <c r="J20" s="222" t="s">
        <v>4730</v>
      </c>
      <c r="K20" s="222"/>
      <c r="L20" s="114"/>
    </row>
    <row r="21" spans="1:12" ht="24" x14ac:dyDescent="0.2">
      <c r="A21" s="214" t="s">
        <v>3853</v>
      </c>
      <c r="B21" s="222" t="s">
        <v>670</v>
      </c>
      <c r="C21" s="222"/>
      <c r="D21" s="225" t="s">
        <v>4700</v>
      </c>
      <c r="E21" s="225">
        <v>715000</v>
      </c>
      <c r="F21" s="225">
        <v>715000</v>
      </c>
      <c r="G21" s="226">
        <v>39216</v>
      </c>
      <c r="H21" s="225" t="s">
        <v>660</v>
      </c>
      <c r="I21" s="225"/>
      <c r="J21" s="222" t="s">
        <v>4730</v>
      </c>
      <c r="K21" s="222"/>
      <c r="L21" s="114"/>
    </row>
    <row r="22" spans="1:12" x14ac:dyDescent="0.2">
      <c r="A22" s="214" t="s">
        <v>3854</v>
      </c>
      <c r="B22" s="222" t="s">
        <v>676</v>
      </c>
      <c r="C22" s="222"/>
      <c r="D22" s="225" t="s">
        <v>4700</v>
      </c>
      <c r="E22" s="225">
        <v>18310</v>
      </c>
      <c r="F22" s="225">
        <v>18310</v>
      </c>
      <c r="G22" s="226">
        <v>33857</v>
      </c>
      <c r="H22" s="225" t="s">
        <v>660</v>
      </c>
      <c r="I22" s="225"/>
      <c r="J22" s="222" t="s">
        <v>4730</v>
      </c>
      <c r="K22" s="222"/>
      <c r="L22" s="114"/>
    </row>
    <row r="23" spans="1:12" ht="24" x14ac:dyDescent="0.2">
      <c r="A23" s="214" t="s">
        <v>3855</v>
      </c>
      <c r="B23" s="222" t="s">
        <v>670</v>
      </c>
      <c r="C23" s="222"/>
      <c r="D23" s="225" t="s">
        <v>4719</v>
      </c>
      <c r="E23" s="225">
        <v>714285</v>
      </c>
      <c r="F23" s="225">
        <v>714285</v>
      </c>
      <c r="G23" s="226">
        <v>39392</v>
      </c>
      <c r="H23" s="225" t="s">
        <v>660</v>
      </c>
      <c r="I23" s="225"/>
      <c r="J23" s="222" t="s">
        <v>4730</v>
      </c>
      <c r="K23" s="222"/>
      <c r="L23" s="114"/>
    </row>
    <row r="24" spans="1:12" ht="36" x14ac:dyDescent="0.2">
      <c r="A24" s="214" t="s">
        <v>3856</v>
      </c>
      <c r="B24" s="222" t="s">
        <v>673</v>
      </c>
      <c r="C24" s="222"/>
      <c r="D24" s="225" t="s">
        <v>4697</v>
      </c>
      <c r="E24" s="225">
        <v>1170000</v>
      </c>
      <c r="F24" s="225"/>
      <c r="G24" s="226">
        <v>43097</v>
      </c>
      <c r="H24" s="225" t="s">
        <v>660</v>
      </c>
      <c r="I24" s="225"/>
      <c r="J24" s="222" t="s">
        <v>4730</v>
      </c>
      <c r="K24" s="222"/>
      <c r="L24" s="114" t="s">
        <v>3818</v>
      </c>
    </row>
    <row r="25" spans="1:12" ht="24" x14ac:dyDescent="0.2">
      <c r="A25" s="214" t="s">
        <v>3857</v>
      </c>
      <c r="B25" s="222" t="s">
        <v>663</v>
      </c>
      <c r="C25" s="222"/>
      <c r="D25" s="225" t="s">
        <v>4648</v>
      </c>
      <c r="E25" s="225">
        <v>130680</v>
      </c>
      <c r="F25" s="225">
        <v>130680</v>
      </c>
      <c r="G25" s="226">
        <v>41548</v>
      </c>
      <c r="H25" s="225" t="s">
        <v>660</v>
      </c>
      <c r="I25" s="225"/>
      <c r="J25" s="222" t="s">
        <v>4730</v>
      </c>
      <c r="K25" s="222"/>
      <c r="L25" s="114"/>
    </row>
    <row r="26" spans="1:12" ht="47.25" customHeight="1" x14ac:dyDescent="0.2">
      <c r="A26" s="214" t="s">
        <v>3858</v>
      </c>
      <c r="B26" s="222" t="s">
        <v>4128</v>
      </c>
      <c r="C26" s="222" t="s">
        <v>11155</v>
      </c>
      <c r="D26" s="225" t="s">
        <v>4720</v>
      </c>
      <c r="E26" s="225">
        <v>404380</v>
      </c>
      <c r="F26" s="225">
        <v>404380</v>
      </c>
      <c r="G26" s="226">
        <v>42187</v>
      </c>
      <c r="H26" s="225" t="s">
        <v>660</v>
      </c>
      <c r="I26" s="225"/>
      <c r="J26" s="222" t="s">
        <v>4682</v>
      </c>
      <c r="K26" s="222"/>
      <c r="L26" s="114" t="s">
        <v>3818</v>
      </c>
    </row>
    <row r="27" spans="1:12" ht="36" x14ac:dyDescent="0.2">
      <c r="A27" s="214" t="s">
        <v>12722</v>
      </c>
      <c r="B27" s="222" t="s">
        <v>673</v>
      </c>
      <c r="C27" s="222"/>
      <c r="D27" s="225" t="s">
        <v>675</v>
      </c>
      <c r="E27" s="225">
        <v>1165000</v>
      </c>
      <c r="F27" s="225"/>
      <c r="G27" s="226">
        <v>43097</v>
      </c>
      <c r="H27" s="225" t="s">
        <v>660</v>
      </c>
      <c r="I27" s="225"/>
      <c r="J27" s="222" t="s">
        <v>4730</v>
      </c>
      <c r="K27" s="222"/>
      <c r="L27" s="114" t="s">
        <v>3818</v>
      </c>
    </row>
    <row r="28" spans="1:12" ht="24" x14ac:dyDescent="0.2">
      <c r="A28" s="214" t="s">
        <v>3859</v>
      </c>
      <c r="B28" s="222" t="s">
        <v>661</v>
      </c>
      <c r="C28" s="222"/>
      <c r="D28" s="225" t="s">
        <v>674</v>
      </c>
      <c r="E28" s="225">
        <v>793666.66</v>
      </c>
      <c r="F28" s="225">
        <v>557456.18999999994</v>
      </c>
      <c r="G28" s="226">
        <v>41263</v>
      </c>
      <c r="H28" s="225" t="s">
        <v>660</v>
      </c>
      <c r="I28" s="225"/>
      <c r="J28" s="222" t="s">
        <v>4730</v>
      </c>
      <c r="K28" s="222"/>
      <c r="L28" s="114"/>
    </row>
    <row r="29" spans="1:12" ht="36" x14ac:dyDescent="0.2">
      <c r="A29" s="214" t="s">
        <v>3860</v>
      </c>
      <c r="B29" s="222" t="s">
        <v>673</v>
      </c>
      <c r="C29" s="222"/>
      <c r="D29" s="225" t="s">
        <v>5064</v>
      </c>
      <c r="E29" s="225">
        <v>1139000</v>
      </c>
      <c r="F29" s="225"/>
      <c r="G29" s="226">
        <v>43006</v>
      </c>
      <c r="H29" s="225" t="s">
        <v>665</v>
      </c>
      <c r="I29" s="225"/>
      <c r="J29" s="222" t="s">
        <v>4730</v>
      </c>
      <c r="K29" s="222"/>
      <c r="L29" s="114"/>
    </row>
    <row r="30" spans="1:12" ht="24" x14ac:dyDescent="0.2">
      <c r="A30" s="214" t="s">
        <v>3861</v>
      </c>
      <c r="B30" s="222" t="s">
        <v>672</v>
      </c>
      <c r="C30" s="222"/>
      <c r="D30" s="225" t="s">
        <v>671</v>
      </c>
      <c r="E30" s="225">
        <v>2003333.28</v>
      </c>
      <c r="F30" s="225">
        <v>1428463.68</v>
      </c>
      <c r="G30" s="226">
        <v>41932</v>
      </c>
      <c r="H30" s="225" t="s">
        <v>660</v>
      </c>
      <c r="I30" s="225"/>
      <c r="J30" s="222" t="s">
        <v>4730</v>
      </c>
      <c r="K30" s="222"/>
      <c r="L30" s="114"/>
    </row>
    <row r="31" spans="1:12" ht="24" x14ac:dyDescent="0.2">
      <c r="A31" s="214" t="s">
        <v>3862</v>
      </c>
      <c r="B31" s="222" t="s">
        <v>672</v>
      </c>
      <c r="C31" s="222"/>
      <c r="D31" s="225" t="s">
        <v>671</v>
      </c>
      <c r="E31" s="225">
        <v>1867600</v>
      </c>
      <c r="F31" s="225">
        <v>1295885.6399999999</v>
      </c>
      <c r="G31" s="226">
        <v>41274</v>
      </c>
      <c r="H31" s="225" t="s">
        <v>660</v>
      </c>
      <c r="I31" s="225"/>
      <c r="J31" s="222" t="s">
        <v>4730</v>
      </c>
      <c r="K31" s="222"/>
      <c r="L31" s="114"/>
    </row>
    <row r="32" spans="1:12" ht="48.75" customHeight="1" x14ac:dyDescent="0.2">
      <c r="A32" s="214" t="s">
        <v>3863</v>
      </c>
      <c r="B32" s="222" t="s">
        <v>670</v>
      </c>
      <c r="C32" s="222" t="s">
        <v>11156</v>
      </c>
      <c r="D32" s="225" t="s">
        <v>659</v>
      </c>
      <c r="E32" s="225">
        <v>890000</v>
      </c>
      <c r="F32" s="225">
        <v>890000</v>
      </c>
      <c r="G32" s="226">
        <v>41639</v>
      </c>
      <c r="H32" s="225" t="s">
        <v>660</v>
      </c>
      <c r="I32" s="225"/>
      <c r="J32" s="222" t="s">
        <v>4730</v>
      </c>
      <c r="K32" s="222"/>
      <c r="L32" s="114" t="s">
        <v>3818</v>
      </c>
    </row>
    <row r="33" spans="1:12" x14ac:dyDescent="0.2">
      <c r="A33" s="214" t="s">
        <v>3864</v>
      </c>
      <c r="B33" s="222" t="s">
        <v>669</v>
      </c>
      <c r="C33" s="222"/>
      <c r="D33" s="225" t="s">
        <v>668</v>
      </c>
      <c r="E33" s="225">
        <v>110063.02</v>
      </c>
      <c r="F33" s="225">
        <v>87761.94</v>
      </c>
      <c r="G33" s="226">
        <v>41639</v>
      </c>
      <c r="H33" s="225" t="s">
        <v>660</v>
      </c>
      <c r="I33" s="225"/>
      <c r="J33" s="222" t="s">
        <v>4730</v>
      </c>
      <c r="K33" s="222"/>
      <c r="L33" s="114"/>
    </row>
    <row r="34" spans="1:12" ht="24" x14ac:dyDescent="0.2">
      <c r="A34" s="214" t="s">
        <v>3865</v>
      </c>
      <c r="B34" s="222" t="s">
        <v>661</v>
      </c>
      <c r="C34" s="222"/>
      <c r="D34" s="225" t="s">
        <v>38</v>
      </c>
      <c r="E34" s="225">
        <v>690516</v>
      </c>
      <c r="F34" s="225">
        <v>690516</v>
      </c>
      <c r="G34" s="226">
        <v>40868</v>
      </c>
      <c r="H34" s="225" t="s">
        <v>660</v>
      </c>
      <c r="I34" s="225"/>
      <c r="J34" s="222" t="s">
        <v>4730</v>
      </c>
      <c r="K34" s="222"/>
      <c r="L34" s="114"/>
    </row>
    <row r="35" spans="1:12" ht="24" x14ac:dyDescent="0.2">
      <c r="A35" s="214" t="s">
        <v>3866</v>
      </c>
      <c r="B35" s="222" t="s">
        <v>663</v>
      </c>
      <c r="C35" s="222"/>
      <c r="D35" s="225" t="s">
        <v>7870</v>
      </c>
      <c r="E35" s="225">
        <v>368520</v>
      </c>
      <c r="F35" s="225">
        <v>368520</v>
      </c>
      <c r="G35" s="226">
        <v>42280</v>
      </c>
      <c r="H35" s="225" t="s">
        <v>660</v>
      </c>
      <c r="I35" s="225"/>
      <c r="J35" s="222" t="s">
        <v>8757</v>
      </c>
      <c r="K35" s="222"/>
      <c r="L35" s="114"/>
    </row>
    <row r="36" spans="1:12" ht="39.75" customHeight="1" x14ac:dyDescent="0.2">
      <c r="A36" s="214" t="s">
        <v>3867</v>
      </c>
      <c r="B36" s="222" t="s">
        <v>667</v>
      </c>
      <c r="C36" s="222" t="s">
        <v>11157</v>
      </c>
      <c r="D36" s="225" t="s">
        <v>4720</v>
      </c>
      <c r="E36" s="225">
        <v>173221.5</v>
      </c>
      <c r="F36" s="225">
        <v>173221.5</v>
      </c>
      <c r="G36" s="226">
        <v>41807</v>
      </c>
      <c r="H36" s="225" t="s">
        <v>660</v>
      </c>
      <c r="I36" s="225"/>
      <c r="J36" s="222" t="s">
        <v>4682</v>
      </c>
      <c r="K36" s="222"/>
      <c r="L36" s="114" t="s">
        <v>3818</v>
      </c>
    </row>
    <row r="37" spans="1:12" x14ac:dyDescent="0.2">
      <c r="A37" s="214" t="s">
        <v>3868</v>
      </c>
      <c r="B37" s="222" t="s">
        <v>666</v>
      </c>
      <c r="C37" s="222"/>
      <c r="D37" s="225" t="s">
        <v>4648</v>
      </c>
      <c r="E37" s="225">
        <v>499500</v>
      </c>
      <c r="F37" s="225">
        <v>499500</v>
      </c>
      <c r="G37" s="226">
        <v>40178</v>
      </c>
      <c r="H37" s="225" t="s">
        <v>665</v>
      </c>
      <c r="I37" s="225"/>
      <c r="J37" s="222" t="s">
        <v>4730</v>
      </c>
      <c r="K37" s="222"/>
      <c r="L37" s="114"/>
    </row>
    <row r="38" spans="1:12" ht="24" x14ac:dyDescent="0.2">
      <c r="A38" s="214" t="s">
        <v>3869</v>
      </c>
      <c r="B38" s="222" t="s">
        <v>664</v>
      </c>
      <c r="C38" s="222"/>
      <c r="D38" s="225" t="s">
        <v>4648</v>
      </c>
      <c r="E38" s="225">
        <v>81371</v>
      </c>
      <c r="F38" s="225">
        <v>81371</v>
      </c>
      <c r="G38" s="226">
        <v>34002</v>
      </c>
      <c r="H38" s="225" t="s">
        <v>660</v>
      </c>
      <c r="I38" s="225"/>
      <c r="J38" s="222" t="s">
        <v>4730</v>
      </c>
      <c r="K38" s="222"/>
      <c r="L38" s="114"/>
    </row>
    <row r="39" spans="1:12" ht="24" x14ac:dyDescent="0.2">
      <c r="A39" s="214" t="s">
        <v>3870</v>
      </c>
      <c r="B39" s="222" t="s">
        <v>663</v>
      </c>
      <c r="C39" s="222"/>
      <c r="D39" s="225" t="s">
        <v>4648</v>
      </c>
      <c r="E39" s="225">
        <v>365750</v>
      </c>
      <c r="F39" s="225">
        <v>365750</v>
      </c>
      <c r="G39" s="226">
        <v>38019</v>
      </c>
      <c r="H39" s="225" t="s">
        <v>660</v>
      </c>
      <c r="I39" s="225"/>
      <c r="J39" s="222" t="s">
        <v>4730</v>
      </c>
      <c r="K39" s="222"/>
      <c r="L39" s="114"/>
    </row>
    <row r="40" spans="1:12" ht="24" x14ac:dyDescent="0.2">
      <c r="A40" s="214" t="s">
        <v>3871</v>
      </c>
      <c r="B40" s="222" t="s">
        <v>661</v>
      </c>
      <c r="C40" s="222"/>
      <c r="D40" s="225" t="s">
        <v>4713</v>
      </c>
      <c r="E40" s="225">
        <v>767500</v>
      </c>
      <c r="F40" s="225">
        <v>469284.7</v>
      </c>
      <c r="G40" s="226">
        <v>41609</v>
      </c>
      <c r="H40" s="225" t="s">
        <v>660</v>
      </c>
      <c r="I40" s="225"/>
      <c r="J40" s="222" t="s">
        <v>4730</v>
      </c>
      <c r="K40" s="222"/>
      <c r="L40" s="114"/>
    </row>
    <row r="41" spans="1:12" ht="24" x14ac:dyDescent="0.2">
      <c r="A41" s="214" t="s">
        <v>3872</v>
      </c>
      <c r="B41" s="222" t="s">
        <v>662</v>
      </c>
      <c r="C41" s="222"/>
      <c r="D41" s="225" t="s">
        <v>4713</v>
      </c>
      <c r="E41" s="225">
        <v>1867600</v>
      </c>
      <c r="F41" s="225">
        <v>1220690.27</v>
      </c>
      <c r="G41" s="226">
        <v>41609</v>
      </c>
      <c r="H41" s="225" t="s">
        <v>660</v>
      </c>
      <c r="I41" s="225"/>
      <c r="J41" s="222" t="s">
        <v>4730</v>
      </c>
      <c r="K41" s="222"/>
      <c r="L41" s="114"/>
    </row>
    <row r="42" spans="1:12" ht="48" x14ac:dyDescent="0.2">
      <c r="A42" s="214" t="s">
        <v>3873</v>
      </c>
      <c r="B42" s="222" t="s">
        <v>670</v>
      </c>
      <c r="C42" s="222" t="s">
        <v>11158</v>
      </c>
      <c r="D42" s="225" t="s">
        <v>4702</v>
      </c>
      <c r="E42" s="225">
        <v>673200</v>
      </c>
      <c r="F42" s="225">
        <v>673200</v>
      </c>
      <c r="G42" s="226">
        <v>41518</v>
      </c>
      <c r="H42" s="225" t="s">
        <v>660</v>
      </c>
      <c r="I42" s="225"/>
      <c r="J42" s="222" t="s">
        <v>4911</v>
      </c>
      <c r="K42" s="222"/>
      <c r="L42" s="114" t="s">
        <v>3818</v>
      </c>
    </row>
    <row r="43" spans="1:12" ht="36" x14ac:dyDescent="0.2">
      <c r="A43" s="214" t="s">
        <v>3874</v>
      </c>
      <c r="B43" s="215" t="s">
        <v>657</v>
      </c>
      <c r="C43" s="222"/>
      <c r="D43" s="214" t="s">
        <v>110</v>
      </c>
      <c r="E43" s="214">
        <v>724000</v>
      </c>
      <c r="F43" s="214">
        <v>664654.48</v>
      </c>
      <c r="G43" s="214" t="s">
        <v>656</v>
      </c>
      <c r="H43" s="214" t="s">
        <v>650</v>
      </c>
      <c r="I43" s="214"/>
      <c r="J43" s="222" t="s">
        <v>4730</v>
      </c>
      <c r="K43" s="222"/>
      <c r="L43" s="114"/>
    </row>
    <row r="44" spans="1:12" ht="36" x14ac:dyDescent="0.2">
      <c r="A44" s="214" t="s">
        <v>3875</v>
      </c>
      <c r="B44" s="214" t="s">
        <v>654</v>
      </c>
      <c r="C44" s="214"/>
      <c r="D44" s="214" t="s">
        <v>4721</v>
      </c>
      <c r="E44" s="214">
        <v>550950</v>
      </c>
      <c r="F44" s="214">
        <v>261926.55</v>
      </c>
      <c r="G44" s="219">
        <v>42188</v>
      </c>
      <c r="H44" s="214" t="s">
        <v>650</v>
      </c>
      <c r="I44" s="214"/>
      <c r="J44" s="214" t="s">
        <v>4730</v>
      </c>
      <c r="K44" s="214"/>
      <c r="L44" s="114"/>
    </row>
    <row r="45" spans="1:12" ht="24" x14ac:dyDescent="0.2">
      <c r="A45" s="214" t="s">
        <v>3876</v>
      </c>
      <c r="B45" s="214" t="s">
        <v>653</v>
      </c>
      <c r="C45" s="214"/>
      <c r="D45" s="214" t="s">
        <v>4721</v>
      </c>
      <c r="E45" s="216">
        <v>626980</v>
      </c>
      <c r="F45" s="214">
        <v>339185.22</v>
      </c>
      <c r="G45" s="219">
        <v>42090</v>
      </c>
      <c r="H45" s="214" t="s">
        <v>650</v>
      </c>
      <c r="I45" s="214"/>
      <c r="J45" s="214" t="s">
        <v>4730</v>
      </c>
      <c r="K45" s="214"/>
      <c r="L45" s="114"/>
    </row>
    <row r="46" spans="1:12" ht="36" x14ac:dyDescent="0.2">
      <c r="A46" s="214" t="s">
        <v>12723</v>
      </c>
      <c r="B46" s="227" t="s">
        <v>651</v>
      </c>
      <c r="C46" s="214" t="s">
        <v>11159</v>
      </c>
      <c r="D46" s="214" t="s">
        <v>5097</v>
      </c>
      <c r="E46" s="216">
        <v>639750.80000000005</v>
      </c>
      <c r="F46" s="214">
        <v>125825.4</v>
      </c>
      <c r="G46" s="219">
        <v>42719</v>
      </c>
      <c r="H46" s="214" t="s">
        <v>650</v>
      </c>
      <c r="I46" s="214"/>
      <c r="J46" s="214" t="s">
        <v>5098</v>
      </c>
      <c r="K46" s="214"/>
      <c r="L46" s="114" t="s">
        <v>3818</v>
      </c>
    </row>
    <row r="47" spans="1:12" ht="24" x14ac:dyDescent="0.2">
      <c r="A47" s="214" t="s">
        <v>3877</v>
      </c>
      <c r="B47" s="222" t="s">
        <v>649</v>
      </c>
      <c r="C47" s="214"/>
      <c r="D47" s="225" t="s">
        <v>4720</v>
      </c>
      <c r="E47" s="223">
        <v>133233.25</v>
      </c>
      <c r="F47" s="223">
        <v>133233.25</v>
      </c>
      <c r="G47" s="226">
        <v>39042</v>
      </c>
      <c r="H47" s="225" t="s">
        <v>624</v>
      </c>
      <c r="I47" s="225"/>
      <c r="J47" s="214" t="s">
        <v>4682</v>
      </c>
      <c r="K47" s="214"/>
      <c r="L47" s="114"/>
    </row>
    <row r="48" spans="1:12" ht="45" customHeight="1" x14ac:dyDescent="0.2">
      <c r="A48" s="214" t="s">
        <v>3878</v>
      </c>
      <c r="B48" s="222" t="s">
        <v>648</v>
      </c>
      <c r="C48" s="222" t="s">
        <v>11160</v>
      </c>
      <c r="D48" s="225" t="s">
        <v>4720</v>
      </c>
      <c r="E48" s="223">
        <v>43325</v>
      </c>
      <c r="F48" s="223">
        <v>43325</v>
      </c>
      <c r="G48" s="226">
        <v>39042</v>
      </c>
      <c r="H48" s="225" t="s">
        <v>624</v>
      </c>
      <c r="I48" s="225"/>
      <c r="J48" s="222" t="s">
        <v>4682</v>
      </c>
      <c r="K48" s="222"/>
      <c r="L48" s="114" t="s">
        <v>3818</v>
      </c>
    </row>
    <row r="49" spans="1:12" ht="24" x14ac:dyDescent="0.2">
      <c r="A49" s="214" t="s">
        <v>3879</v>
      </c>
      <c r="B49" s="222" t="s">
        <v>647</v>
      </c>
      <c r="C49" s="222"/>
      <c r="D49" s="225" t="s">
        <v>4720</v>
      </c>
      <c r="E49" s="223">
        <v>268457.65999999997</v>
      </c>
      <c r="F49" s="223">
        <v>257987.39</v>
      </c>
      <c r="G49" s="226">
        <v>39042</v>
      </c>
      <c r="H49" s="225" t="s">
        <v>624</v>
      </c>
      <c r="I49" s="225"/>
      <c r="J49" s="222" t="s">
        <v>4682</v>
      </c>
      <c r="K49" s="222"/>
      <c r="L49" s="114"/>
    </row>
    <row r="50" spans="1:12" ht="24" x14ac:dyDescent="0.2">
      <c r="A50" s="214" t="s">
        <v>3880</v>
      </c>
      <c r="B50" s="222" t="s">
        <v>646</v>
      </c>
      <c r="C50" s="222"/>
      <c r="D50" s="225" t="s">
        <v>4720</v>
      </c>
      <c r="E50" s="223">
        <v>43678.25</v>
      </c>
      <c r="F50" s="223">
        <v>46678.25</v>
      </c>
      <c r="G50" s="226">
        <v>39042</v>
      </c>
      <c r="H50" s="225" t="s">
        <v>624</v>
      </c>
      <c r="I50" s="225"/>
      <c r="J50" s="222" t="s">
        <v>4682</v>
      </c>
      <c r="K50" s="222"/>
      <c r="L50" s="114"/>
    </row>
    <row r="51" spans="1:12" ht="24" x14ac:dyDescent="0.2">
      <c r="A51" s="214" t="s">
        <v>658</v>
      </c>
      <c r="B51" s="222" t="s">
        <v>645</v>
      </c>
      <c r="C51" s="222"/>
      <c r="D51" s="225" t="s">
        <v>4720</v>
      </c>
      <c r="E51" s="223">
        <v>440000</v>
      </c>
      <c r="F51" s="223">
        <v>348333.65</v>
      </c>
      <c r="G51" s="225"/>
      <c r="H51" s="225" t="s">
        <v>626</v>
      </c>
      <c r="I51" s="225"/>
      <c r="J51" s="222" t="s">
        <v>4682</v>
      </c>
      <c r="K51" s="222"/>
      <c r="L51" s="114"/>
    </row>
    <row r="52" spans="1:12" x14ac:dyDescent="0.2">
      <c r="A52" s="214" t="s">
        <v>655</v>
      </c>
      <c r="B52" s="222" t="s">
        <v>644</v>
      </c>
      <c r="C52" s="222"/>
      <c r="D52" s="225" t="s">
        <v>4720</v>
      </c>
      <c r="E52" s="223">
        <v>215000</v>
      </c>
      <c r="F52" s="223">
        <v>85999.92</v>
      </c>
      <c r="G52" s="225"/>
      <c r="H52" s="225" t="s">
        <v>626</v>
      </c>
      <c r="I52" s="225"/>
      <c r="J52" s="222" t="s">
        <v>4682</v>
      </c>
      <c r="K52" s="222"/>
      <c r="L52" s="114"/>
    </row>
    <row r="53" spans="1:12" ht="38.25" customHeight="1" x14ac:dyDescent="0.2">
      <c r="A53" s="214" t="s">
        <v>652</v>
      </c>
      <c r="B53" s="222" t="s">
        <v>4143</v>
      </c>
      <c r="C53" s="222" t="s">
        <v>11161</v>
      </c>
      <c r="D53" s="225" t="s">
        <v>4720</v>
      </c>
      <c r="E53" s="223">
        <v>660000</v>
      </c>
      <c r="F53" s="222">
        <v>594000</v>
      </c>
      <c r="G53" s="225"/>
      <c r="H53" s="225" t="s">
        <v>626</v>
      </c>
      <c r="I53" s="225"/>
      <c r="J53" s="222" t="s">
        <v>4682</v>
      </c>
      <c r="K53" s="222"/>
      <c r="L53" s="114" t="s">
        <v>3818</v>
      </c>
    </row>
    <row r="54" spans="1:12" ht="42.75" customHeight="1" x14ac:dyDescent="0.2">
      <c r="A54" s="214" t="s">
        <v>3820</v>
      </c>
      <c r="B54" s="222" t="s">
        <v>643</v>
      </c>
      <c r="C54" s="222" t="s">
        <v>11162</v>
      </c>
      <c r="D54" s="225" t="s">
        <v>4720</v>
      </c>
      <c r="E54" s="223">
        <v>1820740</v>
      </c>
      <c r="F54" s="223">
        <v>1456591.68</v>
      </c>
      <c r="G54" s="226">
        <v>40098</v>
      </c>
      <c r="H54" s="225" t="s">
        <v>642</v>
      </c>
      <c r="I54" s="225"/>
      <c r="J54" s="222" t="s">
        <v>4682</v>
      </c>
      <c r="K54" s="222"/>
      <c r="L54" s="114" t="s">
        <v>3818</v>
      </c>
    </row>
    <row r="55" spans="1:12" ht="24" x14ac:dyDescent="0.2">
      <c r="A55" s="214" t="s">
        <v>12724</v>
      </c>
      <c r="B55" s="222" t="s">
        <v>641</v>
      </c>
      <c r="C55" s="222"/>
      <c r="D55" s="225" t="s">
        <v>4720</v>
      </c>
      <c r="E55" s="222">
        <v>0</v>
      </c>
      <c r="F55" s="222"/>
      <c r="G55" s="226">
        <v>39042</v>
      </c>
      <c r="H55" s="225" t="s">
        <v>624</v>
      </c>
      <c r="I55" s="225"/>
      <c r="J55" s="222" t="s">
        <v>4682</v>
      </c>
      <c r="K55" s="222"/>
      <c r="L55" s="114"/>
    </row>
    <row r="56" spans="1:12" ht="24" x14ac:dyDescent="0.2">
      <c r="A56" s="214" t="s">
        <v>3822</v>
      </c>
      <c r="B56" s="222" t="s">
        <v>640</v>
      </c>
      <c r="C56" s="222"/>
      <c r="D56" s="225" t="s">
        <v>4720</v>
      </c>
      <c r="E56" s="222">
        <v>0</v>
      </c>
      <c r="F56" s="222"/>
      <c r="G56" s="226">
        <v>39042</v>
      </c>
      <c r="H56" s="225" t="s">
        <v>624</v>
      </c>
      <c r="I56" s="225"/>
      <c r="J56" s="222" t="s">
        <v>4682</v>
      </c>
      <c r="K56" s="222"/>
      <c r="L56" s="114"/>
    </row>
    <row r="57" spans="1:12" ht="24" x14ac:dyDescent="0.2">
      <c r="A57" s="214" t="s">
        <v>3821</v>
      </c>
      <c r="B57" s="222" t="s">
        <v>639</v>
      </c>
      <c r="C57" s="222"/>
      <c r="D57" s="225" t="s">
        <v>4720</v>
      </c>
      <c r="E57" s="223">
        <v>780000</v>
      </c>
      <c r="F57" s="223">
        <v>637000</v>
      </c>
      <c r="G57" s="226">
        <v>40087</v>
      </c>
      <c r="H57" s="225" t="s">
        <v>638</v>
      </c>
      <c r="I57" s="225"/>
      <c r="J57" s="222" t="s">
        <v>4682</v>
      </c>
      <c r="K57" s="222"/>
      <c r="L57" s="114"/>
    </row>
    <row r="58" spans="1:12" ht="24" x14ac:dyDescent="0.2">
      <c r="A58" s="214" t="s">
        <v>3823</v>
      </c>
      <c r="B58" s="222" t="s">
        <v>637</v>
      </c>
      <c r="C58" s="222"/>
      <c r="D58" s="225" t="s">
        <v>4720</v>
      </c>
      <c r="E58" s="223">
        <v>197091.25</v>
      </c>
      <c r="F58" s="223">
        <v>197091.25</v>
      </c>
      <c r="G58" s="226">
        <v>39042</v>
      </c>
      <c r="H58" s="225" t="s">
        <v>624</v>
      </c>
      <c r="I58" s="225"/>
      <c r="J58" s="222" t="s">
        <v>4682</v>
      </c>
      <c r="K58" s="222"/>
      <c r="L58" s="114"/>
    </row>
    <row r="59" spans="1:12" x14ac:dyDescent="0.2">
      <c r="A59" s="214" t="s">
        <v>3824</v>
      </c>
      <c r="B59" s="222" t="s">
        <v>636</v>
      </c>
      <c r="C59" s="222"/>
      <c r="D59" s="225" t="s">
        <v>4720</v>
      </c>
      <c r="E59" s="222">
        <v>230000</v>
      </c>
      <c r="F59" s="222">
        <v>230000</v>
      </c>
      <c r="G59" s="226">
        <v>41775</v>
      </c>
      <c r="H59" s="225" t="s">
        <v>635</v>
      </c>
      <c r="I59" s="225"/>
      <c r="J59" s="222" t="s">
        <v>4682</v>
      </c>
      <c r="K59" s="222"/>
      <c r="L59" s="114"/>
    </row>
    <row r="60" spans="1:12" ht="24" x14ac:dyDescent="0.2">
      <c r="A60" s="214" t="s">
        <v>12725</v>
      </c>
      <c r="B60" s="222" t="s">
        <v>634</v>
      </c>
      <c r="C60" s="222"/>
      <c r="D60" s="225" t="s">
        <v>4720</v>
      </c>
      <c r="E60" s="223">
        <v>620000</v>
      </c>
      <c r="F60" s="223">
        <v>109791.61</v>
      </c>
      <c r="G60" s="225"/>
      <c r="H60" s="225"/>
      <c r="I60" s="225"/>
      <c r="J60" s="222" t="s">
        <v>4682</v>
      </c>
      <c r="K60" s="222"/>
      <c r="L60" s="114"/>
    </row>
    <row r="61" spans="1:12" ht="36" x14ac:dyDescent="0.2">
      <c r="A61" s="214" t="s">
        <v>3825</v>
      </c>
      <c r="B61" s="222" t="s">
        <v>3883</v>
      </c>
      <c r="C61" s="222"/>
      <c r="D61" s="225" t="s">
        <v>4720</v>
      </c>
      <c r="E61" s="223">
        <v>4595000</v>
      </c>
      <c r="F61" s="223">
        <v>1225333.44</v>
      </c>
      <c r="G61" s="226">
        <v>42122</v>
      </c>
      <c r="H61" s="225" t="s">
        <v>633</v>
      </c>
      <c r="I61" s="225"/>
      <c r="J61" s="222" t="s">
        <v>4682</v>
      </c>
      <c r="K61" s="222"/>
      <c r="L61" s="114"/>
    </row>
    <row r="62" spans="1:12" ht="24" x14ac:dyDescent="0.2">
      <c r="A62" s="214" t="s">
        <v>3826</v>
      </c>
      <c r="B62" s="222" t="s">
        <v>632</v>
      </c>
      <c r="C62" s="222"/>
      <c r="D62" s="225" t="s">
        <v>4720</v>
      </c>
      <c r="E62" s="223">
        <v>400000</v>
      </c>
      <c r="F62" s="223">
        <v>160000.07999999999</v>
      </c>
      <c r="G62" s="225"/>
      <c r="H62" s="225" t="s">
        <v>626</v>
      </c>
      <c r="I62" s="225"/>
      <c r="J62" s="222" t="s">
        <v>4682</v>
      </c>
      <c r="K62" s="222"/>
      <c r="L62" s="114"/>
    </row>
    <row r="63" spans="1:12" ht="48" x14ac:dyDescent="0.2">
      <c r="A63" s="214" t="s">
        <v>12726</v>
      </c>
      <c r="B63" s="222" t="s">
        <v>631</v>
      </c>
      <c r="C63" s="222"/>
      <c r="D63" s="225" t="s">
        <v>4720</v>
      </c>
      <c r="E63" s="223">
        <v>642758.24</v>
      </c>
      <c r="F63" s="223">
        <v>433961.89</v>
      </c>
      <c r="G63" s="225"/>
      <c r="H63" s="225" t="s">
        <v>626</v>
      </c>
      <c r="I63" s="225"/>
      <c r="J63" s="222" t="s">
        <v>4682</v>
      </c>
      <c r="K63" s="222"/>
      <c r="L63" s="114"/>
    </row>
    <row r="64" spans="1:12" ht="24" x14ac:dyDescent="0.2">
      <c r="A64" s="214" t="s">
        <v>3827</v>
      </c>
      <c r="B64" s="222" t="s">
        <v>630</v>
      </c>
      <c r="C64" s="222"/>
      <c r="D64" s="225" t="s">
        <v>4720</v>
      </c>
      <c r="E64" s="223">
        <v>905000</v>
      </c>
      <c r="F64" s="223">
        <v>369541.83</v>
      </c>
      <c r="G64" s="225" t="s">
        <v>629</v>
      </c>
      <c r="H64" s="225" t="s">
        <v>626</v>
      </c>
      <c r="I64" s="225"/>
      <c r="J64" s="222" t="s">
        <v>4682</v>
      </c>
      <c r="K64" s="222"/>
      <c r="L64" s="114"/>
    </row>
    <row r="65" spans="1:12" ht="36" x14ac:dyDescent="0.2">
      <c r="A65" s="214" t="s">
        <v>3828</v>
      </c>
      <c r="B65" s="222" t="s">
        <v>628</v>
      </c>
      <c r="C65" s="222"/>
      <c r="D65" s="225" t="s">
        <v>4720</v>
      </c>
      <c r="E65" s="223">
        <v>429000</v>
      </c>
      <c r="F65" s="223">
        <v>171600</v>
      </c>
      <c r="G65" s="225"/>
      <c r="H65" s="225" t="s">
        <v>626</v>
      </c>
      <c r="I65" s="225"/>
      <c r="J65" s="222" t="s">
        <v>4682</v>
      </c>
      <c r="K65" s="222"/>
      <c r="L65" s="114"/>
    </row>
    <row r="66" spans="1:12" ht="48" x14ac:dyDescent="0.2">
      <c r="A66" s="214" t="s">
        <v>3829</v>
      </c>
      <c r="B66" s="222" t="s">
        <v>627</v>
      </c>
      <c r="C66" s="222"/>
      <c r="D66" s="225" t="s">
        <v>4720</v>
      </c>
      <c r="E66" s="223">
        <v>182000</v>
      </c>
      <c r="F66" s="223">
        <v>72799.92</v>
      </c>
      <c r="G66" s="225"/>
      <c r="H66" s="225" t="s">
        <v>626</v>
      </c>
      <c r="I66" s="225"/>
      <c r="J66" s="222" t="s">
        <v>4682</v>
      </c>
      <c r="K66" s="222"/>
      <c r="L66" s="114"/>
    </row>
    <row r="67" spans="1:12" ht="40.5" customHeight="1" x14ac:dyDescent="0.2">
      <c r="A67" s="214" t="s">
        <v>3830</v>
      </c>
      <c r="B67" s="222" t="s">
        <v>625</v>
      </c>
      <c r="C67" s="222" t="s">
        <v>11163</v>
      </c>
      <c r="D67" s="225" t="s">
        <v>4720</v>
      </c>
      <c r="E67" s="223">
        <v>288500</v>
      </c>
      <c r="F67" s="223">
        <v>288500</v>
      </c>
      <c r="G67" s="226">
        <v>39042</v>
      </c>
      <c r="H67" s="225" t="s">
        <v>624</v>
      </c>
      <c r="I67" s="225"/>
      <c r="J67" s="222" t="s">
        <v>4682</v>
      </c>
      <c r="K67" s="222"/>
      <c r="L67" s="114" t="s">
        <v>3818</v>
      </c>
    </row>
    <row r="68" spans="1:12" ht="96" x14ac:dyDescent="0.2">
      <c r="A68" s="214" t="s">
        <v>3831</v>
      </c>
      <c r="B68" s="214" t="s">
        <v>3851</v>
      </c>
      <c r="C68" s="222"/>
      <c r="D68" s="214" t="s">
        <v>5340</v>
      </c>
      <c r="E68" s="218">
        <v>549000</v>
      </c>
      <c r="F68" s="220"/>
      <c r="G68" s="228">
        <v>43159</v>
      </c>
      <c r="H68" s="220" t="s">
        <v>623</v>
      </c>
      <c r="I68" s="214"/>
      <c r="J68" s="222" t="s">
        <v>4730</v>
      </c>
      <c r="K68" s="222"/>
      <c r="L68" s="114"/>
    </row>
    <row r="69" spans="1:12" ht="60.75" customHeight="1" x14ac:dyDescent="0.2">
      <c r="A69" s="214" t="s">
        <v>3832</v>
      </c>
      <c r="B69" s="214" t="s">
        <v>11164</v>
      </c>
      <c r="C69" s="222" t="s">
        <v>11165</v>
      </c>
      <c r="D69" s="214" t="s">
        <v>4083</v>
      </c>
      <c r="E69" s="218">
        <v>1028625</v>
      </c>
      <c r="F69" s="220">
        <v>360018.75</v>
      </c>
      <c r="G69" s="228">
        <v>43218</v>
      </c>
      <c r="H69" s="214" t="s">
        <v>4785</v>
      </c>
      <c r="I69" s="214"/>
      <c r="J69" s="222" t="s">
        <v>4730</v>
      </c>
      <c r="K69" s="222"/>
      <c r="L69" s="114" t="s">
        <v>3818</v>
      </c>
    </row>
    <row r="70" spans="1:12" ht="36" x14ac:dyDescent="0.2">
      <c r="A70" s="214" t="s">
        <v>12727</v>
      </c>
      <c r="B70" s="214" t="s">
        <v>4205</v>
      </c>
      <c r="C70" s="222"/>
      <c r="D70" s="214" t="s">
        <v>4706</v>
      </c>
      <c r="E70" s="218">
        <v>1200000</v>
      </c>
      <c r="F70" s="220">
        <v>10000</v>
      </c>
      <c r="G70" s="228"/>
      <c r="H70" s="220"/>
      <c r="I70" s="214"/>
      <c r="J70" s="222" t="s">
        <v>4730</v>
      </c>
      <c r="K70" s="222"/>
      <c r="L70" s="114"/>
    </row>
    <row r="71" spans="1:12" ht="48" x14ac:dyDescent="0.2">
      <c r="A71" s="214" t="s">
        <v>3833</v>
      </c>
      <c r="B71" s="214" t="s">
        <v>4603</v>
      </c>
      <c r="C71" s="222" t="s">
        <v>11166</v>
      </c>
      <c r="D71" s="214" t="s">
        <v>4083</v>
      </c>
      <c r="E71" s="218">
        <v>1239900</v>
      </c>
      <c r="F71" s="220">
        <v>1239900</v>
      </c>
      <c r="G71" s="228">
        <v>43432</v>
      </c>
      <c r="H71" s="214" t="s">
        <v>4674</v>
      </c>
      <c r="I71" s="214"/>
      <c r="J71" s="222" t="s">
        <v>4730</v>
      </c>
      <c r="K71" s="222"/>
      <c r="L71" s="114" t="s">
        <v>3818</v>
      </c>
    </row>
    <row r="72" spans="1:12" ht="47.25" customHeight="1" x14ac:dyDescent="0.2">
      <c r="A72" s="214" t="s">
        <v>3834</v>
      </c>
      <c r="B72" s="214" t="s">
        <v>4604</v>
      </c>
      <c r="C72" s="222" t="s">
        <v>11167</v>
      </c>
      <c r="D72" s="214" t="s">
        <v>4720</v>
      </c>
      <c r="E72" s="218">
        <v>824997.4</v>
      </c>
      <c r="F72" s="220"/>
      <c r="G72" s="228">
        <v>43432</v>
      </c>
      <c r="H72" s="214" t="s">
        <v>4674</v>
      </c>
      <c r="I72" s="214"/>
      <c r="J72" s="222" t="s">
        <v>4682</v>
      </c>
      <c r="K72" s="222"/>
      <c r="L72" s="114" t="s">
        <v>3818</v>
      </c>
    </row>
    <row r="73" spans="1:12" ht="44.25" customHeight="1" x14ac:dyDescent="0.2">
      <c r="A73" s="214" t="s">
        <v>3835</v>
      </c>
      <c r="B73" s="214" t="s">
        <v>11168</v>
      </c>
      <c r="C73" s="222" t="s">
        <v>11169</v>
      </c>
      <c r="D73" s="214" t="s">
        <v>4720</v>
      </c>
      <c r="E73" s="218">
        <v>1000000</v>
      </c>
      <c r="F73" s="220"/>
      <c r="G73" s="228">
        <v>43432</v>
      </c>
      <c r="H73" s="214" t="s">
        <v>4674</v>
      </c>
      <c r="I73" s="214"/>
      <c r="J73" s="222" t="s">
        <v>4682</v>
      </c>
      <c r="K73" s="222"/>
      <c r="L73" s="114" t="s">
        <v>3818</v>
      </c>
    </row>
    <row r="74" spans="1:12" ht="64.5" customHeight="1" x14ac:dyDescent="0.2">
      <c r="A74" s="214" t="s">
        <v>3836</v>
      </c>
      <c r="B74" s="214" t="s">
        <v>11170</v>
      </c>
      <c r="C74" s="222" t="s">
        <v>11171</v>
      </c>
      <c r="D74" s="214" t="s">
        <v>4703</v>
      </c>
      <c r="E74" s="229">
        <v>2084300</v>
      </c>
      <c r="F74" s="220">
        <v>0</v>
      </c>
      <c r="G74" s="228">
        <v>43502</v>
      </c>
      <c r="H74" s="214" t="s">
        <v>4662</v>
      </c>
      <c r="I74" s="214"/>
      <c r="J74" s="222" t="s">
        <v>4730</v>
      </c>
      <c r="K74" s="222"/>
      <c r="L74" s="114" t="s">
        <v>3818</v>
      </c>
    </row>
    <row r="75" spans="1:12" ht="62.25" customHeight="1" x14ac:dyDescent="0.2">
      <c r="A75" s="214" t="s">
        <v>3837</v>
      </c>
      <c r="B75" s="214" t="s">
        <v>11170</v>
      </c>
      <c r="C75" s="222" t="s">
        <v>11172</v>
      </c>
      <c r="D75" s="214" t="s">
        <v>1578</v>
      </c>
      <c r="E75" s="229">
        <v>2084300</v>
      </c>
      <c r="F75" s="220">
        <v>0</v>
      </c>
      <c r="G75" s="228">
        <v>43502</v>
      </c>
      <c r="H75" s="214" t="s">
        <v>4662</v>
      </c>
      <c r="I75" s="214"/>
      <c r="J75" s="222" t="s">
        <v>4730</v>
      </c>
      <c r="K75" s="222"/>
      <c r="L75" s="114" t="s">
        <v>3818</v>
      </c>
    </row>
    <row r="76" spans="1:12" ht="72" x14ac:dyDescent="0.2">
      <c r="A76" s="214" t="s">
        <v>3838</v>
      </c>
      <c r="B76" s="214" t="s">
        <v>4676</v>
      </c>
      <c r="C76" s="222" t="s">
        <v>11173</v>
      </c>
      <c r="D76" s="214" t="s">
        <v>4720</v>
      </c>
      <c r="E76" s="229">
        <v>2300000</v>
      </c>
      <c r="F76" s="220">
        <v>0</v>
      </c>
      <c r="G76" s="228">
        <v>43577</v>
      </c>
      <c r="H76" s="214" t="s">
        <v>4675</v>
      </c>
      <c r="I76" s="214"/>
      <c r="J76" s="222" t="s">
        <v>4682</v>
      </c>
      <c r="K76" s="222"/>
      <c r="L76" s="114" t="s">
        <v>3818</v>
      </c>
    </row>
    <row r="77" spans="1:12" ht="132" x14ac:dyDescent="0.2">
      <c r="A77" s="214" t="s">
        <v>3839</v>
      </c>
      <c r="B77" s="214" t="s">
        <v>11174</v>
      </c>
      <c r="C77" s="222" t="s">
        <v>11175</v>
      </c>
      <c r="D77" s="214" t="s">
        <v>4720</v>
      </c>
      <c r="E77" s="218">
        <v>1588888.89</v>
      </c>
      <c r="F77" s="220">
        <v>0</v>
      </c>
      <c r="G77" s="228">
        <v>43577</v>
      </c>
      <c r="H77" s="214" t="s">
        <v>4675</v>
      </c>
      <c r="I77" s="214"/>
      <c r="J77" s="222" t="s">
        <v>4682</v>
      </c>
      <c r="K77" s="222"/>
      <c r="L77" s="114" t="s">
        <v>3818</v>
      </c>
    </row>
    <row r="78" spans="1:12" ht="60" x14ac:dyDescent="0.2">
      <c r="A78" s="214" t="s">
        <v>3840</v>
      </c>
      <c r="B78" s="214" t="s">
        <v>4755</v>
      </c>
      <c r="C78" s="222" t="s">
        <v>11176</v>
      </c>
      <c r="D78" s="214" t="s">
        <v>4083</v>
      </c>
      <c r="E78" s="229">
        <v>704000</v>
      </c>
      <c r="F78" s="218">
        <v>704000</v>
      </c>
      <c r="G78" s="228">
        <v>43662</v>
      </c>
      <c r="H78" s="214" t="s">
        <v>4863</v>
      </c>
      <c r="I78" s="214"/>
      <c r="J78" s="222" t="s">
        <v>4730</v>
      </c>
      <c r="K78" s="222"/>
      <c r="L78" s="114" t="s">
        <v>3818</v>
      </c>
    </row>
    <row r="79" spans="1:12" ht="48" x14ac:dyDescent="0.2">
      <c r="A79" s="214" t="s">
        <v>3841</v>
      </c>
      <c r="B79" s="214" t="s">
        <v>11177</v>
      </c>
      <c r="C79" s="222" t="s">
        <v>11178</v>
      </c>
      <c r="D79" s="214" t="s">
        <v>4083</v>
      </c>
      <c r="E79" s="229">
        <v>255000</v>
      </c>
      <c r="F79" s="218">
        <v>0</v>
      </c>
      <c r="G79" s="228">
        <v>43269</v>
      </c>
      <c r="H79" s="214" t="s">
        <v>4787</v>
      </c>
      <c r="I79" s="214"/>
      <c r="J79" s="222" t="s">
        <v>5439</v>
      </c>
      <c r="K79" s="222"/>
      <c r="L79" s="114" t="s">
        <v>3818</v>
      </c>
    </row>
    <row r="80" spans="1:12" ht="48" x14ac:dyDescent="0.2">
      <c r="A80" s="214" t="s">
        <v>3881</v>
      </c>
      <c r="B80" s="214" t="s">
        <v>4847</v>
      </c>
      <c r="C80" s="222" t="s">
        <v>11179</v>
      </c>
      <c r="D80" s="214" t="s">
        <v>4720</v>
      </c>
      <c r="E80" s="229">
        <v>400737</v>
      </c>
      <c r="F80" s="218">
        <v>400737</v>
      </c>
      <c r="G80" s="228"/>
      <c r="H80" s="214"/>
      <c r="I80" s="214"/>
      <c r="J80" s="222" t="s">
        <v>4846</v>
      </c>
      <c r="K80" s="222"/>
      <c r="L80" s="114" t="s">
        <v>3818</v>
      </c>
    </row>
    <row r="81" spans="1:12" ht="48" x14ac:dyDescent="0.2">
      <c r="A81" s="214" t="s">
        <v>3882</v>
      </c>
      <c r="B81" s="214" t="s">
        <v>4853</v>
      </c>
      <c r="C81" s="222" t="s">
        <v>4853</v>
      </c>
      <c r="D81" s="214" t="s">
        <v>4720</v>
      </c>
      <c r="E81" s="229">
        <v>31134</v>
      </c>
      <c r="F81" s="218">
        <v>31134</v>
      </c>
      <c r="G81" s="228"/>
      <c r="H81" s="214"/>
      <c r="I81" s="214"/>
      <c r="J81" s="222" t="s">
        <v>4846</v>
      </c>
      <c r="K81" s="222"/>
      <c r="L81" s="114" t="s">
        <v>3818</v>
      </c>
    </row>
    <row r="82" spans="1:12" ht="48" x14ac:dyDescent="0.2">
      <c r="A82" s="214" t="s">
        <v>5124</v>
      </c>
      <c r="B82" s="214" t="s">
        <v>4856</v>
      </c>
      <c r="C82" s="222" t="s">
        <v>11180</v>
      </c>
      <c r="D82" s="214" t="s">
        <v>4083</v>
      </c>
      <c r="E82" s="229">
        <v>1259900</v>
      </c>
      <c r="F82" s="218">
        <v>41996.66</v>
      </c>
      <c r="G82" s="228">
        <v>43804</v>
      </c>
      <c r="H82" s="214" t="s">
        <v>4857</v>
      </c>
      <c r="I82" s="214"/>
      <c r="J82" s="222" t="s">
        <v>4858</v>
      </c>
      <c r="K82" s="222"/>
      <c r="L82" s="114" t="s">
        <v>3818</v>
      </c>
    </row>
    <row r="83" spans="1:12" ht="60" x14ac:dyDescent="0.2">
      <c r="A83" s="214" t="s">
        <v>4601</v>
      </c>
      <c r="B83" s="214" t="s">
        <v>4861</v>
      </c>
      <c r="C83" s="222" t="s">
        <v>11181</v>
      </c>
      <c r="D83" s="214" t="s">
        <v>4708</v>
      </c>
      <c r="E83" s="229">
        <v>1485000</v>
      </c>
      <c r="F83" s="218">
        <v>0</v>
      </c>
      <c r="G83" s="228">
        <v>43824</v>
      </c>
      <c r="H83" s="214" t="s">
        <v>4864</v>
      </c>
      <c r="I83" s="214"/>
      <c r="J83" s="222" t="s">
        <v>5254</v>
      </c>
      <c r="K83" s="222"/>
      <c r="L83" s="114" t="s">
        <v>3818</v>
      </c>
    </row>
    <row r="84" spans="1:12" ht="60" x14ac:dyDescent="0.2">
      <c r="A84" s="214" t="s">
        <v>4602</v>
      </c>
      <c r="B84" s="214" t="s">
        <v>4862</v>
      </c>
      <c r="C84" s="222" t="s">
        <v>11182</v>
      </c>
      <c r="D84" s="214" t="s">
        <v>4713</v>
      </c>
      <c r="E84" s="229">
        <v>2300000</v>
      </c>
      <c r="F84" s="218">
        <v>0</v>
      </c>
      <c r="G84" s="228">
        <v>43824</v>
      </c>
      <c r="H84" s="214" t="s">
        <v>4864</v>
      </c>
      <c r="I84" s="214"/>
      <c r="J84" s="222" t="s">
        <v>4865</v>
      </c>
      <c r="K84" s="222"/>
      <c r="L84" s="114" t="s">
        <v>3818</v>
      </c>
    </row>
    <row r="85" spans="1:12" ht="66" customHeight="1" x14ac:dyDescent="0.2">
      <c r="A85" s="214" t="s">
        <v>4660</v>
      </c>
      <c r="B85" s="214" t="s">
        <v>5058</v>
      </c>
      <c r="C85" s="222" t="s">
        <v>11183</v>
      </c>
      <c r="D85" s="214" t="s">
        <v>4720</v>
      </c>
      <c r="E85" s="229" t="s">
        <v>5059</v>
      </c>
      <c r="F85" s="218">
        <v>7170529.0800000001</v>
      </c>
      <c r="G85" s="228">
        <v>43839</v>
      </c>
      <c r="H85" s="214" t="s">
        <v>5060</v>
      </c>
      <c r="I85" s="214"/>
      <c r="J85" s="222" t="s">
        <v>5061</v>
      </c>
      <c r="K85" s="222"/>
      <c r="L85" s="114" t="s">
        <v>3818</v>
      </c>
    </row>
    <row r="86" spans="1:12" ht="63" customHeight="1" x14ac:dyDescent="0.2">
      <c r="A86" s="214" t="s">
        <v>4661</v>
      </c>
      <c r="B86" s="214" t="s">
        <v>5118</v>
      </c>
      <c r="C86" s="222" t="s">
        <v>11184</v>
      </c>
      <c r="D86" s="214" t="s">
        <v>4083</v>
      </c>
      <c r="E86" s="229">
        <v>1600000</v>
      </c>
      <c r="F86" s="218">
        <v>0</v>
      </c>
      <c r="G86" s="228">
        <v>43983</v>
      </c>
      <c r="H86" s="214" t="s">
        <v>5116</v>
      </c>
      <c r="I86" s="214"/>
      <c r="J86" s="222" t="s">
        <v>5117</v>
      </c>
      <c r="K86" s="222"/>
      <c r="L86" s="114" t="s">
        <v>3818</v>
      </c>
    </row>
    <row r="87" spans="1:12" ht="64.5" customHeight="1" x14ac:dyDescent="0.2">
      <c r="A87" s="214" t="s">
        <v>4673</v>
      </c>
      <c r="B87" s="214" t="s">
        <v>11186</v>
      </c>
      <c r="C87" s="222" t="s">
        <v>5330</v>
      </c>
      <c r="D87" s="214" t="s">
        <v>4702</v>
      </c>
      <c r="E87" s="229">
        <v>1457450</v>
      </c>
      <c r="F87" s="218">
        <v>0</v>
      </c>
      <c r="G87" s="228">
        <v>44265</v>
      </c>
      <c r="H87" s="214" t="s">
        <v>5326</v>
      </c>
      <c r="I87" s="214"/>
      <c r="J87" s="222" t="s">
        <v>5325</v>
      </c>
      <c r="K87" s="222"/>
      <c r="L87" s="114" t="s">
        <v>3818</v>
      </c>
    </row>
    <row r="88" spans="1:12" ht="48" x14ac:dyDescent="0.2">
      <c r="A88" s="214" t="s">
        <v>4754</v>
      </c>
      <c r="B88" s="214" t="s">
        <v>11185</v>
      </c>
      <c r="C88" s="222" t="s">
        <v>5331</v>
      </c>
      <c r="D88" s="214" t="s">
        <v>4703</v>
      </c>
      <c r="E88" s="229">
        <v>1457450</v>
      </c>
      <c r="F88" s="218">
        <v>0</v>
      </c>
      <c r="G88" s="228">
        <v>44265</v>
      </c>
      <c r="H88" s="214" t="s">
        <v>5326</v>
      </c>
      <c r="I88" s="214"/>
      <c r="J88" s="222" t="s">
        <v>5325</v>
      </c>
      <c r="K88" s="222"/>
      <c r="L88" s="114" t="s">
        <v>3818</v>
      </c>
    </row>
    <row r="89" spans="1:12" ht="48" x14ac:dyDescent="0.2">
      <c r="A89" s="214" t="s">
        <v>4786</v>
      </c>
      <c r="B89" s="214" t="s">
        <v>11187</v>
      </c>
      <c r="C89" s="222" t="s">
        <v>5329</v>
      </c>
      <c r="D89" s="214" t="s">
        <v>4719</v>
      </c>
      <c r="E89" s="229">
        <v>2062000</v>
      </c>
      <c r="F89" s="218">
        <v>0</v>
      </c>
      <c r="G89" s="228">
        <v>44265</v>
      </c>
      <c r="H89" s="214" t="s">
        <v>5326</v>
      </c>
      <c r="I89" s="214"/>
      <c r="J89" s="222" t="s">
        <v>5325</v>
      </c>
      <c r="K89" s="222"/>
      <c r="L89" s="114" t="s">
        <v>3818</v>
      </c>
    </row>
    <row r="90" spans="1:12" ht="48" x14ac:dyDescent="0.2">
      <c r="A90" s="214" t="s">
        <v>4848</v>
      </c>
      <c r="B90" s="214" t="s">
        <v>11188</v>
      </c>
      <c r="C90" s="222" t="s">
        <v>5386</v>
      </c>
      <c r="D90" s="214" t="s">
        <v>4713</v>
      </c>
      <c r="E90" s="229">
        <v>2375200</v>
      </c>
      <c r="F90" s="218">
        <v>0</v>
      </c>
      <c r="G90" s="228">
        <v>44538</v>
      </c>
      <c r="H90" s="214" t="s">
        <v>5387</v>
      </c>
      <c r="I90" s="214"/>
      <c r="J90" s="222" t="s">
        <v>5393</v>
      </c>
      <c r="K90" s="222"/>
      <c r="L90" s="114" t="s">
        <v>3818</v>
      </c>
    </row>
    <row r="91" spans="1:12" ht="57" customHeight="1" x14ac:dyDescent="0.2">
      <c r="A91" s="214" t="s">
        <v>4852</v>
      </c>
      <c r="B91" s="214" t="s">
        <v>11188</v>
      </c>
      <c r="C91" s="222" t="s">
        <v>5389</v>
      </c>
      <c r="D91" s="214" t="s">
        <v>4699</v>
      </c>
      <c r="E91" s="229">
        <v>2375200</v>
      </c>
      <c r="F91" s="218">
        <v>0</v>
      </c>
      <c r="G91" s="228">
        <v>44538</v>
      </c>
      <c r="H91" s="214" t="s">
        <v>5387</v>
      </c>
      <c r="I91" s="214"/>
      <c r="J91" s="222" t="s">
        <v>5393</v>
      </c>
      <c r="K91" s="222"/>
      <c r="L91" s="114" t="s">
        <v>3818</v>
      </c>
    </row>
    <row r="92" spans="1:12" ht="57.75" customHeight="1" x14ac:dyDescent="0.2">
      <c r="A92" s="214" t="s">
        <v>4855</v>
      </c>
      <c r="B92" s="214" t="s">
        <v>11188</v>
      </c>
      <c r="C92" s="222" t="s">
        <v>5391</v>
      </c>
      <c r="D92" s="214" t="s">
        <v>5392</v>
      </c>
      <c r="E92" s="229">
        <v>2375200</v>
      </c>
      <c r="F92" s="218">
        <v>0</v>
      </c>
      <c r="G92" s="228">
        <v>44538</v>
      </c>
      <c r="H92" s="214" t="s">
        <v>5387</v>
      </c>
      <c r="I92" s="214"/>
      <c r="J92" s="222" t="s">
        <v>5393</v>
      </c>
      <c r="K92" s="222"/>
      <c r="L92" s="114" t="s">
        <v>3818</v>
      </c>
    </row>
    <row r="93" spans="1:12" ht="57" customHeight="1" x14ac:dyDescent="0.2">
      <c r="A93" s="214" t="s">
        <v>4859</v>
      </c>
      <c r="B93" s="214" t="s">
        <v>11188</v>
      </c>
      <c r="C93" s="222" t="s">
        <v>5395</v>
      </c>
      <c r="D93" s="214" t="s">
        <v>4700</v>
      </c>
      <c r="E93" s="229">
        <v>2375200</v>
      </c>
      <c r="F93" s="218">
        <v>0</v>
      </c>
      <c r="G93" s="228">
        <v>44538</v>
      </c>
      <c r="H93" s="214" t="s">
        <v>5387</v>
      </c>
      <c r="I93" s="214"/>
      <c r="J93" s="222" t="s">
        <v>5393</v>
      </c>
      <c r="K93" s="222"/>
      <c r="L93" s="114" t="s">
        <v>3818</v>
      </c>
    </row>
    <row r="94" spans="1:12" ht="57.75" customHeight="1" x14ac:dyDescent="0.2">
      <c r="A94" s="214" t="s">
        <v>4860</v>
      </c>
      <c r="B94" s="214" t="s">
        <v>11189</v>
      </c>
      <c r="C94" s="222" t="s">
        <v>5397</v>
      </c>
      <c r="D94" s="214" t="s">
        <v>4712</v>
      </c>
      <c r="E94" s="229">
        <v>1889330</v>
      </c>
      <c r="F94" s="218">
        <v>0</v>
      </c>
      <c r="G94" s="228">
        <v>44538</v>
      </c>
      <c r="H94" s="214" t="s">
        <v>5387</v>
      </c>
      <c r="I94" s="214"/>
      <c r="J94" s="222" t="s">
        <v>5393</v>
      </c>
      <c r="K94" s="222"/>
      <c r="L94" s="114" t="s">
        <v>3818</v>
      </c>
    </row>
    <row r="95" spans="1:12" ht="49.5" customHeight="1" x14ac:dyDescent="0.2">
      <c r="A95" s="214" t="s">
        <v>5324</v>
      </c>
      <c r="B95" s="214" t="s">
        <v>11189</v>
      </c>
      <c r="C95" s="222" t="s">
        <v>5398</v>
      </c>
      <c r="D95" s="214" t="s">
        <v>4704</v>
      </c>
      <c r="E95" s="229">
        <v>1889330</v>
      </c>
      <c r="F95" s="218">
        <v>0</v>
      </c>
      <c r="G95" s="228">
        <v>44538</v>
      </c>
      <c r="H95" s="214" t="s">
        <v>5387</v>
      </c>
      <c r="I95" s="214"/>
      <c r="J95" s="222" t="s">
        <v>5393</v>
      </c>
      <c r="K95" s="222"/>
      <c r="L95" s="114" t="s">
        <v>3818</v>
      </c>
    </row>
    <row r="96" spans="1:12" ht="55.5" customHeight="1" x14ac:dyDescent="0.2">
      <c r="A96" s="214" t="s">
        <v>5327</v>
      </c>
      <c r="B96" s="214" t="s">
        <v>11189</v>
      </c>
      <c r="C96" s="222" t="s">
        <v>5399</v>
      </c>
      <c r="D96" s="214" t="s">
        <v>4707</v>
      </c>
      <c r="E96" s="229">
        <v>1889330</v>
      </c>
      <c r="F96" s="218">
        <v>0</v>
      </c>
      <c r="G96" s="228">
        <v>44538</v>
      </c>
      <c r="H96" s="214" t="s">
        <v>5387</v>
      </c>
      <c r="I96" s="214"/>
      <c r="J96" s="222" t="s">
        <v>5393</v>
      </c>
      <c r="K96" s="222"/>
      <c r="L96" s="114" t="s">
        <v>3818</v>
      </c>
    </row>
    <row r="97" spans="1:12" ht="51" customHeight="1" x14ac:dyDescent="0.2">
      <c r="A97" s="214" t="s">
        <v>5328</v>
      </c>
      <c r="B97" s="214" t="s">
        <v>11189</v>
      </c>
      <c r="C97" s="222" t="s">
        <v>5402</v>
      </c>
      <c r="D97" s="214" t="s">
        <v>5410</v>
      </c>
      <c r="E97" s="229">
        <v>1889330</v>
      </c>
      <c r="F97" s="218">
        <v>0</v>
      </c>
      <c r="G97" s="228">
        <v>44538</v>
      </c>
      <c r="H97" s="214" t="s">
        <v>5387</v>
      </c>
      <c r="I97" s="214"/>
      <c r="J97" s="222" t="s">
        <v>5393</v>
      </c>
      <c r="K97" s="222"/>
      <c r="L97" s="114" t="s">
        <v>3818</v>
      </c>
    </row>
    <row r="98" spans="1:12" ht="52.5" customHeight="1" x14ac:dyDescent="0.2">
      <c r="A98" s="214" t="s">
        <v>5385</v>
      </c>
      <c r="B98" s="214" t="s">
        <v>11189</v>
      </c>
      <c r="C98" s="222" t="s">
        <v>5405</v>
      </c>
      <c r="D98" s="214" t="s">
        <v>4705</v>
      </c>
      <c r="E98" s="229">
        <v>1889330</v>
      </c>
      <c r="F98" s="218">
        <v>0</v>
      </c>
      <c r="G98" s="228">
        <v>44538</v>
      </c>
      <c r="H98" s="214" t="s">
        <v>5387</v>
      </c>
      <c r="I98" s="214"/>
      <c r="J98" s="222" t="s">
        <v>5393</v>
      </c>
      <c r="K98" s="222"/>
      <c r="L98" s="114" t="s">
        <v>3818</v>
      </c>
    </row>
    <row r="99" spans="1:12" ht="52.5" customHeight="1" x14ac:dyDescent="0.2">
      <c r="A99" s="214" t="s">
        <v>5388</v>
      </c>
      <c r="B99" s="214" t="s">
        <v>11189</v>
      </c>
      <c r="C99" s="222" t="s">
        <v>5406</v>
      </c>
      <c r="D99" s="214" t="s">
        <v>4696</v>
      </c>
      <c r="E99" s="229">
        <v>1889330</v>
      </c>
      <c r="F99" s="218">
        <v>0</v>
      </c>
      <c r="G99" s="228">
        <v>44538</v>
      </c>
      <c r="H99" s="214" t="s">
        <v>5387</v>
      </c>
      <c r="I99" s="214"/>
      <c r="J99" s="222" t="s">
        <v>5393</v>
      </c>
      <c r="K99" s="222"/>
      <c r="L99" s="114" t="s">
        <v>3818</v>
      </c>
    </row>
    <row r="100" spans="1:12" ht="54" customHeight="1" x14ac:dyDescent="0.2">
      <c r="A100" s="214" t="s">
        <v>5390</v>
      </c>
      <c r="B100" s="214" t="s">
        <v>11189</v>
      </c>
      <c r="C100" s="222" t="s">
        <v>5409</v>
      </c>
      <c r="D100" s="214" t="s">
        <v>4694</v>
      </c>
      <c r="E100" s="229">
        <v>1889330</v>
      </c>
      <c r="F100" s="218">
        <v>0</v>
      </c>
      <c r="G100" s="228">
        <v>44538</v>
      </c>
      <c r="H100" s="214" t="s">
        <v>5387</v>
      </c>
      <c r="I100" s="214"/>
      <c r="J100" s="222" t="s">
        <v>5393</v>
      </c>
      <c r="K100" s="222"/>
      <c r="L100" s="114" t="s">
        <v>3818</v>
      </c>
    </row>
    <row r="101" spans="1:12" ht="36" x14ac:dyDescent="0.2">
      <c r="A101" s="214" t="s">
        <v>5394</v>
      </c>
      <c r="B101" s="230" t="s">
        <v>11190</v>
      </c>
      <c r="C101" s="222" t="s">
        <v>8093</v>
      </c>
      <c r="D101" s="225" t="s">
        <v>4720</v>
      </c>
      <c r="E101" s="231">
        <v>6789463</v>
      </c>
      <c r="F101" s="232">
        <v>2913834.2</v>
      </c>
      <c r="G101" s="228">
        <v>44920</v>
      </c>
      <c r="H101" s="233" t="s">
        <v>7717</v>
      </c>
      <c r="I101" s="225"/>
      <c r="J101" s="222" t="s">
        <v>8095</v>
      </c>
      <c r="K101" s="222"/>
      <c r="L101" s="115" t="s">
        <v>3818</v>
      </c>
    </row>
    <row r="102" spans="1:12" ht="48" x14ac:dyDescent="0.2">
      <c r="A102" s="214" t="s">
        <v>5396</v>
      </c>
      <c r="B102" s="234" t="s">
        <v>11191</v>
      </c>
      <c r="C102" s="214" t="s">
        <v>7718</v>
      </c>
      <c r="D102" s="214" t="s">
        <v>4699</v>
      </c>
      <c r="E102" s="235">
        <v>3595155</v>
      </c>
      <c r="F102" s="235">
        <v>3595155</v>
      </c>
      <c r="G102" s="228">
        <v>44921</v>
      </c>
      <c r="H102" s="233" t="s">
        <v>7721</v>
      </c>
      <c r="I102" s="214"/>
      <c r="J102" s="236" t="s">
        <v>8503</v>
      </c>
      <c r="K102" s="236"/>
      <c r="L102" s="115" t="s">
        <v>3818</v>
      </c>
    </row>
    <row r="103" spans="1:12" ht="48" x14ac:dyDescent="0.2">
      <c r="A103" s="214" t="s">
        <v>5400</v>
      </c>
      <c r="B103" s="234" t="s">
        <v>11192</v>
      </c>
      <c r="C103" s="236" t="s">
        <v>7719</v>
      </c>
      <c r="D103" s="214" t="s">
        <v>4713</v>
      </c>
      <c r="E103" s="235">
        <v>4659155</v>
      </c>
      <c r="F103" s="235">
        <v>4659155</v>
      </c>
      <c r="G103" s="228">
        <v>44921</v>
      </c>
      <c r="H103" s="233" t="s">
        <v>7721</v>
      </c>
      <c r="I103" s="214"/>
      <c r="J103" s="236" t="s">
        <v>8504</v>
      </c>
      <c r="K103" s="236"/>
      <c r="L103" s="115" t="s">
        <v>3818</v>
      </c>
    </row>
    <row r="104" spans="1:12" ht="60" x14ac:dyDescent="0.2">
      <c r="A104" s="214" t="s">
        <v>5401</v>
      </c>
      <c r="B104" s="237" t="s">
        <v>11193</v>
      </c>
      <c r="C104" s="236" t="s">
        <v>7720</v>
      </c>
      <c r="D104" s="214" t="s">
        <v>4719</v>
      </c>
      <c r="E104" s="235">
        <v>2823855</v>
      </c>
      <c r="F104" s="235">
        <v>2823855</v>
      </c>
      <c r="G104" s="228">
        <v>44921</v>
      </c>
      <c r="H104" s="233" t="s">
        <v>7721</v>
      </c>
      <c r="I104" s="214"/>
      <c r="J104" s="236" t="s">
        <v>8505</v>
      </c>
      <c r="K104" s="236"/>
      <c r="L104" s="115" t="s">
        <v>3818</v>
      </c>
    </row>
    <row r="105" spans="1:12" ht="68.25" customHeight="1" x14ac:dyDescent="0.2">
      <c r="A105" s="214" t="s">
        <v>5403</v>
      </c>
      <c r="B105" s="214" t="s">
        <v>11193</v>
      </c>
      <c r="C105" s="214" t="s">
        <v>7991</v>
      </c>
      <c r="D105" s="214" t="s">
        <v>1578</v>
      </c>
      <c r="E105" s="214">
        <v>2672.57</v>
      </c>
      <c r="F105" s="214">
        <v>2672.57</v>
      </c>
      <c r="G105" s="219">
        <v>45069</v>
      </c>
      <c r="H105" s="214" t="s">
        <v>7993</v>
      </c>
      <c r="I105" s="214"/>
      <c r="J105" s="214" t="s">
        <v>8097</v>
      </c>
      <c r="K105" s="214"/>
      <c r="L105" s="115" t="s">
        <v>3818</v>
      </c>
    </row>
    <row r="106" spans="1:12" ht="72" customHeight="1" x14ac:dyDescent="0.2">
      <c r="A106" s="214" t="s">
        <v>5404</v>
      </c>
      <c r="B106" s="214" t="s">
        <v>11194</v>
      </c>
      <c r="C106" s="214" t="s">
        <v>7992</v>
      </c>
      <c r="D106" s="214" t="s">
        <v>4693</v>
      </c>
      <c r="E106" s="216">
        <v>2561.2750000000001</v>
      </c>
      <c r="F106" s="214">
        <v>2561.2750000000001</v>
      </c>
      <c r="G106" s="219">
        <v>45069</v>
      </c>
      <c r="H106" s="214" t="s">
        <v>7993</v>
      </c>
      <c r="I106" s="214"/>
      <c r="J106" s="214" t="s">
        <v>8097</v>
      </c>
      <c r="K106" s="214"/>
      <c r="L106" s="115" t="s">
        <v>3818</v>
      </c>
    </row>
    <row r="107" spans="1:12" ht="94.5" customHeight="1" x14ac:dyDescent="0.2">
      <c r="A107" s="214" t="s">
        <v>5408</v>
      </c>
      <c r="B107" s="214" t="s">
        <v>11195</v>
      </c>
      <c r="C107" s="214" t="s">
        <v>8094</v>
      </c>
      <c r="D107" s="214" t="s">
        <v>4720</v>
      </c>
      <c r="E107" s="216">
        <v>2210537</v>
      </c>
      <c r="F107" s="216">
        <v>912696.5</v>
      </c>
      <c r="G107" s="219">
        <v>44920</v>
      </c>
      <c r="H107" s="214" t="s">
        <v>7717</v>
      </c>
      <c r="I107" s="214"/>
      <c r="J107" s="214" t="s">
        <v>8095</v>
      </c>
      <c r="K107" s="214"/>
      <c r="L107" s="115" t="s">
        <v>3818</v>
      </c>
    </row>
    <row r="108" spans="1:12" ht="81.75" customHeight="1" x14ac:dyDescent="0.2">
      <c r="A108" s="214" t="s">
        <v>5407</v>
      </c>
      <c r="B108" s="214" t="s">
        <v>8098</v>
      </c>
      <c r="C108" s="214"/>
      <c r="D108" s="214" t="s">
        <v>4701</v>
      </c>
      <c r="E108" s="216">
        <v>2741534</v>
      </c>
      <c r="F108" s="235">
        <v>0</v>
      </c>
      <c r="G108" s="219">
        <v>45251</v>
      </c>
      <c r="H108" s="214" t="s">
        <v>8104</v>
      </c>
      <c r="I108" s="214"/>
      <c r="J108" s="214" t="s">
        <v>8103</v>
      </c>
      <c r="K108" s="214"/>
    </row>
    <row r="109" spans="1:12" ht="73.5" customHeight="1" x14ac:dyDescent="0.2">
      <c r="A109" s="214" t="s">
        <v>7714</v>
      </c>
      <c r="B109" s="214" t="s">
        <v>8099</v>
      </c>
      <c r="C109" s="214"/>
      <c r="D109" s="214" t="s">
        <v>4713</v>
      </c>
      <c r="E109" s="216">
        <v>3315322</v>
      </c>
      <c r="F109" s="235">
        <v>0</v>
      </c>
      <c r="G109" s="219">
        <v>45251</v>
      </c>
      <c r="H109" s="214" t="s">
        <v>8104</v>
      </c>
      <c r="I109" s="214"/>
      <c r="J109" s="214" t="s">
        <v>8103</v>
      </c>
      <c r="K109" s="214"/>
    </row>
    <row r="110" spans="1:12" ht="91.5" customHeight="1" x14ac:dyDescent="0.2">
      <c r="A110" s="214" t="s">
        <v>7715</v>
      </c>
      <c r="B110" s="214" t="s">
        <v>8100</v>
      </c>
      <c r="C110" s="214"/>
      <c r="D110" s="214" t="s">
        <v>4700</v>
      </c>
      <c r="E110" s="216">
        <v>3315322</v>
      </c>
      <c r="F110" s="235">
        <v>0</v>
      </c>
      <c r="G110" s="219">
        <v>45251</v>
      </c>
      <c r="H110" s="214" t="s">
        <v>8104</v>
      </c>
      <c r="I110" s="214"/>
      <c r="J110" s="214" t="s">
        <v>8103</v>
      </c>
      <c r="K110" s="214"/>
    </row>
    <row r="111" spans="1:12" ht="56.25" customHeight="1" x14ac:dyDescent="0.2">
      <c r="A111" s="214" t="s">
        <v>7716</v>
      </c>
      <c r="B111" s="214" t="s">
        <v>8380</v>
      </c>
      <c r="C111" s="214" t="s">
        <v>11196</v>
      </c>
      <c r="D111" s="214" t="s">
        <v>8382</v>
      </c>
      <c r="E111" s="216">
        <v>8100000</v>
      </c>
      <c r="F111" s="214">
        <v>0</v>
      </c>
      <c r="G111" s="219">
        <v>45285</v>
      </c>
      <c r="H111" s="214" t="s">
        <v>8381</v>
      </c>
      <c r="I111" s="214"/>
      <c r="J111" s="214" t="s">
        <v>8383</v>
      </c>
      <c r="K111" s="214"/>
      <c r="L111" s="115" t="s">
        <v>8502</v>
      </c>
    </row>
    <row r="112" spans="1:12" x14ac:dyDescent="0.2">
      <c r="A112" s="238"/>
      <c r="B112" s="238"/>
      <c r="C112" s="238"/>
      <c r="D112" s="238"/>
      <c r="E112" s="238"/>
      <c r="F112" s="238"/>
      <c r="G112" s="238"/>
      <c r="H112" s="238"/>
      <c r="I112" s="238"/>
      <c r="J112" s="238"/>
      <c r="K112" s="238"/>
    </row>
    <row r="113" spans="1:11" x14ac:dyDescent="0.2">
      <c r="A113" s="238"/>
      <c r="B113" s="238"/>
      <c r="C113" s="238"/>
      <c r="D113" s="238"/>
      <c r="E113" s="238"/>
      <c r="F113" s="238"/>
      <c r="G113" s="238"/>
      <c r="H113" s="238"/>
      <c r="I113" s="238"/>
      <c r="J113" s="238"/>
      <c r="K113" s="238"/>
    </row>
    <row r="114" spans="1:11" x14ac:dyDescent="0.2">
      <c r="A114" s="238"/>
      <c r="B114" s="238"/>
      <c r="C114" s="238"/>
      <c r="D114" s="238"/>
      <c r="E114" s="238"/>
      <c r="F114" s="238"/>
      <c r="G114" s="238"/>
      <c r="H114" s="238"/>
      <c r="I114" s="238"/>
      <c r="J114" s="238"/>
      <c r="K114" s="238"/>
    </row>
    <row r="115" spans="1:11" x14ac:dyDescent="0.2">
      <c r="A115" s="238"/>
      <c r="B115" s="238"/>
      <c r="C115" s="238"/>
      <c r="D115" s="238"/>
      <c r="E115" s="238"/>
      <c r="F115" s="238"/>
      <c r="G115" s="238"/>
      <c r="H115" s="238"/>
      <c r="I115" s="238"/>
      <c r="J115" s="238"/>
      <c r="K115" s="238"/>
    </row>
  </sheetData>
  <autoFilter ref="A6:L100" xr:uid="{00000000-0009-0000-0000-000006000000}"/>
  <mergeCells count="11">
    <mergeCell ref="A1:J1"/>
    <mergeCell ref="A2:J2"/>
    <mergeCell ref="A4:A5"/>
    <mergeCell ref="B4:B5"/>
    <mergeCell ref="K4:K5"/>
    <mergeCell ref="C4:C5"/>
    <mergeCell ref="D4:D5"/>
    <mergeCell ref="E4:F4"/>
    <mergeCell ref="G4:H4"/>
    <mergeCell ref="I4:I5"/>
    <mergeCell ref="J4:J5"/>
  </mergeCells>
  <phoneticPr fontId="44" type="noConversion"/>
  <pageMargins left="0.70866141732283472" right="0.31496062992125984" top="0.55118110236220474" bottom="0.31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7"/>
  <sheetViews>
    <sheetView view="pageBreakPreview" zoomScale="80" zoomScaleSheetLayoutView="80" workbookViewId="0">
      <pane ySplit="6" topLeftCell="A7" activePane="bottomLeft" state="frozen"/>
      <selection pane="bottomLeft" sqref="A1:XFD1048576"/>
    </sheetView>
  </sheetViews>
  <sheetFormatPr defaultRowHeight="15" x14ac:dyDescent="0.25"/>
  <cols>
    <col min="1" max="1" width="14.28515625" style="6" customWidth="1"/>
    <col min="2" max="2" width="25.5703125" style="6" customWidth="1"/>
    <col min="3" max="3" width="24.85546875" style="6" customWidth="1"/>
    <col min="4" max="4" width="23.42578125" style="6" customWidth="1"/>
    <col min="5" max="6" width="24.42578125" style="6" customWidth="1"/>
    <col min="7" max="8" width="27.5703125" style="6" customWidth="1"/>
    <col min="9" max="9" width="19.140625" style="6" customWidth="1"/>
    <col min="10" max="10" width="20.42578125" style="6" customWidth="1"/>
    <col min="11" max="11" width="18.28515625" style="37" customWidth="1"/>
    <col min="12" max="12" width="9.140625" style="37"/>
    <col min="13" max="16384" width="9.140625" style="6"/>
  </cols>
  <sheetData>
    <row r="1" spans="1:10" ht="20.25" x14ac:dyDescent="0.3">
      <c r="A1" s="383" t="s">
        <v>9411</v>
      </c>
      <c r="B1" s="384"/>
      <c r="C1" s="384"/>
      <c r="D1" s="384"/>
      <c r="E1" s="384"/>
      <c r="F1" s="384"/>
      <c r="G1" s="384"/>
      <c r="H1" s="384"/>
      <c r="I1" s="384"/>
      <c r="J1" s="384"/>
    </row>
    <row r="2" spans="1:10" ht="15.75" x14ac:dyDescent="0.25">
      <c r="A2" s="384" t="s">
        <v>9412</v>
      </c>
      <c r="B2" s="384"/>
      <c r="C2" s="384"/>
      <c r="D2" s="384"/>
      <c r="E2" s="384"/>
      <c r="F2" s="384"/>
      <c r="G2" s="384"/>
      <c r="H2" s="384"/>
      <c r="I2" s="384"/>
      <c r="J2" s="384"/>
    </row>
    <row r="3" spans="1:10" ht="20.25" x14ac:dyDescent="0.25">
      <c r="A3" s="47"/>
      <c r="B3" s="48"/>
      <c r="C3" s="47"/>
      <c r="D3" s="47"/>
      <c r="E3" s="47"/>
      <c r="F3" s="47"/>
      <c r="G3" s="47"/>
      <c r="H3" s="47"/>
      <c r="I3" s="47"/>
      <c r="J3" s="47"/>
    </row>
    <row r="4" spans="1:10" ht="86.25" customHeight="1" x14ac:dyDescent="0.25">
      <c r="A4" s="394" t="s">
        <v>0</v>
      </c>
      <c r="B4" s="396" t="s">
        <v>9472</v>
      </c>
      <c r="C4" s="394" t="s">
        <v>9473</v>
      </c>
      <c r="D4" s="397" t="s">
        <v>9474</v>
      </c>
      <c r="E4" s="364" t="s">
        <v>9433</v>
      </c>
      <c r="F4" s="364" t="s">
        <v>9475</v>
      </c>
      <c r="G4" s="394" t="s">
        <v>9476</v>
      </c>
      <c r="H4" s="394" t="s">
        <v>9477</v>
      </c>
      <c r="I4" s="394" t="s">
        <v>9449</v>
      </c>
      <c r="J4" s="394" t="s">
        <v>9423</v>
      </c>
    </row>
    <row r="5" spans="1:10" ht="193.5" customHeight="1" x14ac:dyDescent="0.25">
      <c r="A5" s="395"/>
      <c r="B5" s="365"/>
      <c r="C5" s="395"/>
      <c r="D5" s="390"/>
      <c r="E5" s="395"/>
      <c r="F5" s="395"/>
      <c r="G5" s="395"/>
      <c r="H5" s="395"/>
      <c r="I5" s="395"/>
      <c r="J5" s="395"/>
    </row>
    <row r="6" spans="1:10" ht="13.5" customHeight="1" x14ac:dyDescent="0.25">
      <c r="A6" s="19">
        <v>1</v>
      </c>
      <c r="B6" s="19">
        <v>2</v>
      </c>
      <c r="C6" s="19">
        <v>3</v>
      </c>
      <c r="D6" s="19">
        <v>4</v>
      </c>
      <c r="E6" s="19">
        <v>5</v>
      </c>
      <c r="F6" s="19">
        <v>6</v>
      </c>
      <c r="G6" s="19">
        <v>7</v>
      </c>
      <c r="H6" s="19">
        <v>8</v>
      </c>
      <c r="I6" s="19">
        <v>9</v>
      </c>
      <c r="J6" s="19">
        <v>10</v>
      </c>
    </row>
    <row r="7" spans="1:10" x14ac:dyDescent="0.25">
      <c r="A7" s="66" t="s">
        <v>10674</v>
      </c>
      <c r="B7" s="66"/>
      <c r="C7" s="66"/>
      <c r="D7" s="66"/>
      <c r="E7" s="66"/>
      <c r="F7" s="66"/>
      <c r="G7" s="66"/>
      <c r="H7" s="66"/>
      <c r="I7" s="66"/>
      <c r="J7" s="66"/>
    </row>
    <row r="8" spans="1:10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</row>
    <row r="9" spans="1:10" x14ac:dyDescent="0.25">
      <c r="A9" s="66"/>
      <c r="B9" s="66"/>
      <c r="C9" s="66"/>
      <c r="D9" s="66"/>
      <c r="E9" s="66"/>
      <c r="F9" s="66"/>
      <c r="G9" s="66"/>
      <c r="H9" s="66"/>
      <c r="I9" s="66"/>
      <c r="J9" s="66"/>
    </row>
    <row r="10" spans="1:10" x14ac:dyDescent="0.25">
      <c r="A10" s="66"/>
      <c r="B10" s="66"/>
      <c r="C10" s="66"/>
      <c r="D10" s="66"/>
      <c r="E10" s="66"/>
      <c r="F10" s="66"/>
      <c r="G10" s="66"/>
      <c r="H10" s="66"/>
      <c r="I10" s="66"/>
      <c r="J10" s="66"/>
    </row>
    <row r="11" spans="1:10" x14ac:dyDescent="0.25">
      <c r="A11" s="66"/>
      <c r="B11" s="66"/>
      <c r="C11" s="66"/>
      <c r="D11" s="66"/>
      <c r="E11" s="66"/>
      <c r="F11" s="66"/>
      <c r="G11" s="66"/>
      <c r="H11" s="66"/>
      <c r="I11" s="66"/>
      <c r="J11" s="66"/>
    </row>
    <row r="12" spans="1:10" x14ac:dyDescent="0.25">
      <c r="A12" s="66"/>
      <c r="B12" s="66"/>
      <c r="C12" s="66"/>
      <c r="D12" s="66"/>
      <c r="E12" s="66"/>
      <c r="F12" s="66"/>
      <c r="G12" s="66"/>
      <c r="H12" s="66"/>
      <c r="I12" s="66"/>
      <c r="J12" s="66"/>
    </row>
    <row r="13" spans="1:10" x14ac:dyDescent="0.25">
      <c r="A13" s="66"/>
      <c r="B13" s="66"/>
      <c r="C13" s="66"/>
      <c r="D13" s="66"/>
      <c r="E13" s="66"/>
      <c r="F13" s="66"/>
      <c r="G13" s="66"/>
      <c r="H13" s="66"/>
      <c r="I13" s="66"/>
      <c r="J13" s="66"/>
    </row>
    <row r="14" spans="1:10" x14ac:dyDescent="0.25">
      <c r="A14" s="66"/>
      <c r="B14" s="66"/>
      <c r="C14" s="66"/>
      <c r="D14" s="66"/>
      <c r="E14" s="66"/>
      <c r="F14" s="66"/>
      <c r="G14" s="66"/>
      <c r="H14" s="66"/>
      <c r="I14" s="66"/>
      <c r="J14" s="66"/>
    </row>
    <row r="15" spans="1:10" x14ac:dyDescent="0.25">
      <c r="A15" s="66"/>
      <c r="B15" s="66"/>
      <c r="C15" s="66"/>
      <c r="D15" s="66"/>
      <c r="E15" s="66"/>
      <c r="F15" s="66"/>
      <c r="G15" s="66"/>
      <c r="H15" s="66"/>
      <c r="I15" s="66"/>
      <c r="J15" s="66"/>
    </row>
    <row r="16" spans="1:10" x14ac:dyDescent="0.25">
      <c r="A16" s="66"/>
      <c r="B16" s="66"/>
      <c r="C16" s="66"/>
      <c r="D16" s="66"/>
      <c r="E16" s="66"/>
      <c r="F16" s="66"/>
      <c r="G16" s="66"/>
      <c r="H16" s="66"/>
      <c r="I16" s="66"/>
      <c r="J16" s="66"/>
    </row>
    <row r="17" spans="1:10" x14ac:dyDescent="0.25">
      <c r="A17" s="66"/>
      <c r="B17" s="66"/>
      <c r="C17" s="66"/>
      <c r="D17" s="66"/>
      <c r="E17" s="66"/>
      <c r="F17" s="66"/>
      <c r="G17" s="66"/>
      <c r="H17" s="66"/>
      <c r="I17" s="66"/>
      <c r="J17" s="66"/>
    </row>
    <row r="18" spans="1:10" x14ac:dyDescent="0.25">
      <c r="A18" s="66"/>
      <c r="B18" s="66"/>
      <c r="C18" s="66"/>
      <c r="D18" s="66"/>
      <c r="E18" s="66"/>
      <c r="F18" s="66"/>
      <c r="G18" s="66"/>
      <c r="H18" s="66"/>
      <c r="I18" s="66"/>
      <c r="J18" s="66"/>
    </row>
    <row r="19" spans="1:10" x14ac:dyDescent="0.25">
      <c r="A19" s="66"/>
      <c r="B19" s="66"/>
      <c r="C19" s="66"/>
      <c r="D19" s="66"/>
      <c r="E19" s="66"/>
      <c r="F19" s="66"/>
      <c r="G19" s="66"/>
      <c r="H19" s="66"/>
      <c r="I19" s="66"/>
      <c r="J19" s="66"/>
    </row>
    <row r="20" spans="1:10" x14ac:dyDescent="0.25">
      <c r="A20" s="66"/>
      <c r="B20" s="66"/>
      <c r="C20" s="66"/>
      <c r="D20" s="66"/>
      <c r="E20" s="66"/>
      <c r="F20" s="66"/>
      <c r="G20" s="66"/>
      <c r="H20" s="66"/>
      <c r="I20" s="66"/>
      <c r="J20" s="66"/>
    </row>
    <row r="21" spans="1:10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</row>
    <row r="22" spans="1:10" x14ac:dyDescent="0.25">
      <c r="A22" s="66"/>
      <c r="B22" s="66"/>
      <c r="C22" s="66"/>
      <c r="D22" s="66"/>
      <c r="E22" s="66"/>
      <c r="F22" s="66"/>
      <c r="G22" s="66"/>
      <c r="H22" s="66"/>
      <c r="I22" s="66"/>
      <c r="J22" s="66"/>
    </row>
    <row r="23" spans="1:10" x14ac:dyDescent="0.25">
      <c r="A23" s="66"/>
      <c r="B23" s="66"/>
      <c r="C23" s="66"/>
      <c r="D23" s="66"/>
      <c r="E23" s="66"/>
      <c r="F23" s="66"/>
      <c r="G23" s="66"/>
      <c r="H23" s="66"/>
      <c r="I23" s="66"/>
      <c r="J23" s="66"/>
    </row>
    <row r="24" spans="1:10" x14ac:dyDescent="0.25">
      <c r="A24" s="66"/>
      <c r="B24" s="66"/>
      <c r="C24" s="66"/>
      <c r="D24" s="66"/>
      <c r="E24" s="66"/>
      <c r="F24" s="66"/>
      <c r="G24" s="66"/>
      <c r="H24" s="66"/>
      <c r="I24" s="66"/>
      <c r="J24" s="66"/>
    </row>
    <row r="25" spans="1:10" x14ac:dyDescent="0.25">
      <c r="A25" s="66"/>
      <c r="B25" s="66"/>
      <c r="C25" s="66"/>
      <c r="D25" s="66"/>
      <c r="E25" s="66"/>
      <c r="F25" s="66"/>
      <c r="G25" s="66"/>
      <c r="H25" s="66"/>
      <c r="I25" s="66"/>
      <c r="J25" s="66"/>
    </row>
    <row r="26" spans="1:10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66"/>
    </row>
    <row r="27" spans="1:10" x14ac:dyDescent="0.25">
      <c r="A27" s="66"/>
      <c r="B27" s="66"/>
      <c r="C27" s="66"/>
      <c r="D27" s="66"/>
      <c r="E27" s="66"/>
      <c r="F27" s="66"/>
      <c r="G27" s="66"/>
      <c r="H27" s="66"/>
      <c r="I27" s="66"/>
      <c r="J27" s="66"/>
    </row>
    <row r="28" spans="1:10" x14ac:dyDescent="0.25">
      <c r="A28" s="66"/>
      <c r="B28" s="66"/>
      <c r="C28" s="66"/>
      <c r="D28" s="66"/>
      <c r="E28" s="66"/>
      <c r="F28" s="66"/>
      <c r="G28" s="66"/>
      <c r="H28" s="66"/>
      <c r="I28" s="66"/>
      <c r="J28" s="66"/>
    </row>
    <row r="29" spans="1:10" x14ac:dyDescent="0.25">
      <c r="A29" s="66"/>
      <c r="B29" s="66"/>
      <c r="C29" s="66"/>
      <c r="D29" s="66"/>
      <c r="E29" s="66"/>
      <c r="F29" s="66"/>
      <c r="G29" s="66"/>
      <c r="H29" s="66"/>
      <c r="I29" s="66"/>
      <c r="J29" s="66"/>
    </row>
    <row r="30" spans="1:10" x14ac:dyDescent="0.25">
      <c r="A30" s="66"/>
      <c r="B30" s="66"/>
      <c r="C30" s="66"/>
      <c r="D30" s="66"/>
      <c r="E30" s="66"/>
      <c r="F30" s="66"/>
      <c r="G30" s="66"/>
      <c r="H30" s="66"/>
      <c r="I30" s="66"/>
      <c r="J30" s="66"/>
    </row>
    <row r="31" spans="1:10" x14ac:dyDescent="0.25">
      <c r="A31" s="66"/>
      <c r="B31" s="66"/>
      <c r="C31" s="66"/>
      <c r="D31" s="66"/>
      <c r="E31" s="66"/>
      <c r="F31" s="66"/>
      <c r="G31" s="66"/>
      <c r="H31" s="66"/>
      <c r="I31" s="66"/>
      <c r="J31" s="66"/>
    </row>
    <row r="32" spans="1:10" x14ac:dyDescent="0.25">
      <c r="A32" s="66"/>
      <c r="B32" s="66"/>
      <c r="C32" s="66"/>
      <c r="D32" s="66"/>
      <c r="E32" s="66"/>
      <c r="F32" s="66"/>
      <c r="G32" s="66"/>
      <c r="H32" s="66"/>
      <c r="I32" s="66"/>
      <c r="J32" s="66"/>
    </row>
    <row r="33" spans="1:10" x14ac:dyDescent="0.25">
      <c r="A33" s="66"/>
      <c r="B33" s="66"/>
      <c r="C33" s="66"/>
      <c r="D33" s="66"/>
      <c r="E33" s="66"/>
      <c r="F33" s="66"/>
      <c r="G33" s="66"/>
      <c r="H33" s="66"/>
      <c r="I33" s="66"/>
      <c r="J33" s="66"/>
    </row>
    <row r="34" spans="1:10" x14ac:dyDescent="0.25">
      <c r="A34" s="66"/>
      <c r="B34" s="66"/>
      <c r="C34" s="66"/>
      <c r="D34" s="66"/>
      <c r="E34" s="66"/>
      <c r="F34" s="66"/>
      <c r="G34" s="66"/>
      <c r="H34" s="66"/>
      <c r="I34" s="66"/>
      <c r="J34" s="66"/>
    </row>
    <row r="35" spans="1:10" x14ac:dyDescent="0.25">
      <c r="A35" s="66"/>
      <c r="B35" s="66"/>
      <c r="C35" s="66"/>
      <c r="D35" s="66"/>
      <c r="E35" s="66"/>
      <c r="F35" s="66"/>
      <c r="G35" s="66"/>
      <c r="H35" s="66"/>
      <c r="I35" s="66"/>
      <c r="J35" s="66"/>
    </row>
    <row r="36" spans="1:10" x14ac:dyDescent="0.25">
      <c r="A36" s="66"/>
      <c r="B36" s="66"/>
      <c r="C36" s="66"/>
      <c r="D36" s="66"/>
      <c r="E36" s="66"/>
      <c r="F36" s="66"/>
      <c r="G36" s="66"/>
      <c r="H36" s="66"/>
      <c r="I36" s="66"/>
      <c r="J36" s="66"/>
    </row>
    <row r="37" spans="1:10" x14ac:dyDescent="0.25">
      <c r="A37" s="66"/>
      <c r="B37" s="66"/>
      <c r="C37" s="66"/>
      <c r="D37" s="66"/>
      <c r="E37" s="66"/>
      <c r="F37" s="66"/>
      <c r="G37" s="66"/>
      <c r="H37" s="66"/>
      <c r="I37" s="66"/>
      <c r="J37" s="66"/>
    </row>
  </sheetData>
  <autoFilter ref="A6:L6" xr:uid="{00000000-0009-0000-0000-000007000000}"/>
  <mergeCells count="12">
    <mergeCell ref="A1:J1"/>
    <mergeCell ref="A2:J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31496062992125984" right="0.31496062992125984" top="0.15748031496062992" bottom="0.15748031496062992" header="0.31496062992125984" footer="0.31496062992125984"/>
  <pageSetup paperSize="9" scale="4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3"/>
  <sheetViews>
    <sheetView view="pageBreakPreview" zoomScale="60" zoomScaleNormal="60" workbookViewId="0">
      <selection sqref="A1:XFD1048576"/>
    </sheetView>
  </sheetViews>
  <sheetFormatPr defaultRowHeight="21" x14ac:dyDescent="0.35"/>
  <cols>
    <col min="1" max="1" width="31.28515625" style="240" customWidth="1"/>
    <col min="2" max="2" width="44.42578125" style="240" customWidth="1"/>
    <col min="3" max="3" width="34.7109375" style="240" customWidth="1"/>
    <col min="4" max="4" width="39.140625" style="240" customWidth="1"/>
    <col min="5" max="5" width="36.28515625" style="240" customWidth="1"/>
    <col min="6" max="6" width="23.5703125" style="240" customWidth="1"/>
    <col min="7" max="7" width="34.5703125" style="240" customWidth="1"/>
    <col min="8" max="8" width="37.5703125" style="240" customWidth="1"/>
    <col min="9" max="9" width="32.5703125" style="240" customWidth="1"/>
    <col min="10" max="10" width="0.140625" style="240" hidden="1" customWidth="1"/>
    <col min="11" max="11" width="11.42578125" style="240" hidden="1" customWidth="1"/>
    <col min="12" max="16384" width="9.140625" style="240"/>
  </cols>
  <sheetData>
    <row r="1" spans="1:11" x14ac:dyDescent="0.35">
      <c r="A1" s="383" t="s">
        <v>3817</v>
      </c>
      <c r="B1" s="383"/>
      <c r="C1" s="383"/>
      <c r="D1" s="383"/>
      <c r="E1" s="383"/>
      <c r="F1" s="383"/>
      <c r="G1" s="383"/>
      <c r="H1" s="383"/>
      <c r="I1" s="383"/>
      <c r="J1" s="383"/>
      <c r="K1" s="383"/>
    </row>
    <row r="2" spans="1:11" ht="37.5" customHeight="1" x14ac:dyDescent="0.35">
      <c r="A2" s="406" t="s">
        <v>9413</v>
      </c>
      <c r="B2" s="406"/>
      <c r="C2" s="406"/>
      <c r="D2" s="406"/>
      <c r="E2" s="406"/>
      <c r="F2" s="406"/>
      <c r="G2" s="406"/>
      <c r="H2" s="406"/>
      <c r="I2" s="406"/>
      <c r="J2" s="406"/>
      <c r="K2" s="406"/>
    </row>
    <row r="3" spans="1:11" ht="12.75" customHeight="1" x14ac:dyDescent="0.35">
      <c r="A3" s="241"/>
      <c r="B3" s="241"/>
      <c r="C3" s="241"/>
      <c r="D3" s="241"/>
      <c r="E3" s="241"/>
      <c r="F3" s="241"/>
      <c r="G3" s="241"/>
      <c r="H3" s="241"/>
      <c r="I3" s="241"/>
      <c r="J3" s="241"/>
      <c r="K3" s="241"/>
    </row>
    <row r="4" spans="1:11" hidden="1" x14ac:dyDescent="0.35">
      <c r="A4" s="241"/>
      <c r="B4" s="241"/>
      <c r="C4" s="241"/>
      <c r="D4" s="241"/>
      <c r="E4" s="241"/>
      <c r="F4" s="241"/>
      <c r="G4" s="241"/>
      <c r="H4" s="241"/>
      <c r="I4" s="241"/>
      <c r="J4" s="241"/>
      <c r="K4" s="241"/>
    </row>
    <row r="5" spans="1:11" hidden="1" x14ac:dyDescent="0.35">
      <c r="A5" s="241"/>
      <c r="B5" s="241"/>
      <c r="C5" s="241"/>
      <c r="D5" s="241"/>
      <c r="E5" s="241"/>
      <c r="F5" s="241"/>
      <c r="G5" s="241"/>
      <c r="H5" s="241"/>
      <c r="I5" s="241"/>
      <c r="J5" s="241"/>
      <c r="K5" s="241"/>
    </row>
    <row r="6" spans="1:11" ht="201" customHeight="1" x14ac:dyDescent="0.35">
      <c r="A6" s="409" t="s">
        <v>0</v>
      </c>
      <c r="B6" s="415" t="s">
        <v>9478</v>
      </c>
      <c r="C6" s="414"/>
      <c r="D6" s="242" t="s">
        <v>9479</v>
      </c>
      <c r="E6" s="242" t="s">
        <v>9480</v>
      </c>
      <c r="F6" s="412" t="s">
        <v>9481</v>
      </c>
      <c r="G6" s="413"/>
      <c r="H6" s="413"/>
      <c r="I6" s="414"/>
      <c r="J6" s="241"/>
      <c r="K6" s="241"/>
    </row>
    <row r="7" spans="1:11" ht="162" customHeight="1" x14ac:dyDescent="0.35">
      <c r="A7" s="410"/>
      <c r="B7" s="401" t="s">
        <v>3816</v>
      </c>
      <c r="C7" s="401" t="s">
        <v>3815</v>
      </c>
      <c r="D7" s="401" t="s">
        <v>3814</v>
      </c>
      <c r="E7" s="401" t="s">
        <v>3813</v>
      </c>
      <c r="F7" s="401" t="s">
        <v>3812</v>
      </c>
      <c r="G7" s="401" t="s">
        <v>3811</v>
      </c>
      <c r="H7" s="401" t="s">
        <v>3810</v>
      </c>
      <c r="I7" s="401" t="s">
        <v>3809</v>
      </c>
      <c r="J7" s="243"/>
      <c r="K7" s="403"/>
    </row>
    <row r="8" spans="1:11" ht="11.25" customHeight="1" x14ac:dyDescent="0.35">
      <c r="A8" s="411"/>
      <c r="B8" s="401"/>
      <c r="C8" s="401"/>
      <c r="D8" s="401"/>
      <c r="E8" s="401"/>
      <c r="F8" s="401"/>
      <c r="G8" s="401"/>
      <c r="H8" s="401"/>
      <c r="I8" s="401"/>
      <c r="J8" s="243"/>
      <c r="K8" s="403"/>
    </row>
    <row r="9" spans="1:11" x14ac:dyDescent="0.35">
      <c r="A9" s="62">
        <v>1</v>
      </c>
      <c r="B9" s="62">
        <v>2</v>
      </c>
      <c r="C9" s="62">
        <v>3</v>
      </c>
      <c r="D9" s="62">
        <v>4</v>
      </c>
      <c r="E9" s="62">
        <v>5</v>
      </c>
      <c r="F9" s="62">
        <v>6</v>
      </c>
      <c r="G9" s="62">
        <v>7</v>
      </c>
      <c r="H9" s="62">
        <v>8</v>
      </c>
      <c r="I9" s="62">
        <v>9</v>
      </c>
      <c r="J9" s="243"/>
      <c r="K9" s="243"/>
    </row>
    <row r="10" spans="1:11" ht="105.75" customHeight="1" x14ac:dyDescent="0.35">
      <c r="A10" s="400" t="s">
        <v>3808</v>
      </c>
      <c r="B10" s="402" t="s">
        <v>3807</v>
      </c>
      <c r="C10" s="402" t="s">
        <v>3806</v>
      </c>
      <c r="D10" s="402" t="s">
        <v>3805</v>
      </c>
      <c r="E10" s="402" t="s">
        <v>3796</v>
      </c>
      <c r="F10" s="402">
        <v>4650000</v>
      </c>
      <c r="G10" s="402"/>
      <c r="H10" s="402" t="s">
        <v>3804</v>
      </c>
      <c r="I10" s="407">
        <v>86</v>
      </c>
      <c r="J10" s="403"/>
      <c r="K10" s="403"/>
    </row>
    <row r="11" spans="1:11" ht="34.5" hidden="1" customHeight="1" x14ac:dyDescent="0.35">
      <c r="A11" s="400"/>
      <c r="B11" s="402"/>
      <c r="C11" s="402"/>
      <c r="D11" s="402"/>
      <c r="E11" s="402"/>
      <c r="F11" s="402"/>
      <c r="G11" s="402"/>
      <c r="H11" s="402"/>
      <c r="I11" s="408"/>
      <c r="J11" s="403"/>
      <c r="K11" s="403"/>
    </row>
    <row r="12" spans="1:11" ht="157.5" customHeight="1" x14ac:dyDescent="0.35">
      <c r="A12" s="102" t="s">
        <v>3803</v>
      </c>
      <c r="B12" s="102" t="s">
        <v>3802</v>
      </c>
      <c r="C12" s="102" t="s">
        <v>3590</v>
      </c>
      <c r="D12" s="102" t="s">
        <v>11198</v>
      </c>
      <c r="E12" s="102" t="s">
        <v>3801</v>
      </c>
      <c r="F12" s="102"/>
      <c r="G12" s="102"/>
      <c r="H12" s="102" t="s">
        <v>3800</v>
      </c>
      <c r="I12" s="102">
        <v>26.5</v>
      </c>
    </row>
    <row r="13" spans="1:11" ht="144.75" customHeight="1" x14ac:dyDescent="0.35">
      <c r="A13" s="102" t="s">
        <v>3799</v>
      </c>
      <c r="B13" s="102" t="s">
        <v>3798</v>
      </c>
      <c r="C13" s="102" t="s">
        <v>3590</v>
      </c>
      <c r="D13" s="102" t="s">
        <v>3797</v>
      </c>
      <c r="E13" s="102" t="s">
        <v>3796</v>
      </c>
      <c r="F13" s="102"/>
      <c r="G13" s="102"/>
      <c r="H13" s="102" t="s">
        <v>3795</v>
      </c>
      <c r="I13" s="102">
        <v>41.5</v>
      </c>
    </row>
    <row r="14" spans="1:11" ht="172.5" customHeight="1" x14ac:dyDescent="0.35">
      <c r="A14" s="102" t="s">
        <v>3794</v>
      </c>
      <c r="B14" s="102" t="s">
        <v>3793</v>
      </c>
      <c r="C14" s="102" t="s">
        <v>3792</v>
      </c>
      <c r="D14" s="102" t="s">
        <v>3791</v>
      </c>
      <c r="E14" s="102" t="s">
        <v>3790</v>
      </c>
      <c r="F14" s="102"/>
      <c r="G14" s="102"/>
      <c r="H14" s="102" t="s">
        <v>3789</v>
      </c>
      <c r="I14" s="102">
        <v>10</v>
      </c>
    </row>
    <row r="15" spans="1:11" ht="168.75" customHeight="1" x14ac:dyDescent="0.35">
      <c r="A15" s="102" t="s">
        <v>3788</v>
      </c>
      <c r="B15" s="102" t="s">
        <v>3787</v>
      </c>
      <c r="C15" s="102" t="s">
        <v>3590</v>
      </c>
      <c r="D15" s="102" t="s">
        <v>11199</v>
      </c>
      <c r="E15" s="102" t="s">
        <v>3786</v>
      </c>
      <c r="F15" s="102"/>
      <c r="G15" s="102"/>
      <c r="H15" s="102" t="s">
        <v>3785</v>
      </c>
      <c r="I15" s="102">
        <v>4</v>
      </c>
    </row>
    <row r="16" spans="1:11" ht="128.25" customHeight="1" x14ac:dyDescent="0.35">
      <c r="A16" s="102" t="s">
        <v>3784</v>
      </c>
      <c r="B16" s="102" t="s">
        <v>3783</v>
      </c>
      <c r="C16" s="102" t="s">
        <v>3782</v>
      </c>
      <c r="D16" s="244" t="s">
        <v>11200</v>
      </c>
      <c r="E16" s="102" t="s">
        <v>3781</v>
      </c>
      <c r="F16" s="102"/>
      <c r="G16" s="102"/>
      <c r="H16" s="102" t="s">
        <v>3780</v>
      </c>
      <c r="I16" s="102">
        <v>2</v>
      </c>
    </row>
    <row r="17" spans="1:11" ht="101.25" x14ac:dyDescent="0.35">
      <c r="A17" s="102" t="s">
        <v>3779</v>
      </c>
      <c r="B17" s="245" t="s">
        <v>5125</v>
      </c>
      <c r="C17" s="245" t="s">
        <v>3778</v>
      </c>
      <c r="D17" s="246">
        <v>1030400563467</v>
      </c>
      <c r="E17" s="247" t="s">
        <v>3777</v>
      </c>
      <c r="F17" s="247"/>
      <c r="G17" s="247"/>
      <c r="H17" s="247" t="s">
        <v>3776</v>
      </c>
      <c r="I17" s="247">
        <v>2</v>
      </c>
    </row>
    <row r="18" spans="1:11" ht="162" x14ac:dyDescent="0.35">
      <c r="A18" s="102" t="s">
        <v>3775</v>
      </c>
      <c r="B18" s="248" t="s">
        <v>3774</v>
      </c>
      <c r="C18" s="248" t="s">
        <v>3773</v>
      </c>
      <c r="D18" s="249">
        <v>1050400564367</v>
      </c>
      <c r="E18" s="102" t="s">
        <v>3772</v>
      </c>
      <c r="F18" s="102"/>
      <c r="G18" s="102"/>
      <c r="H18" s="102" t="s">
        <v>3771</v>
      </c>
      <c r="I18" s="102">
        <v>80</v>
      </c>
    </row>
    <row r="19" spans="1:11" ht="182.25" x14ac:dyDescent="0.35">
      <c r="A19" s="102" t="s">
        <v>3770</v>
      </c>
      <c r="B19" s="102" t="s">
        <v>3769</v>
      </c>
      <c r="C19" s="102" t="s">
        <v>3768</v>
      </c>
      <c r="D19" s="250" t="s">
        <v>3767</v>
      </c>
      <c r="E19" s="102" t="s">
        <v>3766</v>
      </c>
      <c r="F19" s="102"/>
      <c r="G19" s="102"/>
      <c r="H19" s="102" t="s">
        <v>3765</v>
      </c>
      <c r="I19" s="102">
        <v>7</v>
      </c>
    </row>
    <row r="20" spans="1:11" ht="202.5" x14ac:dyDescent="0.35">
      <c r="A20" s="102" t="s">
        <v>3764</v>
      </c>
      <c r="B20" s="102" t="s">
        <v>3763</v>
      </c>
      <c r="C20" s="102" t="s">
        <v>3762</v>
      </c>
      <c r="D20" s="250" t="s">
        <v>3761</v>
      </c>
      <c r="E20" s="102" t="s">
        <v>3760</v>
      </c>
      <c r="F20" s="102"/>
      <c r="G20" s="102"/>
      <c r="H20" s="102" t="s">
        <v>3759</v>
      </c>
      <c r="I20" s="102">
        <v>39</v>
      </c>
    </row>
    <row r="21" spans="1:11" ht="202.5" x14ac:dyDescent="0.35">
      <c r="A21" s="102" t="s">
        <v>3758</v>
      </c>
      <c r="B21" s="102" t="s">
        <v>3757</v>
      </c>
      <c r="C21" s="102" t="s">
        <v>3756</v>
      </c>
      <c r="D21" s="250" t="s">
        <v>3755</v>
      </c>
      <c r="E21" s="102" t="s">
        <v>3754</v>
      </c>
      <c r="F21" s="102"/>
      <c r="G21" s="102"/>
      <c r="H21" s="102" t="s">
        <v>3753</v>
      </c>
      <c r="I21" s="102">
        <v>3</v>
      </c>
    </row>
    <row r="22" spans="1:11" ht="121.5" x14ac:dyDescent="0.35">
      <c r="A22" s="102" t="s">
        <v>3752</v>
      </c>
      <c r="B22" s="102" t="s">
        <v>3751</v>
      </c>
      <c r="C22" s="102" t="s">
        <v>3750</v>
      </c>
      <c r="D22" s="250" t="s">
        <v>3749</v>
      </c>
      <c r="E22" s="102" t="s">
        <v>3743</v>
      </c>
      <c r="F22" s="102"/>
      <c r="G22" s="102"/>
      <c r="H22" s="102" t="s">
        <v>3748</v>
      </c>
      <c r="I22" s="102">
        <v>3</v>
      </c>
    </row>
    <row r="23" spans="1:11" ht="121.5" x14ac:dyDescent="0.35">
      <c r="A23" s="102" t="s">
        <v>3747</v>
      </c>
      <c r="B23" s="102" t="s">
        <v>3746</v>
      </c>
      <c r="C23" s="102" t="s">
        <v>3745</v>
      </c>
      <c r="D23" s="250" t="s">
        <v>3744</v>
      </c>
      <c r="E23" s="102" t="s">
        <v>3743</v>
      </c>
      <c r="F23" s="102"/>
      <c r="G23" s="102"/>
      <c r="H23" s="102" t="s">
        <v>3742</v>
      </c>
      <c r="I23" s="102">
        <v>12</v>
      </c>
    </row>
    <row r="24" spans="1:11" ht="123" customHeight="1" x14ac:dyDescent="0.35">
      <c r="A24" s="404" t="s">
        <v>3741</v>
      </c>
      <c r="B24" s="398" t="s">
        <v>3740</v>
      </c>
      <c r="C24" s="398" t="s">
        <v>3739</v>
      </c>
      <c r="D24" s="399" t="s">
        <v>3738</v>
      </c>
      <c r="E24" s="400" t="s">
        <v>3737</v>
      </c>
      <c r="F24" s="400"/>
      <c r="G24" s="400"/>
      <c r="H24" s="400" t="s">
        <v>3736</v>
      </c>
      <c r="I24" s="400">
        <v>23.7</v>
      </c>
    </row>
    <row r="25" spans="1:11" ht="15.75" customHeight="1" x14ac:dyDescent="0.35">
      <c r="A25" s="405"/>
      <c r="B25" s="398"/>
      <c r="C25" s="398"/>
      <c r="D25" s="399"/>
      <c r="E25" s="400"/>
      <c r="F25" s="400"/>
      <c r="G25" s="400"/>
      <c r="H25" s="400"/>
      <c r="I25" s="400"/>
      <c r="J25" s="251"/>
      <c r="K25" s="251"/>
    </row>
    <row r="26" spans="1:11" ht="101.25" x14ac:dyDescent="0.35">
      <c r="A26" s="102" t="s">
        <v>3735</v>
      </c>
      <c r="B26" s="102" t="s">
        <v>3734</v>
      </c>
      <c r="C26" s="102" t="s">
        <v>3733</v>
      </c>
      <c r="D26" s="249" t="s">
        <v>3732</v>
      </c>
      <c r="E26" s="102" t="s">
        <v>3731</v>
      </c>
      <c r="F26" s="102"/>
      <c r="G26" s="102"/>
      <c r="H26" s="102" t="s">
        <v>3730</v>
      </c>
      <c r="I26" s="102">
        <v>25.8</v>
      </c>
      <c r="J26" s="251"/>
      <c r="K26" s="251"/>
    </row>
    <row r="27" spans="1:11" ht="101.25" x14ac:dyDescent="0.35">
      <c r="A27" s="102" t="s">
        <v>3729</v>
      </c>
      <c r="B27" s="102" t="s">
        <v>3728</v>
      </c>
      <c r="C27" s="102" t="s">
        <v>3727</v>
      </c>
      <c r="D27" s="249" t="s">
        <v>3726</v>
      </c>
      <c r="E27" s="102" t="s">
        <v>3725</v>
      </c>
      <c r="F27" s="102"/>
      <c r="G27" s="102"/>
      <c r="H27" s="102" t="s">
        <v>3724</v>
      </c>
      <c r="I27" s="102">
        <v>53.7</v>
      </c>
      <c r="J27" s="251"/>
      <c r="K27" s="251"/>
    </row>
    <row r="28" spans="1:11" ht="101.25" x14ac:dyDescent="0.35">
      <c r="A28" s="102" t="s">
        <v>3723</v>
      </c>
      <c r="B28" s="102" t="s">
        <v>3722</v>
      </c>
      <c r="C28" s="102" t="s">
        <v>3721</v>
      </c>
      <c r="D28" s="249" t="s">
        <v>3720</v>
      </c>
      <c r="E28" s="102" t="s">
        <v>3719</v>
      </c>
      <c r="F28" s="102"/>
      <c r="G28" s="102"/>
      <c r="H28" s="102" t="s">
        <v>3718</v>
      </c>
      <c r="I28" s="102">
        <v>40.700000000000003</v>
      </c>
      <c r="J28" s="251"/>
      <c r="K28" s="251"/>
    </row>
    <row r="29" spans="1:11" ht="81" x14ac:dyDescent="0.35">
      <c r="A29" s="102" t="s">
        <v>3717</v>
      </c>
      <c r="B29" s="102" t="s">
        <v>3716</v>
      </c>
      <c r="C29" s="102" t="s">
        <v>3715</v>
      </c>
      <c r="D29" s="249" t="s">
        <v>3714</v>
      </c>
      <c r="E29" s="102" t="s">
        <v>3713</v>
      </c>
      <c r="F29" s="102"/>
      <c r="G29" s="102"/>
      <c r="H29" s="102" t="s">
        <v>3712</v>
      </c>
      <c r="I29" s="102">
        <v>45.2</v>
      </c>
      <c r="J29" s="251"/>
      <c r="K29" s="251"/>
    </row>
    <row r="30" spans="1:11" ht="101.25" x14ac:dyDescent="0.35">
      <c r="A30" s="102" t="s">
        <v>3711</v>
      </c>
      <c r="B30" s="102" t="s">
        <v>3710</v>
      </c>
      <c r="C30" s="102" t="s">
        <v>3709</v>
      </c>
      <c r="D30" s="249" t="s">
        <v>3708</v>
      </c>
      <c r="E30" s="102" t="s">
        <v>3707</v>
      </c>
      <c r="F30" s="102"/>
      <c r="G30" s="102"/>
      <c r="H30" s="102" t="s">
        <v>3706</v>
      </c>
      <c r="I30" s="102">
        <v>31.4</v>
      </c>
      <c r="J30" s="251"/>
      <c r="K30" s="251"/>
    </row>
    <row r="31" spans="1:11" ht="101.25" x14ac:dyDescent="0.35">
      <c r="A31" s="102" t="s">
        <v>3705</v>
      </c>
      <c r="B31" s="102" t="s">
        <v>3704</v>
      </c>
      <c r="C31" s="102" t="s">
        <v>3703</v>
      </c>
      <c r="D31" s="249" t="s">
        <v>3702</v>
      </c>
      <c r="E31" s="102" t="s">
        <v>3701</v>
      </c>
      <c r="F31" s="102"/>
      <c r="G31" s="102"/>
      <c r="H31" s="102" t="s">
        <v>3700</v>
      </c>
      <c r="I31" s="102">
        <v>59</v>
      </c>
    </row>
    <row r="32" spans="1:11" ht="81" x14ac:dyDescent="0.35">
      <c r="A32" s="102" t="s">
        <v>3699</v>
      </c>
      <c r="B32" s="102" t="s">
        <v>3698</v>
      </c>
      <c r="C32" s="102" t="s">
        <v>3697</v>
      </c>
      <c r="D32" s="249" t="s">
        <v>3696</v>
      </c>
      <c r="E32" s="102" t="s">
        <v>3695</v>
      </c>
      <c r="F32" s="102"/>
      <c r="G32" s="102"/>
      <c r="H32" s="102" t="s">
        <v>3694</v>
      </c>
      <c r="I32" s="102">
        <v>55.9</v>
      </c>
    </row>
    <row r="33" spans="1:9" ht="101.25" x14ac:dyDescent="0.35">
      <c r="A33" s="102" t="s">
        <v>3693</v>
      </c>
      <c r="B33" s="102" t="s">
        <v>3692</v>
      </c>
      <c r="C33" s="102" t="s">
        <v>3691</v>
      </c>
      <c r="D33" s="249" t="s">
        <v>3690</v>
      </c>
      <c r="E33" s="102" t="s">
        <v>3689</v>
      </c>
      <c r="F33" s="102"/>
      <c r="G33" s="102"/>
      <c r="H33" s="102" t="s">
        <v>3688</v>
      </c>
      <c r="I33" s="102">
        <v>58.1</v>
      </c>
    </row>
    <row r="34" spans="1:9" ht="101.25" x14ac:dyDescent="0.35">
      <c r="A34" s="102" t="s">
        <v>3687</v>
      </c>
      <c r="B34" s="102" t="s">
        <v>3686</v>
      </c>
      <c r="C34" s="102" t="s">
        <v>3685</v>
      </c>
      <c r="D34" s="249" t="s">
        <v>3684</v>
      </c>
      <c r="E34" s="102" t="s">
        <v>3683</v>
      </c>
      <c r="F34" s="102"/>
      <c r="G34" s="102"/>
      <c r="H34" s="102" t="s">
        <v>3682</v>
      </c>
      <c r="I34" s="102">
        <v>49.6</v>
      </c>
    </row>
    <row r="35" spans="1:9" ht="101.25" x14ac:dyDescent="0.35">
      <c r="A35" s="102" t="s">
        <v>3681</v>
      </c>
      <c r="B35" s="102" t="s">
        <v>3680</v>
      </c>
      <c r="C35" s="102" t="s">
        <v>3679</v>
      </c>
      <c r="D35" s="249" t="s">
        <v>3678</v>
      </c>
      <c r="E35" s="102" t="s">
        <v>3677</v>
      </c>
      <c r="F35" s="102"/>
      <c r="G35" s="102"/>
      <c r="H35" s="102" t="s">
        <v>3676</v>
      </c>
      <c r="I35" s="102">
        <v>27.5</v>
      </c>
    </row>
    <row r="36" spans="1:9" ht="101.25" x14ac:dyDescent="0.35">
      <c r="A36" s="102" t="s">
        <v>3675</v>
      </c>
      <c r="B36" s="102" t="s">
        <v>3674</v>
      </c>
      <c r="C36" s="102" t="s">
        <v>3673</v>
      </c>
      <c r="D36" s="249" t="s">
        <v>3672</v>
      </c>
      <c r="E36" s="102" t="s">
        <v>3671</v>
      </c>
      <c r="F36" s="102"/>
      <c r="G36" s="102"/>
      <c r="H36" s="102" t="s">
        <v>3670</v>
      </c>
      <c r="I36" s="102">
        <v>25.8</v>
      </c>
    </row>
    <row r="37" spans="1:9" ht="81" x14ac:dyDescent="0.35">
      <c r="A37" s="102" t="s">
        <v>3669</v>
      </c>
      <c r="B37" s="102" t="s">
        <v>3668</v>
      </c>
      <c r="C37" s="102" t="s">
        <v>3667</v>
      </c>
      <c r="D37" s="249" t="s">
        <v>3666</v>
      </c>
      <c r="E37" s="102" t="s">
        <v>3665</v>
      </c>
      <c r="F37" s="102"/>
      <c r="G37" s="102"/>
      <c r="H37" s="102" t="s">
        <v>3664</v>
      </c>
      <c r="I37" s="102">
        <v>23.7</v>
      </c>
    </row>
    <row r="38" spans="1:9" ht="101.25" x14ac:dyDescent="0.35">
      <c r="A38" s="102" t="s">
        <v>3663</v>
      </c>
      <c r="B38" s="102" t="s">
        <v>3662</v>
      </c>
      <c r="C38" s="102" t="s">
        <v>3661</v>
      </c>
      <c r="D38" s="249" t="s">
        <v>3660</v>
      </c>
      <c r="E38" s="102" t="s">
        <v>3659</v>
      </c>
      <c r="F38" s="102"/>
      <c r="G38" s="102"/>
      <c r="H38" s="102" t="s">
        <v>3658</v>
      </c>
      <c r="I38" s="102">
        <v>47.3</v>
      </c>
    </row>
    <row r="39" spans="1:9" ht="101.25" x14ac:dyDescent="0.35">
      <c r="A39" s="102" t="s">
        <v>3657</v>
      </c>
      <c r="B39" s="102" t="s">
        <v>3656</v>
      </c>
      <c r="C39" s="102" t="s">
        <v>3655</v>
      </c>
      <c r="D39" s="249" t="s">
        <v>3654</v>
      </c>
      <c r="E39" s="102" t="s">
        <v>3653</v>
      </c>
      <c r="F39" s="102"/>
      <c r="G39" s="102"/>
      <c r="H39" s="102" t="s">
        <v>3652</v>
      </c>
      <c r="I39" s="102">
        <v>17.5</v>
      </c>
    </row>
    <row r="40" spans="1:9" ht="101.25" x14ac:dyDescent="0.35">
      <c r="A40" s="102" t="s">
        <v>3651</v>
      </c>
      <c r="B40" s="102" t="s">
        <v>3650</v>
      </c>
      <c r="C40" s="102" t="s">
        <v>3649</v>
      </c>
      <c r="D40" s="249" t="s">
        <v>3648</v>
      </c>
      <c r="E40" s="102" t="s">
        <v>3647</v>
      </c>
      <c r="F40" s="102"/>
      <c r="G40" s="102"/>
      <c r="H40" s="102" t="s">
        <v>3646</v>
      </c>
      <c r="I40" s="102">
        <v>42.3</v>
      </c>
    </row>
    <row r="41" spans="1:9" ht="101.25" x14ac:dyDescent="0.35">
      <c r="A41" s="102" t="s">
        <v>3645</v>
      </c>
      <c r="B41" s="102" t="s">
        <v>3644</v>
      </c>
      <c r="C41" s="102" t="s">
        <v>3643</v>
      </c>
      <c r="D41" s="249" t="s">
        <v>3642</v>
      </c>
      <c r="E41" s="102" t="s">
        <v>3641</v>
      </c>
      <c r="F41" s="102"/>
      <c r="G41" s="102"/>
      <c r="H41" s="102" t="s">
        <v>3640</v>
      </c>
      <c r="I41" s="102">
        <v>29.5</v>
      </c>
    </row>
    <row r="42" spans="1:9" ht="101.25" x14ac:dyDescent="0.35">
      <c r="A42" s="102" t="s">
        <v>3639</v>
      </c>
      <c r="B42" s="102" t="s">
        <v>5257</v>
      </c>
      <c r="C42" s="102" t="s">
        <v>3638</v>
      </c>
      <c r="D42" s="249" t="s">
        <v>3637</v>
      </c>
      <c r="E42" s="102" t="s">
        <v>3636</v>
      </c>
      <c r="F42" s="102"/>
      <c r="G42" s="102"/>
      <c r="H42" s="102" t="s">
        <v>3635</v>
      </c>
      <c r="I42" s="102">
        <v>194.9</v>
      </c>
    </row>
    <row r="43" spans="1:9" ht="101.25" x14ac:dyDescent="0.35">
      <c r="A43" s="102" t="s">
        <v>3634</v>
      </c>
      <c r="B43" s="102" t="s">
        <v>3633</v>
      </c>
      <c r="C43" s="102" t="s">
        <v>3632</v>
      </c>
      <c r="D43" s="249" t="s">
        <v>3631</v>
      </c>
      <c r="E43" s="102" t="s">
        <v>3630</v>
      </c>
      <c r="F43" s="102"/>
      <c r="G43" s="102"/>
      <c r="H43" s="102" t="s">
        <v>3629</v>
      </c>
      <c r="I43" s="102">
        <v>33.9</v>
      </c>
    </row>
    <row r="44" spans="1:9" ht="81" x14ac:dyDescent="0.35">
      <c r="A44" s="102" t="s">
        <v>3628</v>
      </c>
      <c r="B44" s="102" t="s">
        <v>3627</v>
      </c>
      <c r="C44" s="102" t="s">
        <v>3626</v>
      </c>
      <c r="D44" s="249" t="s">
        <v>3625</v>
      </c>
      <c r="E44" s="102" t="s">
        <v>3624</v>
      </c>
      <c r="F44" s="102"/>
      <c r="G44" s="102"/>
      <c r="H44" s="102" t="s">
        <v>3623</v>
      </c>
      <c r="I44" s="102">
        <v>39.5</v>
      </c>
    </row>
    <row r="45" spans="1:9" ht="81" x14ac:dyDescent="0.35">
      <c r="A45" s="102" t="s">
        <v>3622</v>
      </c>
      <c r="B45" s="102" t="s">
        <v>3621</v>
      </c>
      <c r="C45" s="102" t="s">
        <v>3620</v>
      </c>
      <c r="D45" s="249" t="s">
        <v>3619</v>
      </c>
      <c r="E45" s="102" t="s">
        <v>3618</v>
      </c>
      <c r="F45" s="102"/>
      <c r="G45" s="102"/>
      <c r="H45" s="102" t="s">
        <v>3617</v>
      </c>
      <c r="I45" s="102">
        <v>13</v>
      </c>
    </row>
    <row r="46" spans="1:9" ht="101.25" x14ac:dyDescent="0.35">
      <c r="A46" s="102" t="s">
        <v>3616</v>
      </c>
      <c r="B46" s="102" t="s">
        <v>3615</v>
      </c>
      <c r="C46" s="102" t="s">
        <v>3614</v>
      </c>
      <c r="D46" s="249" t="s">
        <v>3613</v>
      </c>
      <c r="E46" s="102" t="s">
        <v>3612</v>
      </c>
      <c r="F46" s="102"/>
      <c r="G46" s="102"/>
      <c r="H46" s="102" t="s">
        <v>3611</v>
      </c>
      <c r="I46" s="102">
        <v>19.100000000000001</v>
      </c>
    </row>
    <row r="47" spans="1:9" ht="101.25" x14ac:dyDescent="0.35">
      <c r="A47" s="102" t="s">
        <v>3610</v>
      </c>
      <c r="B47" s="102" t="s">
        <v>3609</v>
      </c>
      <c r="C47" s="102" t="s">
        <v>3608</v>
      </c>
      <c r="D47" s="249" t="s">
        <v>3607</v>
      </c>
      <c r="E47" s="102" t="s">
        <v>3606</v>
      </c>
      <c r="F47" s="102"/>
      <c r="G47" s="102"/>
      <c r="H47" s="102" t="s">
        <v>3605</v>
      </c>
      <c r="I47" s="102">
        <v>5</v>
      </c>
    </row>
    <row r="48" spans="1:9" ht="183" customHeight="1" x14ac:dyDescent="0.35">
      <c r="A48" s="102" t="s">
        <v>3604</v>
      </c>
      <c r="B48" s="102" t="s">
        <v>3603</v>
      </c>
      <c r="C48" s="102" t="s">
        <v>3602</v>
      </c>
      <c r="D48" s="249" t="s">
        <v>3601</v>
      </c>
      <c r="E48" s="102" t="s">
        <v>3600</v>
      </c>
      <c r="F48" s="102"/>
      <c r="G48" s="102"/>
      <c r="H48" s="102" t="s">
        <v>3599</v>
      </c>
      <c r="I48" s="102">
        <v>36.9</v>
      </c>
    </row>
    <row r="49" spans="1:9" ht="207" customHeight="1" x14ac:dyDescent="0.35">
      <c r="A49" s="102" t="s">
        <v>3598</v>
      </c>
      <c r="B49" s="102" t="s">
        <v>3597</v>
      </c>
      <c r="C49" s="102" t="s">
        <v>3596</v>
      </c>
      <c r="D49" s="102" t="s">
        <v>3595</v>
      </c>
      <c r="E49" s="102" t="s">
        <v>3594</v>
      </c>
      <c r="F49" s="102"/>
      <c r="G49" s="102"/>
      <c r="H49" s="102" t="s">
        <v>3593</v>
      </c>
      <c r="I49" s="102">
        <v>5</v>
      </c>
    </row>
    <row r="50" spans="1:9" ht="210.75" customHeight="1" x14ac:dyDescent="0.35">
      <c r="A50" s="102" t="s">
        <v>3592</v>
      </c>
      <c r="B50" s="102" t="s">
        <v>3591</v>
      </c>
      <c r="C50" s="102" t="s">
        <v>3590</v>
      </c>
      <c r="D50" s="102" t="s">
        <v>3589</v>
      </c>
      <c r="E50" s="102" t="s">
        <v>3588</v>
      </c>
      <c r="F50" s="102"/>
      <c r="G50" s="102"/>
      <c r="H50" s="102" t="s">
        <v>3587</v>
      </c>
      <c r="I50" s="102">
        <v>13</v>
      </c>
    </row>
    <row r="51" spans="1:9" ht="210.75" customHeight="1" x14ac:dyDescent="0.35">
      <c r="A51" s="102" t="s">
        <v>4780</v>
      </c>
      <c r="B51" s="102" t="s">
        <v>4781</v>
      </c>
      <c r="C51" s="102" t="s">
        <v>3590</v>
      </c>
      <c r="D51" s="102" t="s">
        <v>4783</v>
      </c>
      <c r="E51" s="102" t="s">
        <v>4782</v>
      </c>
      <c r="F51" s="102"/>
      <c r="G51" s="102"/>
      <c r="H51" s="102"/>
      <c r="I51" s="102">
        <v>7</v>
      </c>
    </row>
    <row r="52" spans="1:9" ht="210.75" customHeight="1" x14ac:dyDescent="0.35">
      <c r="A52" s="102" t="s">
        <v>5371</v>
      </c>
      <c r="B52" s="102" t="s">
        <v>5372</v>
      </c>
      <c r="C52" s="102" t="s">
        <v>5373</v>
      </c>
      <c r="D52" s="102" t="s">
        <v>5374</v>
      </c>
      <c r="E52" s="102" t="s">
        <v>5375</v>
      </c>
      <c r="F52" s="102"/>
      <c r="G52" s="102"/>
      <c r="H52" s="102"/>
      <c r="I52" s="102"/>
    </row>
    <row r="53" spans="1:9" x14ac:dyDescent="0.35">
      <c r="A53" s="252"/>
    </row>
  </sheetData>
  <autoFilter ref="A9:K9" xr:uid="{00000000-0009-0000-0000-000008000000}"/>
  <mergeCells count="34">
    <mergeCell ref="B7:B8"/>
    <mergeCell ref="F10:F11"/>
    <mergeCell ref="I7:I8"/>
    <mergeCell ref="D7:D8"/>
    <mergeCell ref="A6:A8"/>
    <mergeCell ref="F6:I6"/>
    <mergeCell ref="B6:C6"/>
    <mergeCell ref="K7:K8"/>
    <mergeCell ref="A24:A25"/>
    <mergeCell ref="A1:K1"/>
    <mergeCell ref="G10:G11"/>
    <mergeCell ref="H10:H11"/>
    <mergeCell ref="J10:J11"/>
    <mergeCell ref="K10:K11"/>
    <mergeCell ref="A2:K2"/>
    <mergeCell ref="G7:G8"/>
    <mergeCell ref="H7:H8"/>
    <mergeCell ref="I10:I11"/>
    <mergeCell ref="B10:B11"/>
    <mergeCell ref="C10:C11"/>
    <mergeCell ref="A10:A11"/>
    <mergeCell ref="D10:D11"/>
    <mergeCell ref="C7:C8"/>
    <mergeCell ref="I24:I25"/>
    <mergeCell ref="E7:E8"/>
    <mergeCell ref="E10:E11"/>
    <mergeCell ref="G24:G25"/>
    <mergeCell ref="H24:H25"/>
    <mergeCell ref="F7:F8"/>
    <mergeCell ref="B24:B25"/>
    <mergeCell ref="C24:C25"/>
    <mergeCell ref="D24:D25"/>
    <mergeCell ref="E24:E25"/>
    <mergeCell ref="F24:F25"/>
  </mergeCells>
  <pageMargins left="0.7" right="0.7" top="0.75" bottom="0.75" header="0.3" footer="0.3"/>
  <pageSetup paperSize="9" scale="3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670"/>
  <sheetViews>
    <sheetView view="pageBreakPreview" zoomScaleNormal="100" zoomScaleSheetLayoutView="100" workbookViewId="0">
      <selection sqref="A1:XFD1048576"/>
    </sheetView>
  </sheetViews>
  <sheetFormatPr defaultRowHeight="15" x14ac:dyDescent="0.25"/>
  <cols>
    <col min="1" max="1" width="14.140625" style="128" customWidth="1"/>
    <col min="2" max="2" width="28" style="6" customWidth="1"/>
    <col min="3" max="3" width="25.85546875" style="6" customWidth="1"/>
    <col min="4" max="4" width="14.5703125" style="6" customWidth="1"/>
    <col min="5" max="5" width="24.5703125" style="6" customWidth="1"/>
    <col min="6" max="6" width="25.85546875" style="6" customWidth="1"/>
    <col min="7" max="7" width="20.7109375" style="6" customWidth="1"/>
    <col min="8" max="8" width="24.85546875" style="6" customWidth="1"/>
    <col min="9" max="9" width="29.7109375" style="6" customWidth="1"/>
    <col min="10" max="10" width="26.140625" style="355" customWidth="1"/>
    <col min="11" max="16384" width="9.140625" style="6"/>
  </cols>
  <sheetData>
    <row r="1" spans="1:10" ht="43.5" customHeight="1" x14ac:dyDescent="0.3">
      <c r="A1" s="253"/>
      <c r="B1" s="121"/>
      <c r="C1" s="121"/>
      <c r="D1" s="121"/>
      <c r="E1" s="121"/>
      <c r="F1" s="121"/>
      <c r="G1" s="121"/>
      <c r="H1" s="121"/>
      <c r="I1" s="121"/>
      <c r="J1" s="254"/>
    </row>
    <row r="2" spans="1:10" ht="57" customHeight="1" x14ac:dyDescent="0.25">
      <c r="A2" s="418" t="s">
        <v>3586</v>
      </c>
      <c r="B2" s="418" t="s">
        <v>702</v>
      </c>
      <c r="C2" s="418" t="s">
        <v>4821</v>
      </c>
      <c r="D2" s="418" t="s">
        <v>4822</v>
      </c>
      <c r="E2" s="418" t="s">
        <v>4129</v>
      </c>
      <c r="F2" s="418" t="s">
        <v>4130</v>
      </c>
      <c r="G2" s="418" t="s">
        <v>701</v>
      </c>
      <c r="H2" s="418" t="s">
        <v>700</v>
      </c>
      <c r="I2" s="418" t="s">
        <v>699</v>
      </c>
      <c r="J2" s="416" t="s">
        <v>698</v>
      </c>
    </row>
    <row r="3" spans="1:10" ht="38.25" customHeight="1" x14ac:dyDescent="0.25">
      <c r="A3" s="370"/>
      <c r="B3" s="370"/>
      <c r="C3" s="370"/>
      <c r="D3" s="370"/>
      <c r="E3" s="370"/>
      <c r="F3" s="370"/>
      <c r="G3" s="370"/>
      <c r="H3" s="370"/>
      <c r="I3" s="370"/>
      <c r="J3" s="417"/>
    </row>
    <row r="4" spans="1:10" ht="33" customHeight="1" x14ac:dyDescent="0.25">
      <c r="A4" s="51">
        <v>1</v>
      </c>
      <c r="B4" s="51">
        <v>2</v>
      </c>
      <c r="C4" s="51">
        <v>3</v>
      </c>
      <c r="D4" s="51">
        <v>4</v>
      </c>
      <c r="E4" s="51">
        <v>5</v>
      </c>
      <c r="F4" s="51">
        <v>6</v>
      </c>
      <c r="G4" s="51">
        <v>7</v>
      </c>
      <c r="H4" s="51">
        <v>8</v>
      </c>
      <c r="I4" s="52">
        <v>9</v>
      </c>
      <c r="J4" s="214">
        <v>10</v>
      </c>
    </row>
    <row r="5" spans="1:10" ht="32.25" customHeight="1" x14ac:dyDescent="0.25">
      <c r="A5" s="214" t="s">
        <v>5680</v>
      </c>
      <c r="B5" s="214" t="s">
        <v>724</v>
      </c>
      <c r="C5" s="235"/>
      <c r="D5" s="235"/>
      <c r="E5" s="235">
        <v>25510</v>
      </c>
      <c r="F5" s="235">
        <v>25510</v>
      </c>
      <c r="G5" s="255"/>
      <c r="H5" s="235"/>
      <c r="I5" s="214" t="s">
        <v>4722</v>
      </c>
      <c r="J5" s="214" t="s">
        <v>4730</v>
      </c>
    </row>
    <row r="6" spans="1:10" ht="36" x14ac:dyDescent="0.25">
      <c r="A6" s="214" t="s">
        <v>5681</v>
      </c>
      <c r="B6" s="214" t="s">
        <v>3386</v>
      </c>
      <c r="C6" s="235"/>
      <c r="D6" s="235"/>
      <c r="E6" s="235">
        <v>27220</v>
      </c>
      <c r="F6" s="235">
        <v>27220</v>
      </c>
      <c r="G6" s="255"/>
      <c r="H6" s="235"/>
      <c r="I6" s="214" t="s">
        <v>4722</v>
      </c>
      <c r="J6" s="214" t="s">
        <v>4730</v>
      </c>
    </row>
    <row r="7" spans="1:10" ht="36" x14ac:dyDescent="0.25">
      <c r="A7" s="214" t="s">
        <v>5682</v>
      </c>
      <c r="B7" s="214" t="s">
        <v>4605</v>
      </c>
      <c r="C7" s="235" t="s">
        <v>7794</v>
      </c>
      <c r="D7" s="235"/>
      <c r="E7" s="235">
        <v>14360</v>
      </c>
      <c r="F7" s="235">
        <v>14360</v>
      </c>
      <c r="G7" s="255"/>
      <c r="H7" s="235"/>
      <c r="I7" s="214" t="s">
        <v>4722</v>
      </c>
      <c r="J7" s="214" t="s">
        <v>4730</v>
      </c>
    </row>
    <row r="8" spans="1:10" ht="36" x14ac:dyDescent="0.25">
      <c r="A8" s="214" t="s">
        <v>3585</v>
      </c>
      <c r="B8" s="214" t="s">
        <v>3513</v>
      </c>
      <c r="C8" s="235"/>
      <c r="D8" s="235"/>
      <c r="E8" s="235">
        <v>16000</v>
      </c>
      <c r="F8" s="235">
        <v>16000</v>
      </c>
      <c r="G8" s="255"/>
      <c r="H8" s="235"/>
      <c r="I8" s="214" t="s">
        <v>4722</v>
      </c>
      <c r="J8" s="214" t="s">
        <v>4730</v>
      </c>
    </row>
    <row r="9" spans="1:10" ht="36" x14ac:dyDescent="0.25">
      <c r="A9" s="214" t="s">
        <v>5683</v>
      </c>
      <c r="B9" s="214" t="s">
        <v>3512</v>
      </c>
      <c r="C9" s="235"/>
      <c r="D9" s="235"/>
      <c r="E9" s="235">
        <v>21700</v>
      </c>
      <c r="F9" s="235">
        <v>21700</v>
      </c>
      <c r="G9" s="255"/>
      <c r="H9" s="235"/>
      <c r="I9" s="214" t="s">
        <v>4722</v>
      </c>
      <c r="J9" s="214" t="s">
        <v>4730</v>
      </c>
    </row>
    <row r="10" spans="1:10" ht="36" x14ac:dyDescent="0.25">
      <c r="A10" s="214" t="s">
        <v>3584</v>
      </c>
      <c r="B10" s="214" t="s">
        <v>3579</v>
      </c>
      <c r="C10" s="235"/>
      <c r="D10" s="235"/>
      <c r="E10" s="235">
        <v>12000</v>
      </c>
      <c r="F10" s="235">
        <v>12000</v>
      </c>
      <c r="G10" s="255"/>
      <c r="H10" s="235"/>
      <c r="I10" s="214" t="s">
        <v>4722</v>
      </c>
      <c r="J10" s="214" t="s">
        <v>4730</v>
      </c>
    </row>
    <row r="11" spans="1:10" ht="36" x14ac:dyDescent="0.25">
      <c r="A11" s="214" t="s">
        <v>5684</v>
      </c>
      <c r="B11" s="214" t="s">
        <v>3577</v>
      </c>
      <c r="C11" s="235"/>
      <c r="D11" s="235"/>
      <c r="E11" s="235">
        <v>16000</v>
      </c>
      <c r="F11" s="235">
        <v>16000</v>
      </c>
      <c r="G11" s="255"/>
      <c r="H11" s="235"/>
      <c r="I11" s="214" t="s">
        <v>4722</v>
      </c>
      <c r="J11" s="214" t="s">
        <v>4730</v>
      </c>
    </row>
    <row r="12" spans="1:10" ht="36" x14ac:dyDescent="0.25">
      <c r="A12" s="214" t="s">
        <v>3583</v>
      </c>
      <c r="B12" s="214" t="s">
        <v>1708</v>
      </c>
      <c r="C12" s="235"/>
      <c r="D12" s="235"/>
      <c r="E12" s="235">
        <v>22990</v>
      </c>
      <c r="F12" s="214">
        <v>22990</v>
      </c>
      <c r="G12" s="255"/>
      <c r="H12" s="214"/>
      <c r="I12" s="214" t="s">
        <v>4722</v>
      </c>
      <c r="J12" s="214" t="s">
        <v>4730</v>
      </c>
    </row>
    <row r="13" spans="1:10" ht="36" x14ac:dyDescent="0.25">
      <c r="A13" s="214" t="s">
        <v>5685</v>
      </c>
      <c r="B13" s="214" t="s">
        <v>3574</v>
      </c>
      <c r="C13" s="235"/>
      <c r="D13" s="235"/>
      <c r="E13" s="235">
        <v>18000</v>
      </c>
      <c r="F13" s="235">
        <v>18000</v>
      </c>
      <c r="G13" s="255"/>
      <c r="H13" s="235"/>
      <c r="I13" s="214" t="s">
        <v>4722</v>
      </c>
      <c r="J13" s="214" t="s">
        <v>4730</v>
      </c>
    </row>
    <row r="14" spans="1:10" ht="36" x14ac:dyDescent="0.25">
      <c r="A14" s="214" t="s">
        <v>5686</v>
      </c>
      <c r="B14" s="214" t="s">
        <v>3572</v>
      </c>
      <c r="C14" s="235"/>
      <c r="D14" s="235"/>
      <c r="E14" s="235">
        <v>14300</v>
      </c>
      <c r="F14" s="235">
        <v>14300</v>
      </c>
      <c r="G14" s="255"/>
      <c r="H14" s="235"/>
      <c r="I14" s="214" t="s">
        <v>4722</v>
      </c>
      <c r="J14" s="214" t="s">
        <v>4730</v>
      </c>
    </row>
    <row r="15" spans="1:10" ht="36" x14ac:dyDescent="0.25">
      <c r="A15" s="214" t="s">
        <v>3582</v>
      </c>
      <c r="B15" s="214" t="s">
        <v>4606</v>
      </c>
      <c r="C15" s="235" t="s">
        <v>7794</v>
      </c>
      <c r="D15" s="235"/>
      <c r="E15" s="235">
        <v>12000</v>
      </c>
      <c r="F15" s="235">
        <v>12000</v>
      </c>
      <c r="G15" s="255"/>
      <c r="H15" s="235"/>
      <c r="I15" s="214" t="s">
        <v>4722</v>
      </c>
      <c r="J15" s="214" t="s">
        <v>4730</v>
      </c>
    </row>
    <row r="16" spans="1:10" ht="36" x14ac:dyDescent="0.25">
      <c r="A16" s="214" t="s">
        <v>3581</v>
      </c>
      <c r="B16" s="214" t="s">
        <v>3432</v>
      </c>
      <c r="C16" s="235"/>
      <c r="D16" s="235"/>
      <c r="E16" s="235">
        <v>15000</v>
      </c>
      <c r="F16" s="235">
        <v>15000</v>
      </c>
      <c r="G16" s="255"/>
      <c r="H16" s="235"/>
      <c r="I16" s="214" t="s">
        <v>4722</v>
      </c>
      <c r="J16" s="214" t="s">
        <v>4730</v>
      </c>
    </row>
    <row r="17" spans="1:10" ht="36" x14ac:dyDescent="0.25">
      <c r="A17" s="214" t="s">
        <v>5687</v>
      </c>
      <c r="B17" s="214" t="s">
        <v>3568</v>
      </c>
      <c r="C17" s="235"/>
      <c r="D17" s="235"/>
      <c r="E17" s="235">
        <v>19400</v>
      </c>
      <c r="F17" s="235">
        <v>19400</v>
      </c>
      <c r="G17" s="255"/>
      <c r="H17" s="235"/>
      <c r="I17" s="214" t="s">
        <v>4722</v>
      </c>
      <c r="J17" s="214" t="s">
        <v>4730</v>
      </c>
    </row>
    <row r="18" spans="1:10" ht="36" x14ac:dyDescent="0.25">
      <c r="A18" s="214" t="s">
        <v>3580</v>
      </c>
      <c r="B18" s="214" t="s">
        <v>3566</v>
      </c>
      <c r="C18" s="235"/>
      <c r="D18" s="235"/>
      <c r="E18" s="235">
        <v>10750</v>
      </c>
      <c r="F18" s="235">
        <v>10750</v>
      </c>
      <c r="G18" s="255"/>
      <c r="H18" s="235"/>
      <c r="I18" s="214" t="s">
        <v>4723</v>
      </c>
      <c r="J18" s="214" t="s">
        <v>4730</v>
      </c>
    </row>
    <row r="19" spans="1:10" ht="36" x14ac:dyDescent="0.25">
      <c r="A19" s="214" t="s">
        <v>3578</v>
      </c>
      <c r="B19" s="214" t="s">
        <v>724</v>
      </c>
      <c r="C19" s="235"/>
      <c r="D19" s="235"/>
      <c r="E19" s="235">
        <v>19401</v>
      </c>
      <c r="F19" s="235">
        <v>19401</v>
      </c>
      <c r="G19" s="255"/>
      <c r="H19" s="235"/>
      <c r="I19" s="214" t="s">
        <v>4723</v>
      </c>
      <c r="J19" s="214" t="s">
        <v>4730</v>
      </c>
    </row>
    <row r="20" spans="1:10" ht="36" x14ac:dyDescent="0.25">
      <c r="A20" s="214" t="s">
        <v>3576</v>
      </c>
      <c r="B20" s="214" t="s">
        <v>713</v>
      </c>
      <c r="C20" s="235"/>
      <c r="D20" s="235"/>
      <c r="E20" s="235">
        <v>15600</v>
      </c>
      <c r="F20" s="235">
        <v>15600</v>
      </c>
      <c r="G20" s="255"/>
      <c r="H20" s="235"/>
      <c r="I20" s="214" t="s">
        <v>4723</v>
      </c>
      <c r="J20" s="214" t="s">
        <v>4730</v>
      </c>
    </row>
    <row r="21" spans="1:10" ht="36" x14ac:dyDescent="0.25">
      <c r="A21" s="214" t="s">
        <v>5688</v>
      </c>
      <c r="B21" s="214" t="s">
        <v>3561</v>
      </c>
      <c r="C21" s="235"/>
      <c r="D21" s="235"/>
      <c r="E21" s="235">
        <v>29950</v>
      </c>
      <c r="F21" s="235">
        <v>29950</v>
      </c>
      <c r="G21" s="255"/>
      <c r="H21" s="235"/>
      <c r="I21" s="214" t="s">
        <v>3508</v>
      </c>
      <c r="J21" s="214" t="s">
        <v>4730</v>
      </c>
    </row>
    <row r="22" spans="1:10" ht="36" x14ac:dyDescent="0.25">
      <c r="A22" s="214" t="s">
        <v>3575</v>
      </c>
      <c r="B22" s="214" t="s">
        <v>3560</v>
      </c>
      <c r="C22" s="235"/>
      <c r="D22" s="235"/>
      <c r="E22" s="235">
        <v>24500</v>
      </c>
      <c r="F22" s="235">
        <v>24500</v>
      </c>
      <c r="G22" s="255"/>
      <c r="H22" s="235"/>
      <c r="I22" s="214" t="s">
        <v>3508</v>
      </c>
      <c r="J22" s="214" t="s">
        <v>4730</v>
      </c>
    </row>
    <row r="23" spans="1:10" ht="36" x14ac:dyDescent="0.25">
      <c r="A23" s="214" t="s">
        <v>3573</v>
      </c>
      <c r="B23" s="214" t="s">
        <v>3557</v>
      </c>
      <c r="C23" s="235"/>
      <c r="D23" s="235"/>
      <c r="E23" s="235">
        <v>13750</v>
      </c>
      <c r="F23" s="235">
        <v>13750</v>
      </c>
      <c r="G23" s="255"/>
      <c r="H23" s="235"/>
      <c r="I23" s="214" t="s">
        <v>3508</v>
      </c>
      <c r="J23" s="214" t="s">
        <v>4730</v>
      </c>
    </row>
    <row r="24" spans="1:10" ht="36" x14ac:dyDescent="0.25">
      <c r="A24" s="214" t="s">
        <v>3571</v>
      </c>
      <c r="B24" s="214" t="s">
        <v>3555</v>
      </c>
      <c r="C24" s="235"/>
      <c r="D24" s="235"/>
      <c r="E24" s="235">
        <v>85350</v>
      </c>
      <c r="F24" s="235">
        <v>23708.27</v>
      </c>
      <c r="G24" s="255"/>
      <c r="H24" s="235"/>
      <c r="I24" s="214" t="s">
        <v>3508</v>
      </c>
      <c r="J24" s="214" t="s">
        <v>4730</v>
      </c>
    </row>
    <row r="25" spans="1:10" ht="36" x14ac:dyDescent="0.25">
      <c r="A25" s="214" t="s">
        <v>5689</v>
      </c>
      <c r="B25" s="214" t="s">
        <v>3391</v>
      </c>
      <c r="C25" s="235"/>
      <c r="D25" s="235"/>
      <c r="E25" s="235">
        <v>15000</v>
      </c>
      <c r="F25" s="235">
        <v>15000</v>
      </c>
      <c r="G25" s="255"/>
      <c r="H25" s="235"/>
      <c r="I25" s="214" t="s">
        <v>3508</v>
      </c>
      <c r="J25" s="214" t="s">
        <v>4730</v>
      </c>
    </row>
    <row r="26" spans="1:10" ht="36" x14ac:dyDescent="0.25">
      <c r="A26" s="214" t="s">
        <v>3570</v>
      </c>
      <c r="B26" s="214" t="s">
        <v>3391</v>
      </c>
      <c r="C26" s="235"/>
      <c r="D26" s="235"/>
      <c r="E26" s="235">
        <v>13300</v>
      </c>
      <c r="F26" s="235">
        <v>13300</v>
      </c>
      <c r="G26" s="255"/>
      <c r="H26" s="235"/>
      <c r="I26" s="214" t="s">
        <v>3508</v>
      </c>
      <c r="J26" s="214" t="s">
        <v>4730</v>
      </c>
    </row>
    <row r="27" spans="1:10" ht="36" x14ac:dyDescent="0.25">
      <c r="A27" s="214" t="s">
        <v>5690</v>
      </c>
      <c r="B27" s="214" t="s">
        <v>3552</v>
      </c>
      <c r="C27" s="235"/>
      <c r="D27" s="235"/>
      <c r="E27" s="235">
        <v>125550</v>
      </c>
      <c r="F27" s="235">
        <v>86689.22</v>
      </c>
      <c r="G27" s="255"/>
      <c r="H27" s="235"/>
      <c r="I27" s="214" t="s">
        <v>3508</v>
      </c>
      <c r="J27" s="214" t="s">
        <v>4730</v>
      </c>
    </row>
    <row r="28" spans="1:10" ht="36" x14ac:dyDescent="0.25">
      <c r="A28" s="214" t="s">
        <v>3569</v>
      </c>
      <c r="B28" s="214" t="s">
        <v>3549</v>
      </c>
      <c r="C28" s="235"/>
      <c r="D28" s="235"/>
      <c r="E28" s="235">
        <v>10600</v>
      </c>
      <c r="F28" s="235">
        <v>10600</v>
      </c>
      <c r="G28" s="255"/>
      <c r="H28" s="235"/>
      <c r="I28" s="214" t="s">
        <v>3508</v>
      </c>
      <c r="J28" s="214" t="s">
        <v>4730</v>
      </c>
    </row>
    <row r="29" spans="1:10" ht="36" x14ac:dyDescent="0.25">
      <c r="A29" s="214" t="s">
        <v>3567</v>
      </c>
      <c r="B29" s="214" t="s">
        <v>3547</v>
      </c>
      <c r="C29" s="235"/>
      <c r="D29" s="235"/>
      <c r="E29" s="235">
        <v>26000</v>
      </c>
      <c r="F29" s="235">
        <v>26000</v>
      </c>
      <c r="G29" s="255"/>
      <c r="H29" s="235"/>
      <c r="I29" s="214" t="s">
        <v>3508</v>
      </c>
      <c r="J29" s="214" t="s">
        <v>4730</v>
      </c>
    </row>
    <row r="30" spans="1:10" ht="36" x14ac:dyDescent="0.25">
      <c r="A30" s="214" t="s">
        <v>3565</v>
      </c>
      <c r="B30" s="214" t="s">
        <v>724</v>
      </c>
      <c r="C30" s="235"/>
      <c r="D30" s="235"/>
      <c r="E30" s="235">
        <v>39600</v>
      </c>
      <c r="F30" s="235">
        <v>39600</v>
      </c>
      <c r="G30" s="255"/>
      <c r="H30" s="235"/>
      <c r="I30" s="214" t="s">
        <v>3508</v>
      </c>
      <c r="J30" s="214" t="s">
        <v>4730</v>
      </c>
    </row>
    <row r="31" spans="1:10" ht="36" x14ac:dyDescent="0.25">
      <c r="A31" s="214" t="s">
        <v>5691</v>
      </c>
      <c r="B31" s="214" t="s">
        <v>724</v>
      </c>
      <c r="C31" s="235"/>
      <c r="D31" s="235"/>
      <c r="E31" s="235">
        <v>19763</v>
      </c>
      <c r="F31" s="235">
        <v>19763</v>
      </c>
      <c r="G31" s="255"/>
      <c r="H31" s="235"/>
      <c r="I31" s="214" t="s">
        <v>3508</v>
      </c>
      <c r="J31" s="214" t="s">
        <v>4730</v>
      </c>
    </row>
    <row r="32" spans="1:10" ht="36" x14ac:dyDescent="0.25">
      <c r="A32" s="214" t="s">
        <v>5692</v>
      </c>
      <c r="B32" s="214" t="s">
        <v>724</v>
      </c>
      <c r="C32" s="235"/>
      <c r="D32" s="235"/>
      <c r="E32" s="235">
        <v>101500</v>
      </c>
      <c r="F32" s="235">
        <v>33833.279999999999</v>
      </c>
      <c r="G32" s="255"/>
      <c r="H32" s="235"/>
      <c r="I32" s="214" t="s">
        <v>3508</v>
      </c>
      <c r="J32" s="214" t="s">
        <v>4730</v>
      </c>
    </row>
    <row r="33" spans="1:10" ht="36" x14ac:dyDescent="0.25">
      <c r="A33" s="214" t="s">
        <v>5693</v>
      </c>
      <c r="B33" s="214" t="s">
        <v>3543</v>
      </c>
      <c r="C33" s="235"/>
      <c r="D33" s="235"/>
      <c r="E33" s="235">
        <v>11600</v>
      </c>
      <c r="F33" s="235">
        <v>11600</v>
      </c>
      <c r="G33" s="255"/>
      <c r="H33" s="235"/>
      <c r="I33" s="214" t="s">
        <v>3508</v>
      </c>
      <c r="J33" s="214" t="s">
        <v>4730</v>
      </c>
    </row>
    <row r="34" spans="1:10" ht="36" x14ac:dyDescent="0.25">
      <c r="A34" s="214" t="s">
        <v>3564</v>
      </c>
      <c r="B34" s="214" t="s">
        <v>3541</v>
      </c>
      <c r="C34" s="235"/>
      <c r="D34" s="235"/>
      <c r="E34" s="235">
        <v>47400</v>
      </c>
      <c r="F34" s="235">
        <v>16985</v>
      </c>
      <c r="G34" s="255"/>
      <c r="H34" s="235"/>
      <c r="I34" s="214" t="s">
        <v>3508</v>
      </c>
      <c r="J34" s="214" t="s">
        <v>4730</v>
      </c>
    </row>
    <row r="35" spans="1:10" ht="36" x14ac:dyDescent="0.25">
      <c r="A35" s="214" t="s">
        <v>5694</v>
      </c>
      <c r="B35" s="214" t="s">
        <v>3538</v>
      </c>
      <c r="C35" s="235"/>
      <c r="D35" s="235"/>
      <c r="E35" s="235">
        <v>27000</v>
      </c>
      <c r="F35" s="235">
        <v>27000</v>
      </c>
      <c r="G35" s="255"/>
      <c r="H35" s="235"/>
      <c r="I35" s="214" t="s">
        <v>3508</v>
      </c>
      <c r="J35" s="214" t="s">
        <v>4730</v>
      </c>
    </row>
    <row r="36" spans="1:10" ht="36" x14ac:dyDescent="0.25">
      <c r="A36" s="214" t="s">
        <v>5695</v>
      </c>
      <c r="B36" s="214" t="s">
        <v>3537</v>
      </c>
      <c r="C36" s="235"/>
      <c r="D36" s="235"/>
      <c r="E36" s="235">
        <v>54900</v>
      </c>
      <c r="F36" s="235">
        <v>54900</v>
      </c>
      <c r="G36" s="255"/>
      <c r="H36" s="235"/>
      <c r="I36" s="214" t="s">
        <v>3508</v>
      </c>
      <c r="J36" s="214" t="s">
        <v>4730</v>
      </c>
    </row>
    <row r="37" spans="1:10" ht="36" x14ac:dyDescent="0.25">
      <c r="A37" s="214" t="s">
        <v>3563</v>
      </c>
      <c r="B37" s="214" t="s">
        <v>3535</v>
      </c>
      <c r="C37" s="235"/>
      <c r="D37" s="235"/>
      <c r="E37" s="235">
        <v>13800</v>
      </c>
      <c r="F37" s="235">
        <v>13800</v>
      </c>
      <c r="G37" s="255"/>
      <c r="H37" s="235"/>
      <c r="I37" s="214" t="s">
        <v>3508</v>
      </c>
      <c r="J37" s="214" t="s">
        <v>4730</v>
      </c>
    </row>
    <row r="38" spans="1:10" ht="36" x14ac:dyDescent="0.25">
      <c r="A38" s="214" t="s">
        <v>3562</v>
      </c>
      <c r="B38" s="214" t="s">
        <v>3533</v>
      </c>
      <c r="C38" s="235"/>
      <c r="D38" s="235"/>
      <c r="E38" s="235">
        <v>60000</v>
      </c>
      <c r="F38" s="235">
        <v>60000</v>
      </c>
      <c r="G38" s="255"/>
      <c r="H38" s="235"/>
      <c r="I38" s="214" t="s">
        <v>3508</v>
      </c>
      <c r="J38" s="214" t="s">
        <v>4730</v>
      </c>
    </row>
    <row r="39" spans="1:10" ht="36" x14ac:dyDescent="0.25">
      <c r="A39" s="214" t="s">
        <v>5696</v>
      </c>
      <c r="B39" s="214" t="s">
        <v>3531</v>
      </c>
      <c r="C39" s="235"/>
      <c r="D39" s="235"/>
      <c r="E39" s="235">
        <v>54750</v>
      </c>
      <c r="F39" s="235">
        <v>54750</v>
      </c>
      <c r="G39" s="255"/>
      <c r="H39" s="235"/>
      <c r="I39" s="214" t="s">
        <v>3508</v>
      </c>
      <c r="J39" s="214" t="s">
        <v>4730</v>
      </c>
    </row>
    <row r="40" spans="1:10" ht="36" x14ac:dyDescent="0.25">
      <c r="A40" s="214" t="s">
        <v>3559</v>
      </c>
      <c r="B40" s="214" t="s">
        <v>3528</v>
      </c>
      <c r="C40" s="235"/>
      <c r="D40" s="235"/>
      <c r="E40" s="235">
        <v>10400</v>
      </c>
      <c r="F40" s="235">
        <v>10400</v>
      </c>
      <c r="G40" s="255"/>
      <c r="H40" s="235"/>
      <c r="I40" s="214" t="s">
        <v>3508</v>
      </c>
      <c r="J40" s="214" t="s">
        <v>4730</v>
      </c>
    </row>
    <row r="41" spans="1:10" ht="36" x14ac:dyDescent="0.25">
      <c r="A41" s="214" t="s">
        <v>3558</v>
      </c>
      <c r="B41" s="214" t="s">
        <v>3527</v>
      </c>
      <c r="C41" s="235"/>
      <c r="D41" s="235"/>
      <c r="E41" s="235">
        <v>52000</v>
      </c>
      <c r="F41" s="235">
        <v>52000</v>
      </c>
      <c r="G41" s="255"/>
      <c r="H41" s="235"/>
      <c r="I41" s="214" t="s">
        <v>3508</v>
      </c>
      <c r="J41" s="214" t="s">
        <v>4730</v>
      </c>
    </row>
    <row r="42" spans="1:10" ht="36" x14ac:dyDescent="0.25">
      <c r="A42" s="214" t="s">
        <v>3556</v>
      </c>
      <c r="B42" s="214" t="s">
        <v>3524</v>
      </c>
      <c r="C42" s="235"/>
      <c r="D42" s="235"/>
      <c r="E42" s="235">
        <v>185000</v>
      </c>
      <c r="F42" s="235">
        <v>185000</v>
      </c>
      <c r="G42" s="255"/>
      <c r="H42" s="235"/>
      <c r="I42" s="214" t="s">
        <v>3508</v>
      </c>
      <c r="J42" s="214" t="s">
        <v>4730</v>
      </c>
    </row>
    <row r="43" spans="1:10" ht="36" x14ac:dyDescent="0.25">
      <c r="A43" s="214" t="s">
        <v>3554</v>
      </c>
      <c r="B43" s="214" t="s">
        <v>3523</v>
      </c>
      <c r="C43" s="235"/>
      <c r="D43" s="235"/>
      <c r="E43" s="235">
        <v>30000</v>
      </c>
      <c r="F43" s="235">
        <v>30000</v>
      </c>
      <c r="G43" s="255"/>
      <c r="H43" s="235"/>
      <c r="I43" s="214" t="s">
        <v>3508</v>
      </c>
      <c r="J43" s="214" t="s">
        <v>4730</v>
      </c>
    </row>
    <row r="44" spans="1:10" ht="36" x14ac:dyDescent="0.25">
      <c r="A44" s="214" t="s">
        <v>5697</v>
      </c>
      <c r="B44" s="214" t="s">
        <v>3488</v>
      </c>
      <c r="C44" s="235" t="s">
        <v>3886</v>
      </c>
      <c r="D44" s="235"/>
      <c r="E44" s="235">
        <v>14950</v>
      </c>
      <c r="F44" s="235">
        <v>14950</v>
      </c>
      <c r="G44" s="255"/>
      <c r="H44" s="235"/>
      <c r="I44" s="214" t="s">
        <v>3508</v>
      </c>
      <c r="J44" s="214" t="s">
        <v>4730</v>
      </c>
    </row>
    <row r="45" spans="1:10" ht="36" x14ac:dyDescent="0.25">
      <c r="A45" s="214" t="s">
        <v>5698</v>
      </c>
      <c r="B45" s="214" t="s">
        <v>3519</v>
      </c>
      <c r="C45" s="235"/>
      <c r="D45" s="235"/>
      <c r="E45" s="235">
        <v>48900</v>
      </c>
      <c r="F45" s="235">
        <v>21539.22</v>
      </c>
      <c r="G45" s="255"/>
      <c r="H45" s="235"/>
      <c r="I45" s="214" t="s">
        <v>3508</v>
      </c>
      <c r="J45" s="214" t="s">
        <v>4730</v>
      </c>
    </row>
    <row r="46" spans="1:10" ht="36" x14ac:dyDescent="0.25">
      <c r="A46" s="214" t="s">
        <v>3553</v>
      </c>
      <c r="B46" s="214" t="s">
        <v>3517</v>
      </c>
      <c r="C46" s="235"/>
      <c r="D46" s="235"/>
      <c r="E46" s="235">
        <v>45000</v>
      </c>
      <c r="F46" s="235">
        <v>36750</v>
      </c>
      <c r="G46" s="255"/>
      <c r="H46" s="235"/>
      <c r="I46" s="214" t="s">
        <v>3508</v>
      </c>
      <c r="J46" s="214" t="s">
        <v>4730</v>
      </c>
    </row>
    <row r="47" spans="1:10" ht="36" x14ac:dyDescent="0.25">
      <c r="A47" s="214" t="s">
        <v>5699</v>
      </c>
      <c r="B47" s="214" t="s">
        <v>3516</v>
      </c>
      <c r="C47" s="235"/>
      <c r="D47" s="235"/>
      <c r="E47" s="235">
        <v>45400</v>
      </c>
      <c r="F47" s="235">
        <v>37653.24</v>
      </c>
      <c r="G47" s="255"/>
      <c r="H47" s="235"/>
      <c r="I47" s="214" t="s">
        <v>3508</v>
      </c>
      <c r="J47" s="214" t="s">
        <v>4730</v>
      </c>
    </row>
    <row r="48" spans="1:10" ht="36" x14ac:dyDescent="0.25">
      <c r="A48" s="214" t="s">
        <v>3551</v>
      </c>
      <c r="B48" s="214" t="s">
        <v>713</v>
      </c>
      <c r="C48" s="235" t="s">
        <v>3886</v>
      </c>
      <c r="D48" s="235"/>
      <c r="E48" s="235">
        <v>10310</v>
      </c>
      <c r="F48" s="235">
        <v>10310</v>
      </c>
      <c r="G48" s="255"/>
      <c r="H48" s="235"/>
      <c r="I48" s="214" t="s">
        <v>3508</v>
      </c>
      <c r="J48" s="214" t="s">
        <v>4730</v>
      </c>
    </row>
    <row r="49" spans="1:10" ht="36" x14ac:dyDescent="0.25">
      <c r="A49" s="214" t="s">
        <v>3550</v>
      </c>
      <c r="B49" s="214" t="s">
        <v>3512</v>
      </c>
      <c r="C49" s="235" t="s">
        <v>3886</v>
      </c>
      <c r="D49" s="235"/>
      <c r="E49" s="235">
        <v>16000</v>
      </c>
      <c r="F49" s="235">
        <v>16000</v>
      </c>
      <c r="G49" s="255"/>
      <c r="H49" s="235"/>
      <c r="I49" s="214" t="s">
        <v>3508</v>
      </c>
      <c r="J49" s="214" t="s">
        <v>4730</v>
      </c>
    </row>
    <row r="50" spans="1:10" ht="36" x14ac:dyDescent="0.25">
      <c r="A50" s="214" t="s">
        <v>3548</v>
      </c>
      <c r="B50" s="214" t="s">
        <v>3509</v>
      </c>
      <c r="C50" s="235"/>
      <c r="D50" s="235"/>
      <c r="E50" s="235">
        <v>28000</v>
      </c>
      <c r="F50" s="235">
        <v>28000</v>
      </c>
      <c r="G50" s="255"/>
      <c r="H50" s="235"/>
      <c r="I50" s="214" t="s">
        <v>3508</v>
      </c>
      <c r="J50" s="214" t="s">
        <v>4730</v>
      </c>
    </row>
    <row r="51" spans="1:10" ht="60" x14ac:dyDescent="0.25">
      <c r="A51" s="214" t="s">
        <v>3546</v>
      </c>
      <c r="B51" s="214" t="s">
        <v>4021</v>
      </c>
      <c r="C51" s="235"/>
      <c r="D51" s="235"/>
      <c r="E51" s="235">
        <v>702578.02</v>
      </c>
      <c r="F51" s="235">
        <v>181499.36</v>
      </c>
      <c r="G51" s="255" t="s">
        <v>4134</v>
      </c>
      <c r="H51" s="235" t="s">
        <v>4135</v>
      </c>
      <c r="I51" s="214" t="s">
        <v>3508</v>
      </c>
      <c r="J51" s="214" t="s">
        <v>4730</v>
      </c>
    </row>
    <row r="52" spans="1:10" ht="60" x14ac:dyDescent="0.25">
      <c r="A52" s="214" t="s">
        <v>3545</v>
      </c>
      <c r="B52" s="214" t="s">
        <v>4022</v>
      </c>
      <c r="C52" s="235"/>
      <c r="D52" s="235"/>
      <c r="E52" s="235">
        <v>55450</v>
      </c>
      <c r="F52" s="235">
        <v>55450</v>
      </c>
      <c r="G52" s="255" t="s">
        <v>4134</v>
      </c>
      <c r="H52" s="235" t="s">
        <v>4135</v>
      </c>
      <c r="I52" s="214" t="s">
        <v>3508</v>
      </c>
      <c r="J52" s="214" t="s">
        <v>4730</v>
      </c>
    </row>
    <row r="53" spans="1:10" ht="60" x14ac:dyDescent="0.25">
      <c r="A53" s="214" t="s">
        <v>5700</v>
      </c>
      <c r="B53" s="214" t="s">
        <v>724</v>
      </c>
      <c r="C53" s="235"/>
      <c r="D53" s="235"/>
      <c r="E53" s="235">
        <v>19125</v>
      </c>
      <c r="F53" s="235">
        <v>19125</v>
      </c>
      <c r="G53" s="255"/>
      <c r="H53" s="235"/>
      <c r="I53" s="214" t="s">
        <v>4083</v>
      </c>
      <c r="J53" s="214" t="s">
        <v>4730</v>
      </c>
    </row>
    <row r="54" spans="1:10" ht="60" x14ac:dyDescent="0.25">
      <c r="A54" s="214" t="s">
        <v>3544</v>
      </c>
      <c r="B54" s="214" t="s">
        <v>724</v>
      </c>
      <c r="C54" s="235"/>
      <c r="D54" s="235"/>
      <c r="E54" s="235">
        <v>34195</v>
      </c>
      <c r="F54" s="235">
        <v>34195</v>
      </c>
      <c r="G54" s="255"/>
      <c r="H54" s="235"/>
      <c r="I54" s="214" t="s">
        <v>4083</v>
      </c>
      <c r="J54" s="214" t="s">
        <v>4730</v>
      </c>
    </row>
    <row r="55" spans="1:10" ht="60" x14ac:dyDescent="0.25">
      <c r="A55" s="214" t="s">
        <v>5701</v>
      </c>
      <c r="B55" s="214" t="s">
        <v>3381</v>
      </c>
      <c r="C55" s="235"/>
      <c r="D55" s="235"/>
      <c r="E55" s="235">
        <v>12297</v>
      </c>
      <c r="F55" s="235">
        <v>12297</v>
      </c>
      <c r="G55" s="255"/>
      <c r="H55" s="235"/>
      <c r="I55" s="214" t="s">
        <v>4083</v>
      </c>
      <c r="J55" s="214" t="s">
        <v>4730</v>
      </c>
    </row>
    <row r="56" spans="1:10" ht="60" x14ac:dyDescent="0.25">
      <c r="A56" s="214" t="s">
        <v>3542</v>
      </c>
      <c r="B56" s="214" t="s">
        <v>3416</v>
      </c>
      <c r="C56" s="235"/>
      <c r="D56" s="235"/>
      <c r="E56" s="235">
        <v>14100</v>
      </c>
      <c r="F56" s="235">
        <v>14100</v>
      </c>
      <c r="G56" s="255"/>
      <c r="H56" s="235"/>
      <c r="I56" s="214" t="s">
        <v>4083</v>
      </c>
      <c r="J56" s="214" t="s">
        <v>4730</v>
      </c>
    </row>
    <row r="57" spans="1:10" ht="60" x14ac:dyDescent="0.25">
      <c r="A57" s="214" t="s">
        <v>5702</v>
      </c>
      <c r="B57" s="214" t="s">
        <v>724</v>
      </c>
      <c r="C57" s="235"/>
      <c r="D57" s="235"/>
      <c r="E57" s="235">
        <v>45000</v>
      </c>
      <c r="F57" s="235">
        <v>45000</v>
      </c>
      <c r="G57" s="255"/>
      <c r="H57" s="235"/>
      <c r="I57" s="214" t="s">
        <v>4083</v>
      </c>
      <c r="J57" s="214" t="s">
        <v>4730</v>
      </c>
    </row>
    <row r="58" spans="1:10" ht="60" x14ac:dyDescent="0.25">
      <c r="A58" s="214" t="s">
        <v>3540</v>
      </c>
      <c r="B58" s="214" t="s">
        <v>3381</v>
      </c>
      <c r="C58" s="235"/>
      <c r="D58" s="235"/>
      <c r="E58" s="235">
        <v>19000</v>
      </c>
      <c r="F58" s="235">
        <v>19000</v>
      </c>
      <c r="G58" s="255"/>
      <c r="H58" s="235"/>
      <c r="I58" s="214" t="s">
        <v>4083</v>
      </c>
      <c r="J58" s="214" t="s">
        <v>4730</v>
      </c>
    </row>
    <row r="59" spans="1:10" ht="60" x14ac:dyDescent="0.25">
      <c r="A59" s="214" t="s">
        <v>3539</v>
      </c>
      <c r="B59" s="214" t="s">
        <v>1708</v>
      </c>
      <c r="C59" s="235"/>
      <c r="D59" s="235"/>
      <c r="E59" s="235">
        <v>26600</v>
      </c>
      <c r="F59" s="235">
        <v>26600</v>
      </c>
      <c r="G59" s="255"/>
      <c r="H59" s="235"/>
      <c r="I59" s="214" t="s">
        <v>4083</v>
      </c>
      <c r="J59" s="214" t="s">
        <v>4730</v>
      </c>
    </row>
    <row r="60" spans="1:10" ht="60" x14ac:dyDescent="0.25">
      <c r="A60" s="214" t="s">
        <v>5703</v>
      </c>
      <c r="B60" s="214" t="s">
        <v>3499</v>
      </c>
      <c r="C60" s="235"/>
      <c r="D60" s="235"/>
      <c r="E60" s="235">
        <v>29100</v>
      </c>
      <c r="F60" s="235">
        <v>29100</v>
      </c>
      <c r="G60" s="255"/>
      <c r="H60" s="235"/>
      <c r="I60" s="214" t="s">
        <v>4083</v>
      </c>
      <c r="J60" s="214" t="s">
        <v>4730</v>
      </c>
    </row>
    <row r="61" spans="1:10" ht="60" x14ac:dyDescent="0.25">
      <c r="A61" s="214" t="s">
        <v>3536</v>
      </c>
      <c r="B61" s="214" t="s">
        <v>713</v>
      </c>
      <c r="C61" s="235"/>
      <c r="D61" s="235"/>
      <c r="E61" s="235">
        <v>11600</v>
      </c>
      <c r="F61" s="235">
        <v>11600</v>
      </c>
      <c r="G61" s="255"/>
      <c r="H61" s="235"/>
      <c r="I61" s="214" t="s">
        <v>4083</v>
      </c>
      <c r="J61" s="214" t="s">
        <v>4730</v>
      </c>
    </row>
    <row r="62" spans="1:10" ht="60" x14ac:dyDescent="0.25">
      <c r="A62" s="214" t="s">
        <v>5704</v>
      </c>
      <c r="B62" s="214" t="s">
        <v>724</v>
      </c>
      <c r="C62" s="235"/>
      <c r="D62" s="235"/>
      <c r="E62" s="235">
        <v>33892</v>
      </c>
      <c r="F62" s="235">
        <v>33892</v>
      </c>
      <c r="G62" s="255"/>
      <c r="H62" s="235"/>
      <c r="I62" s="214" t="s">
        <v>4083</v>
      </c>
      <c r="J62" s="214" t="s">
        <v>4730</v>
      </c>
    </row>
    <row r="63" spans="1:10" ht="60" x14ac:dyDescent="0.25">
      <c r="A63" s="214" t="s">
        <v>3534</v>
      </c>
      <c r="B63" s="214" t="s">
        <v>3495</v>
      </c>
      <c r="C63" s="235"/>
      <c r="D63" s="235"/>
      <c r="E63" s="235">
        <v>16000</v>
      </c>
      <c r="F63" s="235">
        <v>16000</v>
      </c>
      <c r="G63" s="255"/>
      <c r="H63" s="235"/>
      <c r="I63" s="214" t="s">
        <v>4083</v>
      </c>
      <c r="J63" s="214" t="s">
        <v>4730</v>
      </c>
    </row>
    <row r="64" spans="1:10" ht="60" x14ac:dyDescent="0.25">
      <c r="A64" s="214" t="s">
        <v>5705</v>
      </c>
      <c r="B64" s="214" t="s">
        <v>3386</v>
      </c>
      <c r="C64" s="235"/>
      <c r="D64" s="235"/>
      <c r="E64" s="235">
        <v>33709</v>
      </c>
      <c r="F64" s="235">
        <v>33709</v>
      </c>
      <c r="G64" s="255"/>
      <c r="H64" s="235"/>
      <c r="I64" s="214" t="s">
        <v>4083</v>
      </c>
      <c r="J64" s="214" t="s">
        <v>4730</v>
      </c>
    </row>
    <row r="65" spans="1:10" ht="60" x14ac:dyDescent="0.25">
      <c r="A65" s="214" t="s">
        <v>3532</v>
      </c>
      <c r="B65" s="214" t="s">
        <v>3492</v>
      </c>
      <c r="C65" s="235"/>
      <c r="D65" s="235"/>
      <c r="E65" s="235">
        <v>12000</v>
      </c>
      <c r="F65" s="235">
        <v>12000</v>
      </c>
      <c r="G65" s="255"/>
      <c r="H65" s="235"/>
      <c r="I65" s="214" t="s">
        <v>4083</v>
      </c>
      <c r="J65" s="214" t="s">
        <v>4730</v>
      </c>
    </row>
    <row r="66" spans="1:10" ht="60" x14ac:dyDescent="0.25">
      <c r="A66" s="214" t="s">
        <v>5706</v>
      </c>
      <c r="B66" s="214" t="s">
        <v>3435</v>
      </c>
      <c r="C66" s="235"/>
      <c r="D66" s="235"/>
      <c r="E66" s="235">
        <v>12140</v>
      </c>
      <c r="F66" s="235">
        <v>12140</v>
      </c>
      <c r="G66" s="255"/>
      <c r="H66" s="235"/>
      <c r="I66" s="214" t="s">
        <v>4083</v>
      </c>
      <c r="J66" s="214" t="s">
        <v>4730</v>
      </c>
    </row>
    <row r="67" spans="1:10" ht="60" x14ac:dyDescent="0.25">
      <c r="A67" s="214" t="s">
        <v>5707</v>
      </c>
      <c r="B67" s="214" t="s">
        <v>3397</v>
      </c>
      <c r="C67" s="235"/>
      <c r="D67" s="235"/>
      <c r="E67" s="235">
        <v>12000</v>
      </c>
      <c r="F67" s="235">
        <v>12000</v>
      </c>
      <c r="G67" s="255"/>
      <c r="H67" s="235"/>
      <c r="I67" s="214" t="s">
        <v>4083</v>
      </c>
      <c r="J67" s="214" t="s">
        <v>4730</v>
      </c>
    </row>
    <row r="68" spans="1:10" ht="60" x14ac:dyDescent="0.25">
      <c r="A68" s="214" t="s">
        <v>3530</v>
      </c>
      <c r="B68" s="214" t="s">
        <v>3487</v>
      </c>
      <c r="C68" s="235"/>
      <c r="D68" s="235"/>
      <c r="E68" s="235">
        <v>13000</v>
      </c>
      <c r="F68" s="235">
        <v>13000</v>
      </c>
      <c r="G68" s="255"/>
      <c r="H68" s="235"/>
      <c r="I68" s="214" t="s">
        <v>4083</v>
      </c>
      <c r="J68" s="214" t="s">
        <v>4730</v>
      </c>
    </row>
    <row r="69" spans="1:10" ht="60" x14ac:dyDescent="0.25">
      <c r="A69" s="214" t="s">
        <v>3529</v>
      </c>
      <c r="B69" s="214" t="s">
        <v>724</v>
      </c>
      <c r="C69" s="235"/>
      <c r="D69" s="235"/>
      <c r="E69" s="235">
        <v>19230</v>
      </c>
      <c r="F69" s="235">
        <v>19230</v>
      </c>
      <c r="G69" s="255"/>
      <c r="H69" s="235"/>
      <c r="I69" s="214" t="s">
        <v>4083</v>
      </c>
      <c r="J69" s="214" t="s">
        <v>4730</v>
      </c>
    </row>
    <row r="70" spans="1:10" ht="60" x14ac:dyDescent="0.25">
      <c r="A70" s="214" t="s">
        <v>5708</v>
      </c>
      <c r="B70" s="214" t="s">
        <v>724</v>
      </c>
      <c r="C70" s="235"/>
      <c r="D70" s="235"/>
      <c r="E70" s="235">
        <v>23740</v>
      </c>
      <c r="F70" s="235">
        <v>23740</v>
      </c>
      <c r="G70" s="255"/>
      <c r="H70" s="235"/>
      <c r="I70" s="214" t="s">
        <v>4083</v>
      </c>
      <c r="J70" s="214" t="s">
        <v>4730</v>
      </c>
    </row>
    <row r="71" spans="1:10" ht="60" x14ac:dyDescent="0.25">
      <c r="A71" s="214" t="s">
        <v>5709</v>
      </c>
      <c r="B71" s="214" t="s">
        <v>3483</v>
      </c>
      <c r="C71" s="235"/>
      <c r="D71" s="235"/>
      <c r="E71" s="235">
        <v>27700</v>
      </c>
      <c r="F71" s="235">
        <v>27700</v>
      </c>
      <c r="G71" s="255"/>
      <c r="H71" s="235"/>
      <c r="I71" s="214" t="s">
        <v>4083</v>
      </c>
      <c r="J71" s="214" t="s">
        <v>4730</v>
      </c>
    </row>
    <row r="72" spans="1:10" ht="60" x14ac:dyDescent="0.25">
      <c r="A72" s="214" t="s">
        <v>5710</v>
      </c>
      <c r="B72" s="214" t="s">
        <v>3481</v>
      </c>
      <c r="C72" s="235"/>
      <c r="D72" s="235"/>
      <c r="E72" s="235">
        <v>15000</v>
      </c>
      <c r="F72" s="235">
        <v>15000</v>
      </c>
      <c r="G72" s="255"/>
      <c r="H72" s="235"/>
      <c r="I72" s="214" t="s">
        <v>4083</v>
      </c>
      <c r="J72" s="214" t="s">
        <v>4730</v>
      </c>
    </row>
    <row r="73" spans="1:10" ht="60" x14ac:dyDescent="0.25">
      <c r="A73" s="214" t="s">
        <v>5711</v>
      </c>
      <c r="B73" s="214" t="s">
        <v>1708</v>
      </c>
      <c r="C73" s="235"/>
      <c r="D73" s="235"/>
      <c r="E73" s="235">
        <v>20240</v>
      </c>
      <c r="F73" s="235">
        <v>20240</v>
      </c>
      <c r="G73" s="255"/>
      <c r="H73" s="235"/>
      <c r="I73" s="214" t="s">
        <v>4083</v>
      </c>
      <c r="J73" s="214" t="s">
        <v>4730</v>
      </c>
    </row>
    <row r="74" spans="1:10" ht="60" x14ac:dyDescent="0.25">
      <c r="A74" s="214" t="s">
        <v>5712</v>
      </c>
      <c r="B74" s="214" t="s">
        <v>3477</v>
      </c>
      <c r="C74" s="235"/>
      <c r="D74" s="235"/>
      <c r="E74" s="235">
        <v>29660</v>
      </c>
      <c r="F74" s="235">
        <v>29660</v>
      </c>
      <c r="G74" s="255"/>
      <c r="H74" s="235"/>
      <c r="I74" s="214" t="s">
        <v>4083</v>
      </c>
      <c r="J74" s="214" t="s">
        <v>4730</v>
      </c>
    </row>
    <row r="75" spans="1:10" ht="60" x14ac:dyDescent="0.25">
      <c r="A75" s="214" t="s">
        <v>3526</v>
      </c>
      <c r="B75" s="214" t="s">
        <v>3416</v>
      </c>
      <c r="C75" s="235"/>
      <c r="D75" s="235"/>
      <c r="E75" s="235">
        <v>15450</v>
      </c>
      <c r="F75" s="235">
        <v>15450</v>
      </c>
      <c r="G75" s="255"/>
      <c r="H75" s="235"/>
      <c r="I75" s="214" t="s">
        <v>4083</v>
      </c>
      <c r="J75" s="214" t="s">
        <v>4730</v>
      </c>
    </row>
    <row r="76" spans="1:10" x14ac:dyDescent="0.25">
      <c r="A76" s="214" t="s">
        <v>3525</v>
      </c>
      <c r="B76" s="214" t="s">
        <v>3472</v>
      </c>
      <c r="C76" s="235"/>
      <c r="D76" s="235"/>
      <c r="E76" s="235">
        <v>16700</v>
      </c>
      <c r="F76" s="235">
        <v>16700</v>
      </c>
      <c r="G76" s="255"/>
      <c r="H76" s="235"/>
      <c r="I76" s="214" t="s">
        <v>5073</v>
      </c>
      <c r="J76" s="214" t="s">
        <v>4730</v>
      </c>
    </row>
    <row r="77" spans="1:10" x14ac:dyDescent="0.25">
      <c r="A77" s="214" t="s">
        <v>5713</v>
      </c>
      <c r="B77" s="214" t="s">
        <v>724</v>
      </c>
      <c r="C77" s="235"/>
      <c r="D77" s="235"/>
      <c r="E77" s="235">
        <v>24970</v>
      </c>
      <c r="F77" s="235">
        <v>24970</v>
      </c>
      <c r="G77" s="255"/>
      <c r="H77" s="235"/>
      <c r="I77" s="214" t="s">
        <v>5073</v>
      </c>
      <c r="J77" s="214" t="s">
        <v>4730</v>
      </c>
    </row>
    <row r="78" spans="1:10" x14ac:dyDescent="0.25">
      <c r="A78" s="214" t="s">
        <v>3522</v>
      </c>
      <c r="B78" s="214" t="s">
        <v>1708</v>
      </c>
      <c r="C78" s="235"/>
      <c r="D78" s="235"/>
      <c r="E78" s="235">
        <v>23600</v>
      </c>
      <c r="F78" s="235">
        <v>23600</v>
      </c>
      <c r="G78" s="255"/>
      <c r="H78" s="235"/>
      <c r="I78" s="214" t="s">
        <v>5073</v>
      </c>
      <c r="J78" s="214" t="s">
        <v>4730</v>
      </c>
    </row>
    <row r="79" spans="1:10" ht="60" x14ac:dyDescent="0.25">
      <c r="A79" s="214" t="s">
        <v>3521</v>
      </c>
      <c r="B79" s="214" t="s">
        <v>713</v>
      </c>
      <c r="C79" s="235"/>
      <c r="D79" s="235"/>
      <c r="E79" s="235">
        <v>15000</v>
      </c>
      <c r="F79" s="235">
        <v>15000</v>
      </c>
      <c r="G79" s="255"/>
      <c r="H79" s="235"/>
      <c r="I79" s="214" t="s">
        <v>4083</v>
      </c>
      <c r="J79" s="214" t="s">
        <v>4730</v>
      </c>
    </row>
    <row r="80" spans="1:10" ht="60" x14ac:dyDescent="0.25">
      <c r="A80" s="214" t="s">
        <v>3520</v>
      </c>
      <c r="B80" s="214" t="s">
        <v>3467</v>
      </c>
      <c r="C80" s="235"/>
      <c r="D80" s="235"/>
      <c r="E80" s="235">
        <v>10200</v>
      </c>
      <c r="F80" s="235">
        <v>10200</v>
      </c>
      <c r="G80" s="255"/>
      <c r="H80" s="235"/>
      <c r="I80" s="214" t="s">
        <v>4083</v>
      </c>
      <c r="J80" s="214" t="s">
        <v>4730</v>
      </c>
    </row>
    <row r="81" spans="1:10" ht="60" x14ac:dyDescent="0.25">
      <c r="A81" s="214" t="s">
        <v>3518</v>
      </c>
      <c r="B81" s="214" t="s">
        <v>724</v>
      </c>
      <c r="C81" s="235"/>
      <c r="D81" s="235"/>
      <c r="E81" s="235">
        <v>19763</v>
      </c>
      <c r="F81" s="235">
        <v>19763</v>
      </c>
      <c r="G81" s="255"/>
      <c r="H81" s="235"/>
      <c r="I81" s="214" t="s">
        <v>4083</v>
      </c>
      <c r="J81" s="214" t="s">
        <v>5570</v>
      </c>
    </row>
    <row r="82" spans="1:10" ht="60" x14ac:dyDescent="0.25">
      <c r="A82" s="214" t="s">
        <v>5714</v>
      </c>
      <c r="B82" s="214" t="s">
        <v>1708</v>
      </c>
      <c r="C82" s="235"/>
      <c r="D82" s="235"/>
      <c r="E82" s="235">
        <v>24600</v>
      </c>
      <c r="F82" s="235">
        <v>24600</v>
      </c>
      <c r="G82" s="255"/>
      <c r="H82" s="235"/>
      <c r="I82" s="214" t="s">
        <v>4083</v>
      </c>
      <c r="J82" s="214" t="s">
        <v>4730</v>
      </c>
    </row>
    <row r="83" spans="1:10" x14ac:dyDescent="0.25">
      <c r="A83" s="214" t="s">
        <v>5715</v>
      </c>
      <c r="B83" s="214" t="s">
        <v>724</v>
      </c>
      <c r="C83" s="235"/>
      <c r="D83" s="235"/>
      <c r="E83" s="235">
        <v>21751.74</v>
      </c>
      <c r="F83" s="235">
        <v>21751.74</v>
      </c>
      <c r="G83" s="255"/>
      <c r="H83" s="235"/>
      <c r="I83" s="214" t="s">
        <v>5073</v>
      </c>
      <c r="J83" s="214" t="s">
        <v>4730</v>
      </c>
    </row>
    <row r="84" spans="1:10" ht="60" x14ac:dyDescent="0.25">
      <c r="A84" s="214" t="s">
        <v>5716</v>
      </c>
      <c r="B84" s="214" t="s">
        <v>3381</v>
      </c>
      <c r="C84" s="235"/>
      <c r="D84" s="235"/>
      <c r="E84" s="235">
        <v>17600</v>
      </c>
      <c r="F84" s="235">
        <v>17600</v>
      </c>
      <c r="G84" s="255"/>
      <c r="H84" s="235"/>
      <c r="I84" s="214" t="s">
        <v>4083</v>
      </c>
      <c r="J84" s="214" t="s">
        <v>4730</v>
      </c>
    </row>
    <row r="85" spans="1:10" ht="36" x14ac:dyDescent="0.25">
      <c r="A85" s="214" t="s">
        <v>3515</v>
      </c>
      <c r="B85" s="214" t="s">
        <v>3458</v>
      </c>
      <c r="C85" s="235"/>
      <c r="D85" s="235"/>
      <c r="E85" s="235">
        <v>90000</v>
      </c>
      <c r="F85" s="235">
        <v>81642.929999999993</v>
      </c>
      <c r="G85" s="255"/>
      <c r="H85" s="235"/>
      <c r="I85" s="214" t="s">
        <v>4689</v>
      </c>
      <c r="J85" s="214"/>
    </row>
    <row r="86" spans="1:10" ht="36" x14ac:dyDescent="0.25">
      <c r="A86" s="214" t="s">
        <v>5717</v>
      </c>
      <c r="B86" s="214" t="s">
        <v>3458</v>
      </c>
      <c r="C86" s="235"/>
      <c r="D86" s="235"/>
      <c r="E86" s="235">
        <v>38831</v>
      </c>
      <c r="F86" s="235">
        <v>38831</v>
      </c>
      <c r="G86" s="255"/>
      <c r="H86" s="235"/>
      <c r="I86" s="214" t="s">
        <v>4689</v>
      </c>
      <c r="J86" s="214"/>
    </row>
    <row r="87" spans="1:10" ht="60" x14ac:dyDescent="0.25">
      <c r="A87" s="214" t="s">
        <v>3514</v>
      </c>
      <c r="B87" s="214" t="s">
        <v>3457</v>
      </c>
      <c r="C87" s="235"/>
      <c r="D87" s="235"/>
      <c r="E87" s="235">
        <v>37189</v>
      </c>
      <c r="F87" s="235">
        <v>37189</v>
      </c>
      <c r="G87" s="255"/>
      <c r="H87" s="235"/>
      <c r="I87" s="214" t="s">
        <v>4083</v>
      </c>
      <c r="J87" s="214" t="s">
        <v>4730</v>
      </c>
    </row>
    <row r="88" spans="1:10" ht="60" x14ac:dyDescent="0.25">
      <c r="A88" s="214" t="s">
        <v>5718</v>
      </c>
      <c r="B88" s="214" t="s">
        <v>724</v>
      </c>
      <c r="C88" s="235"/>
      <c r="D88" s="235"/>
      <c r="E88" s="235">
        <v>17576</v>
      </c>
      <c r="F88" s="235">
        <v>17576</v>
      </c>
      <c r="G88" s="255"/>
      <c r="H88" s="235"/>
      <c r="I88" s="214" t="s">
        <v>4083</v>
      </c>
      <c r="J88" s="214" t="s">
        <v>4730</v>
      </c>
    </row>
    <row r="89" spans="1:10" ht="60" x14ac:dyDescent="0.25">
      <c r="A89" s="214" t="s">
        <v>5719</v>
      </c>
      <c r="B89" s="214" t="s">
        <v>724</v>
      </c>
      <c r="C89" s="235"/>
      <c r="D89" s="235"/>
      <c r="E89" s="235">
        <v>18516</v>
      </c>
      <c r="F89" s="235">
        <v>18516</v>
      </c>
      <c r="G89" s="255"/>
      <c r="H89" s="235"/>
      <c r="I89" s="214" t="s">
        <v>4083</v>
      </c>
      <c r="J89" s="214" t="s">
        <v>4730</v>
      </c>
    </row>
    <row r="90" spans="1:10" ht="60" x14ac:dyDescent="0.25">
      <c r="A90" s="214" t="s">
        <v>3511</v>
      </c>
      <c r="B90" s="214" t="s">
        <v>724</v>
      </c>
      <c r="C90" s="235"/>
      <c r="D90" s="235"/>
      <c r="E90" s="235">
        <v>25358</v>
      </c>
      <c r="F90" s="235">
        <v>25358</v>
      </c>
      <c r="G90" s="255"/>
      <c r="H90" s="235"/>
      <c r="I90" s="214" t="s">
        <v>4083</v>
      </c>
      <c r="J90" s="214" t="s">
        <v>4730</v>
      </c>
    </row>
    <row r="91" spans="1:10" ht="60" x14ac:dyDescent="0.25">
      <c r="A91" s="214" t="s">
        <v>3510</v>
      </c>
      <c r="B91" s="214" t="s">
        <v>724</v>
      </c>
      <c r="C91" s="235"/>
      <c r="D91" s="235"/>
      <c r="E91" s="235">
        <v>33750</v>
      </c>
      <c r="F91" s="235">
        <v>33750</v>
      </c>
      <c r="G91" s="255"/>
      <c r="H91" s="235"/>
      <c r="I91" s="214" t="s">
        <v>4083</v>
      </c>
      <c r="J91" s="214" t="s">
        <v>4730</v>
      </c>
    </row>
    <row r="92" spans="1:10" ht="60" x14ac:dyDescent="0.25">
      <c r="A92" s="214" t="s">
        <v>3507</v>
      </c>
      <c r="B92" s="214" t="s">
        <v>3444</v>
      </c>
      <c r="C92" s="235"/>
      <c r="D92" s="235"/>
      <c r="E92" s="235">
        <v>22650</v>
      </c>
      <c r="F92" s="235">
        <v>22650</v>
      </c>
      <c r="G92" s="255"/>
      <c r="H92" s="235"/>
      <c r="I92" s="214" t="s">
        <v>4083</v>
      </c>
      <c r="J92" s="214" t="s">
        <v>4730</v>
      </c>
    </row>
    <row r="93" spans="1:10" ht="60" x14ac:dyDescent="0.25">
      <c r="A93" s="214" t="s">
        <v>3506</v>
      </c>
      <c r="B93" s="214" t="s">
        <v>3439</v>
      </c>
      <c r="C93" s="235"/>
      <c r="D93" s="235"/>
      <c r="E93" s="235">
        <v>20900</v>
      </c>
      <c r="F93" s="235">
        <v>20900</v>
      </c>
      <c r="G93" s="255"/>
      <c r="H93" s="235"/>
      <c r="I93" s="214" t="s">
        <v>4083</v>
      </c>
      <c r="J93" s="214" t="s">
        <v>4730</v>
      </c>
    </row>
    <row r="94" spans="1:10" ht="60" x14ac:dyDescent="0.25">
      <c r="A94" s="214" t="s">
        <v>3505</v>
      </c>
      <c r="B94" s="214" t="s">
        <v>1708</v>
      </c>
      <c r="C94" s="235"/>
      <c r="D94" s="235"/>
      <c r="E94" s="235">
        <v>14050</v>
      </c>
      <c r="F94" s="235">
        <v>14050</v>
      </c>
      <c r="G94" s="255"/>
      <c r="H94" s="235"/>
      <c r="I94" s="214" t="s">
        <v>4083</v>
      </c>
      <c r="J94" s="214" t="s">
        <v>4730</v>
      </c>
    </row>
    <row r="95" spans="1:10" ht="60" x14ac:dyDescent="0.25">
      <c r="A95" s="214" t="s">
        <v>3504</v>
      </c>
      <c r="B95" s="214" t="s">
        <v>3436</v>
      </c>
      <c r="C95" s="235"/>
      <c r="D95" s="235"/>
      <c r="E95" s="235">
        <v>18000</v>
      </c>
      <c r="F95" s="235">
        <v>18000</v>
      </c>
      <c r="G95" s="255"/>
      <c r="H95" s="235"/>
      <c r="I95" s="214" t="s">
        <v>4083</v>
      </c>
      <c r="J95" s="214" t="s">
        <v>4730</v>
      </c>
    </row>
    <row r="96" spans="1:10" ht="60" x14ac:dyDescent="0.25">
      <c r="A96" s="214" t="s">
        <v>5720</v>
      </c>
      <c r="B96" s="214" t="s">
        <v>3434</v>
      </c>
      <c r="C96" s="235"/>
      <c r="D96" s="235"/>
      <c r="E96" s="235">
        <v>16300</v>
      </c>
      <c r="F96" s="235">
        <v>16300</v>
      </c>
      <c r="G96" s="255"/>
      <c r="H96" s="235"/>
      <c r="I96" s="214" t="s">
        <v>4083</v>
      </c>
      <c r="J96" s="214" t="s">
        <v>4730</v>
      </c>
    </row>
    <row r="97" spans="1:10" ht="60" x14ac:dyDescent="0.25">
      <c r="A97" s="214" t="s">
        <v>3503</v>
      </c>
      <c r="B97" s="214" t="s">
        <v>713</v>
      </c>
      <c r="C97" s="235"/>
      <c r="D97" s="235"/>
      <c r="E97" s="235">
        <v>30000</v>
      </c>
      <c r="F97" s="235">
        <v>30000</v>
      </c>
      <c r="G97" s="255"/>
      <c r="H97" s="235"/>
      <c r="I97" s="214" t="s">
        <v>4083</v>
      </c>
      <c r="J97" s="214" t="s">
        <v>4730</v>
      </c>
    </row>
    <row r="98" spans="1:10" ht="60" x14ac:dyDescent="0.25">
      <c r="A98" s="214" t="s">
        <v>5721</v>
      </c>
      <c r="B98" s="214" t="s">
        <v>3432</v>
      </c>
      <c r="C98" s="235"/>
      <c r="D98" s="235"/>
      <c r="E98" s="235">
        <v>11500</v>
      </c>
      <c r="F98" s="235">
        <v>11500</v>
      </c>
      <c r="G98" s="255"/>
      <c r="H98" s="235"/>
      <c r="I98" s="214" t="s">
        <v>4083</v>
      </c>
      <c r="J98" s="214" t="s">
        <v>4730</v>
      </c>
    </row>
    <row r="99" spans="1:10" ht="60" x14ac:dyDescent="0.25">
      <c r="A99" s="214" t="s">
        <v>3502</v>
      </c>
      <c r="B99" s="214" t="s">
        <v>3431</v>
      </c>
      <c r="C99" s="235"/>
      <c r="D99" s="235"/>
      <c r="E99" s="235">
        <v>26600</v>
      </c>
      <c r="F99" s="235">
        <v>26600</v>
      </c>
      <c r="G99" s="255"/>
      <c r="H99" s="235"/>
      <c r="I99" s="214" t="s">
        <v>4083</v>
      </c>
      <c r="J99" s="214" t="s">
        <v>4730</v>
      </c>
    </row>
    <row r="100" spans="1:10" ht="60" x14ac:dyDescent="0.25">
      <c r="A100" s="214" t="s">
        <v>3501</v>
      </c>
      <c r="B100" s="214" t="s">
        <v>3391</v>
      </c>
      <c r="C100" s="235"/>
      <c r="D100" s="235"/>
      <c r="E100" s="235">
        <v>10600</v>
      </c>
      <c r="F100" s="235">
        <v>10600</v>
      </c>
      <c r="G100" s="255"/>
      <c r="H100" s="235"/>
      <c r="I100" s="214" t="s">
        <v>4083</v>
      </c>
      <c r="J100" s="214" t="s">
        <v>4730</v>
      </c>
    </row>
    <row r="101" spans="1:10" ht="60" x14ac:dyDescent="0.25">
      <c r="A101" s="214" t="s">
        <v>3500</v>
      </c>
      <c r="B101" s="214" t="s">
        <v>3391</v>
      </c>
      <c r="C101" s="235"/>
      <c r="D101" s="235"/>
      <c r="E101" s="235">
        <v>23870</v>
      </c>
      <c r="F101" s="235">
        <v>23870</v>
      </c>
      <c r="G101" s="255"/>
      <c r="H101" s="235"/>
      <c r="I101" s="214" t="s">
        <v>4083</v>
      </c>
      <c r="J101" s="214" t="s">
        <v>4730</v>
      </c>
    </row>
    <row r="102" spans="1:10" ht="60" x14ac:dyDescent="0.25">
      <c r="A102" s="214" t="s">
        <v>5722</v>
      </c>
      <c r="B102" s="214" t="s">
        <v>3429</v>
      </c>
      <c r="C102" s="235"/>
      <c r="D102" s="235"/>
      <c r="E102" s="235">
        <v>49690</v>
      </c>
      <c r="F102" s="235">
        <v>49690</v>
      </c>
      <c r="G102" s="255"/>
      <c r="H102" s="235"/>
      <c r="I102" s="214" t="s">
        <v>4083</v>
      </c>
      <c r="J102" s="214" t="s">
        <v>4730</v>
      </c>
    </row>
    <row r="103" spans="1:10" ht="60" x14ac:dyDescent="0.25">
      <c r="A103" s="214" t="s">
        <v>3498</v>
      </c>
      <c r="B103" s="214" t="s">
        <v>3425</v>
      </c>
      <c r="C103" s="235"/>
      <c r="D103" s="235"/>
      <c r="E103" s="235">
        <v>20250</v>
      </c>
      <c r="F103" s="235">
        <v>20250</v>
      </c>
      <c r="G103" s="255"/>
      <c r="H103" s="235"/>
      <c r="I103" s="214" t="s">
        <v>4083</v>
      </c>
      <c r="J103" s="214" t="s">
        <v>4730</v>
      </c>
    </row>
    <row r="104" spans="1:10" ht="60" x14ac:dyDescent="0.25">
      <c r="A104" s="214" t="s">
        <v>3497</v>
      </c>
      <c r="B104" s="214" t="s">
        <v>717</v>
      </c>
      <c r="C104" s="235"/>
      <c r="D104" s="235"/>
      <c r="E104" s="235">
        <v>118344.46</v>
      </c>
      <c r="F104" s="235">
        <v>118344.46</v>
      </c>
      <c r="G104" s="255"/>
      <c r="H104" s="235"/>
      <c r="I104" s="214" t="s">
        <v>4083</v>
      </c>
      <c r="J104" s="214" t="s">
        <v>4730</v>
      </c>
    </row>
    <row r="105" spans="1:10" ht="60" x14ac:dyDescent="0.25">
      <c r="A105" s="214" t="s">
        <v>3496</v>
      </c>
      <c r="B105" s="214" t="s">
        <v>3423</v>
      </c>
      <c r="C105" s="235"/>
      <c r="D105" s="235"/>
      <c r="E105" s="235">
        <v>41040</v>
      </c>
      <c r="F105" s="235">
        <v>41040</v>
      </c>
      <c r="G105" s="255"/>
      <c r="H105" s="235"/>
      <c r="I105" s="214" t="s">
        <v>4083</v>
      </c>
      <c r="J105" s="214" t="s">
        <v>4730</v>
      </c>
    </row>
    <row r="106" spans="1:10" ht="60" x14ac:dyDescent="0.25">
      <c r="A106" s="214" t="s">
        <v>3494</v>
      </c>
      <c r="B106" s="214" t="s">
        <v>3422</v>
      </c>
      <c r="C106" s="235"/>
      <c r="D106" s="235"/>
      <c r="E106" s="235">
        <v>12600</v>
      </c>
      <c r="F106" s="235">
        <v>12600</v>
      </c>
      <c r="G106" s="255"/>
      <c r="H106" s="235"/>
      <c r="I106" s="214" t="s">
        <v>4083</v>
      </c>
      <c r="J106" s="214" t="s">
        <v>4730</v>
      </c>
    </row>
    <row r="107" spans="1:10" ht="60" x14ac:dyDescent="0.25">
      <c r="A107" s="214" t="s">
        <v>3493</v>
      </c>
      <c r="B107" s="214" t="s">
        <v>3365</v>
      </c>
      <c r="C107" s="235"/>
      <c r="D107" s="235"/>
      <c r="E107" s="235">
        <v>24000</v>
      </c>
      <c r="F107" s="235">
        <v>24000</v>
      </c>
      <c r="G107" s="255"/>
      <c r="H107" s="235"/>
      <c r="I107" s="214" t="s">
        <v>4083</v>
      </c>
      <c r="J107" s="214" t="s">
        <v>4730</v>
      </c>
    </row>
    <row r="108" spans="1:10" ht="60" x14ac:dyDescent="0.25">
      <c r="A108" s="214" t="s">
        <v>3491</v>
      </c>
      <c r="B108" s="214" t="s">
        <v>3419</v>
      </c>
      <c r="C108" s="235"/>
      <c r="D108" s="235"/>
      <c r="E108" s="235">
        <v>113736</v>
      </c>
      <c r="F108" s="235"/>
      <c r="G108" s="255"/>
      <c r="H108" s="235"/>
      <c r="I108" s="214" t="s">
        <v>4083</v>
      </c>
      <c r="J108" s="214" t="s">
        <v>4730</v>
      </c>
    </row>
    <row r="109" spans="1:10" ht="36" x14ac:dyDescent="0.25">
      <c r="A109" s="214" t="s">
        <v>5723</v>
      </c>
      <c r="B109" s="214" t="s">
        <v>4597</v>
      </c>
      <c r="C109" s="235"/>
      <c r="D109" s="235"/>
      <c r="E109" s="235">
        <v>11526</v>
      </c>
      <c r="F109" s="235">
        <v>11526</v>
      </c>
      <c r="G109" s="255"/>
      <c r="H109" s="235"/>
      <c r="I109" s="214" t="s">
        <v>4689</v>
      </c>
      <c r="J109" s="214" t="s">
        <v>4730</v>
      </c>
    </row>
    <row r="110" spans="1:10" ht="60" x14ac:dyDescent="0.25">
      <c r="A110" s="214" t="s">
        <v>5724</v>
      </c>
      <c r="B110" s="214" t="s">
        <v>3412</v>
      </c>
      <c r="C110" s="235"/>
      <c r="D110" s="235"/>
      <c r="E110" s="235">
        <v>10500</v>
      </c>
      <c r="F110" s="235">
        <v>10500</v>
      </c>
      <c r="G110" s="255"/>
      <c r="H110" s="235"/>
      <c r="I110" s="214" t="s">
        <v>4083</v>
      </c>
      <c r="J110" s="214" t="s">
        <v>4730</v>
      </c>
    </row>
    <row r="111" spans="1:10" x14ac:dyDescent="0.25">
      <c r="A111" s="214" t="s">
        <v>3490</v>
      </c>
      <c r="B111" s="214" t="s">
        <v>3410</v>
      </c>
      <c r="C111" s="235"/>
      <c r="D111" s="235"/>
      <c r="E111" s="235">
        <v>17318.580000000002</v>
      </c>
      <c r="F111" s="235">
        <v>17318.580000000002</v>
      </c>
      <c r="G111" s="255"/>
      <c r="H111" s="235"/>
      <c r="I111" s="214" t="s">
        <v>5073</v>
      </c>
      <c r="J111" s="214" t="s">
        <v>4730</v>
      </c>
    </row>
    <row r="112" spans="1:10" x14ac:dyDescent="0.25">
      <c r="A112" s="214" t="s">
        <v>3489</v>
      </c>
      <c r="B112" s="214" t="s">
        <v>3409</v>
      </c>
      <c r="C112" s="235"/>
      <c r="D112" s="235"/>
      <c r="E112" s="235">
        <v>35046</v>
      </c>
      <c r="F112" s="235">
        <v>35046</v>
      </c>
      <c r="G112" s="255"/>
      <c r="H112" s="235"/>
      <c r="I112" s="214" t="s">
        <v>5073</v>
      </c>
      <c r="J112" s="214" t="s">
        <v>4730</v>
      </c>
    </row>
    <row r="113" spans="1:10" ht="24" x14ac:dyDescent="0.25">
      <c r="A113" s="214" t="s">
        <v>5725</v>
      </c>
      <c r="B113" s="214" t="s">
        <v>3408</v>
      </c>
      <c r="C113" s="235"/>
      <c r="D113" s="235"/>
      <c r="E113" s="235">
        <v>26106</v>
      </c>
      <c r="F113" s="235">
        <v>26106</v>
      </c>
      <c r="G113" s="255"/>
      <c r="H113" s="235"/>
      <c r="I113" s="214" t="s">
        <v>5073</v>
      </c>
      <c r="J113" s="214" t="s">
        <v>4730</v>
      </c>
    </row>
    <row r="114" spans="1:10" x14ac:dyDescent="0.25">
      <c r="A114" s="214" t="s">
        <v>3486</v>
      </c>
      <c r="B114" s="214" t="s">
        <v>3406</v>
      </c>
      <c r="C114" s="235"/>
      <c r="D114" s="235"/>
      <c r="E114" s="235">
        <v>30975</v>
      </c>
      <c r="F114" s="235">
        <v>30975</v>
      </c>
      <c r="G114" s="255"/>
      <c r="H114" s="235"/>
      <c r="I114" s="214" t="s">
        <v>5073</v>
      </c>
      <c r="J114" s="214" t="s">
        <v>4730</v>
      </c>
    </row>
    <row r="115" spans="1:10" x14ac:dyDescent="0.25">
      <c r="A115" s="214" t="s">
        <v>5726</v>
      </c>
      <c r="B115" s="214" t="s">
        <v>3404</v>
      </c>
      <c r="C115" s="235"/>
      <c r="D115" s="235"/>
      <c r="E115" s="235">
        <v>12803</v>
      </c>
      <c r="F115" s="235">
        <v>12803</v>
      </c>
      <c r="G115" s="255"/>
      <c r="H115" s="235"/>
      <c r="I115" s="214" t="s">
        <v>5073</v>
      </c>
      <c r="J115" s="214" t="s">
        <v>4730</v>
      </c>
    </row>
    <row r="116" spans="1:10" x14ac:dyDescent="0.25">
      <c r="A116" s="214" t="s">
        <v>3485</v>
      </c>
      <c r="B116" s="214" t="s">
        <v>3401</v>
      </c>
      <c r="C116" s="235"/>
      <c r="D116" s="235"/>
      <c r="E116" s="235">
        <v>77000</v>
      </c>
      <c r="F116" s="235">
        <v>77000</v>
      </c>
      <c r="G116" s="255"/>
      <c r="H116" s="235"/>
      <c r="I116" s="214" t="s">
        <v>5073</v>
      </c>
      <c r="J116" s="214" t="s">
        <v>4730</v>
      </c>
    </row>
    <row r="117" spans="1:10" ht="60" x14ac:dyDescent="0.25">
      <c r="A117" s="214" t="s">
        <v>3484</v>
      </c>
      <c r="B117" s="214" t="s">
        <v>3398</v>
      </c>
      <c r="C117" s="235"/>
      <c r="D117" s="235"/>
      <c r="E117" s="235">
        <v>23470</v>
      </c>
      <c r="F117" s="235">
        <v>23470</v>
      </c>
      <c r="G117" s="255"/>
      <c r="H117" s="235"/>
      <c r="I117" s="214" t="s">
        <v>4083</v>
      </c>
      <c r="J117" s="214" t="s">
        <v>4730</v>
      </c>
    </row>
    <row r="118" spans="1:10" ht="60" x14ac:dyDescent="0.25">
      <c r="A118" s="214" t="s">
        <v>3482</v>
      </c>
      <c r="B118" s="214" t="s">
        <v>3397</v>
      </c>
      <c r="C118" s="235"/>
      <c r="D118" s="235"/>
      <c r="E118" s="235">
        <v>12000</v>
      </c>
      <c r="F118" s="235">
        <v>12000</v>
      </c>
      <c r="G118" s="255"/>
      <c r="H118" s="235"/>
      <c r="I118" s="214" t="s">
        <v>4083</v>
      </c>
      <c r="J118" s="214" t="s">
        <v>4730</v>
      </c>
    </row>
    <row r="119" spans="1:10" ht="36" x14ac:dyDescent="0.25">
      <c r="A119" s="214" t="s">
        <v>5727</v>
      </c>
      <c r="B119" s="214" t="s">
        <v>3396</v>
      </c>
      <c r="C119" s="235"/>
      <c r="D119" s="235"/>
      <c r="E119" s="235">
        <v>10200</v>
      </c>
      <c r="F119" s="235">
        <v>10200</v>
      </c>
      <c r="G119" s="255"/>
      <c r="H119" s="235"/>
      <c r="I119" s="214" t="s">
        <v>4689</v>
      </c>
      <c r="J119" s="214" t="s">
        <v>4730</v>
      </c>
    </row>
    <row r="120" spans="1:10" ht="36" x14ac:dyDescent="0.25">
      <c r="A120" s="214" t="s">
        <v>3480</v>
      </c>
      <c r="B120" s="214" t="s">
        <v>3395</v>
      </c>
      <c r="C120" s="235"/>
      <c r="D120" s="235"/>
      <c r="E120" s="235">
        <v>55000</v>
      </c>
      <c r="F120" s="235">
        <v>12375.18</v>
      </c>
      <c r="G120" s="255"/>
      <c r="H120" s="235"/>
      <c r="I120" s="214" t="s">
        <v>4689</v>
      </c>
      <c r="J120" s="214" t="s">
        <v>4730</v>
      </c>
    </row>
    <row r="121" spans="1:10" ht="36" x14ac:dyDescent="0.25">
      <c r="A121" s="214" t="s">
        <v>5728</v>
      </c>
      <c r="B121" s="214" t="s">
        <v>3393</v>
      </c>
      <c r="C121" s="235"/>
      <c r="D121" s="235"/>
      <c r="E121" s="235">
        <v>15328</v>
      </c>
      <c r="F121" s="235">
        <v>15328</v>
      </c>
      <c r="G121" s="255"/>
      <c r="H121" s="235"/>
      <c r="I121" s="214" t="s">
        <v>4689</v>
      </c>
      <c r="J121" s="214" t="s">
        <v>4730</v>
      </c>
    </row>
    <row r="122" spans="1:10" ht="60" x14ac:dyDescent="0.25">
      <c r="A122" s="214" t="s">
        <v>5729</v>
      </c>
      <c r="B122" s="214" t="s">
        <v>3386</v>
      </c>
      <c r="C122" s="235"/>
      <c r="D122" s="235"/>
      <c r="E122" s="235">
        <v>33990</v>
      </c>
      <c r="F122" s="235">
        <v>33990</v>
      </c>
      <c r="G122" s="255"/>
      <c r="H122" s="235"/>
      <c r="I122" s="214" t="s">
        <v>4083</v>
      </c>
      <c r="J122" s="214" t="s">
        <v>4730</v>
      </c>
    </row>
    <row r="123" spans="1:10" ht="60" x14ac:dyDescent="0.25">
      <c r="A123" s="214" t="s">
        <v>3479</v>
      </c>
      <c r="B123" s="214" t="s">
        <v>1708</v>
      </c>
      <c r="C123" s="235"/>
      <c r="D123" s="235"/>
      <c r="E123" s="235">
        <v>25000</v>
      </c>
      <c r="F123" s="235">
        <v>25000</v>
      </c>
      <c r="G123" s="255"/>
      <c r="H123" s="235"/>
      <c r="I123" s="214" t="s">
        <v>4083</v>
      </c>
      <c r="J123" s="214" t="s">
        <v>4730</v>
      </c>
    </row>
    <row r="124" spans="1:10" ht="60" x14ac:dyDescent="0.25">
      <c r="A124" s="214" t="s">
        <v>5730</v>
      </c>
      <c r="B124" s="214" t="s">
        <v>3379</v>
      </c>
      <c r="C124" s="235"/>
      <c r="D124" s="235"/>
      <c r="E124" s="235">
        <v>21807</v>
      </c>
      <c r="F124" s="235">
        <v>21807</v>
      </c>
      <c r="G124" s="255"/>
      <c r="H124" s="235"/>
      <c r="I124" s="214" t="s">
        <v>4083</v>
      </c>
      <c r="J124" s="214" t="s">
        <v>4730</v>
      </c>
    </row>
    <row r="125" spans="1:10" ht="60" x14ac:dyDescent="0.25">
      <c r="A125" s="214" t="s">
        <v>5731</v>
      </c>
      <c r="B125" s="214" t="s">
        <v>3378</v>
      </c>
      <c r="C125" s="235"/>
      <c r="D125" s="235"/>
      <c r="E125" s="235">
        <v>18555</v>
      </c>
      <c r="F125" s="235">
        <v>18555</v>
      </c>
      <c r="G125" s="255"/>
      <c r="H125" s="235"/>
      <c r="I125" s="214" t="s">
        <v>4083</v>
      </c>
      <c r="J125" s="214" t="s">
        <v>4730</v>
      </c>
    </row>
    <row r="126" spans="1:10" ht="60" x14ac:dyDescent="0.25">
      <c r="A126" s="214" t="s">
        <v>3478</v>
      </c>
      <c r="B126" s="214" t="s">
        <v>1526</v>
      </c>
      <c r="C126" s="235"/>
      <c r="D126" s="235"/>
      <c r="E126" s="235">
        <v>16450</v>
      </c>
      <c r="F126" s="235">
        <v>16450</v>
      </c>
      <c r="G126" s="255"/>
      <c r="H126" s="235"/>
      <c r="I126" s="214" t="s">
        <v>4083</v>
      </c>
      <c r="J126" s="214" t="s">
        <v>4730</v>
      </c>
    </row>
    <row r="127" spans="1:10" ht="60" x14ac:dyDescent="0.25">
      <c r="A127" s="214" t="s">
        <v>5732</v>
      </c>
      <c r="B127" s="214" t="s">
        <v>3376</v>
      </c>
      <c r="C127" s="235"/>
      <c r="D127" s="235"/>
      <c r="E127" s="235">
        <v>12240</v>
      </c>
      <c r="F127" s="235">
        <v>12240</v>
      </c>
      <c r="G127" s="255"/>
      <c r="H127" s="235"/>
      <c r="I127" s="214" t="s">
        <v>4083</v>
      </c>
      <c r="J127" s="214" t="s">
        <v>4730</v>
      </c>
    </row>
    <row r="128" spans="1:10" ht="60" x14ac:dyDescent="0.25">
      <c r="A128" s="214" t="s">
        <v>5733</v>
      </c>
      <c r="B128" s="214" t="s">
        <v>3374</v>
      </c>
      <c r="C128" s="235"/>
      <c r="D128" s="235"/>
      <c r="E128" s="235">
        <v>15000</v>
      </c>
      <c r="F128" s="235">
        <v>15000</v>
      </c>
      <c r="G128" s="255"/>
      <c r="H128" s="235"/>
      <c r="I128" s="214" t="s">
        <v>4083</v>
      </c>
      <c r="J128" s="214" t="s">
        <v>4730</v>
      </c>
    </row>
    <row r="129" spans="1:10" ht="60" x14ac:dyDescent="0.25">
      <c r="A129" s="214" t="s">
        <v>3476</v>
      </c>
      <c r="B129" s="214" t="s">
        <v>3366</v>
      </c>
      <c r="C129" s="235"/>
      <c r="D129" s="235"/>
      <c r="E129" s="235">
        <v>11160</v>
      </c>
      <c r="F129" s="235">
        <v>11160</v>
      </c>
      <c r="G129" s="255"/>
      <c r="H129" s="235"/>
      <c r="I129" s="214" t="s">
        <v>4083</v>
      </c>
      <c r="J129" s="214" t="s">
        <v>4730</v>
      </c>
    </row>
    <row r="130" spans="1:10" ht="60" x14ac:dyDescent="0.25">
      <c r="A130" s="214" t="s">
        <v>5734</v>
      </c>
      <c r="B130" s="214" t="s">
        <v>3365</v>
      </c>
      <c r="C130" s="235"/>
      <c r="D130" s="235"/>
      <c r="E130" s="235">
        <v>20300</v>
      </c>
      <c r="F130" s="235">
        <v>20300</v>
      </c>
      <c r="G130" s="255"/>
      <c r="H130" s="235"/>
      <c r="I130" s="214" t="s">
        <v>4083</v>
      </c>
      <c r="J130" s="214" t="s">
        <v>4730</v>
      </c>
    </row>
    <row r="131" spans="1:10" ht="60" x14ac:dyDescent="0.25">
      <c r="A131" s="214" t="s">
        <v>5735</v>
      </c>
      <c r="B131" s="214" t="s">
        <v>3364</v>
      </c>
      <c r="C131" s="235"/>
      <c r="D131" s="235"/>
      <c r="E131" s="235">
        <v>14766</v>
      </c>
      <c r="F131" s="235">
        <v>14766</v>
      </c>
      <c r="G131" s="255"/>
      <c r="H131" s="235"/>
      <c r="I131" s="214" t="s">
        <v>4083</v>
      </c>
      <c r="J131" s="214" t="s">
        <v>4730</v>
      </c>
    </row>
    <row r="132" spans="1:10" ht="60" x14ac:dyDescent="0.25">
      <c r="A132" s="214" t="s">
        <v>5736</v>
      </c>
      <c r="B132" s="214" t="s">
        <v>3362</v>
      </c>
      <c r="C132" s="235"/>
      <c r="D132" s="235"/>
      <c r="E132" s="235">
        <v>11800</v>
      </c>
      <c r="F132" s="235">
        <v>11800</v>
      </c>
      <c r="G132" s="255"/>
      <c r="H132" s="235"/>
      <c r="I132" s="214" t="s">
        <v>4083</v>
      </c>
      <c r="J132" s="214" t="s">
        <v>4730</v>
      </c>
    </row>
    <row r="133" spans="1:10" ht="60" x14ac:dyDescent="0.25">
      <c r="A133" s="214" t="s">
        <v>5737</v>
      </c>
      <c r="B133" s="214" t="s">
        <v>3359</v>
      </c>
      <c r="C133" s="235"/>
      <c r="D133" s="235"/>
      <c r="E133" s="235">
        <v>35405</v>
      </c>
      <c r="F133" s="235">
        <v>35405</v>
      </c>
      <c r="G133" s="255"/>
      <c r="H133" s="235"/>
      <c r="I133" s="214" t="s">
        <v>4083</v>
      </c>
      <c r="J133" s="214" t="s">
        <v>4730</v>
      </c>
    </row>
    <row r="134" spans="1:10" ht="60" x14ac:dyDescent="0.25">
      <c r="A134" s="214" t="s">
        <v>3475</v>
      </c>
      <c r="B134" s="256" t="s">
        <v>3356</v>
      </c>
      <c r="C134" s="257"/>
      <c r="D134" s="257"/>
      <c r="E134" s="257">
        <v>10300</v>
      </c>
      <c r="F134" s="257">
        <v>10300</v>
      </c>
      <c r="G134" s="258"/>
      <c r="H134" s="257"/>
      <c r="I134" s="214" t="s">
        <v>4083</v>
      </c>
      <c r="J134" s="214" t="s">
        <v>4730</v>
      </c>
    </row>
    <row r="135" spans="1:10" ht="60" x14ac:dyDescent="0.25">
      <c r="A135" s="214" t="s">
        <v>3474</v>
      </c>
      <c r="B135" s="256" t="s">
        <v>3354</v>
      </c>
      <c r="C135" s="257"/>
      <c r="D135" s="257"/>
      <c r="E135" s="257">
        <v>23990</v>
      </c>
      <c r="F135" s="257">
        <v>23990</v>
      </c>
      <c r="G135" s="258"/>
      <c r="H135" s="257"/>
      <c r="I135" s="214" t="s">
        <v>4083</v>
      </c>
      <c r="J135" s="214" t="s">
        <v>4730</v>
      </c>
    </row>
    <row r="136" spans="1:10" ht="60" x14ac:dyDescent="0.25">
      <c r="A136" s="214" t="s">
        <v>3473</v>
      </c>
      <c r="B136" s="256" t="s">
        <v>3354</v>
      </c>
      <c r="C136" s="257"/>
      <c r="D136" s="257"/>
      <c r="E136" s="257">
        <v>23990</v>
      </c>
      <c r="F136" s="257">
        <v>23990</v>
      </c>
      <c r="G136" s="258"/>
      <c r="H136" s="257"/>
      <c r="I136" s="214" t="s">
        <v>4083</v>
      </c>
      <c r="J136" s="214" t="s">
        <v>4730</v>
      </c>
    </row>
    <row r="137" spans="1:10" ht="60" x14ac:dyDescent="0.25">
      <c r="A137" s="214" t="s">
        <v>5738</v>
      </c>
      <c r="B137" s="256" t="s">
        <v>3353</v>
      </c>
      <c r="C137" s="257"/>
      <c r="D137" s="257"/>
      <c r="E137" s="257">
        <v>23218</v>
      </c>
      <c r="F137" s="257">
        <v>23218</v>
      </c>
      <c r="G137" s="258"/>
      <c r="H137" s="257"/>
      <c r="I137" s="214" t="s">
        <v>4083</v>
      </c>
      <c r="J137" s="214" t="s">
        <v>4730</v>
      </c>
    </row>
    <row r="138" spans="1:10" ht="60" x14ac:dyDescent="0.25">
      <c r="A138" s="214" t="s">
        <v>5739</v>
      </c>
      <c r="B138" s="256" t="s">
        <v>3346</v>
      </c>
      <c r="C138" s="257"/>
      <c r="D138" s="257"/>
      <c r="E138" s="257">
        <v>13896.38</v>
      </c>
      <c r="F138" s="257">
        <v>13896.38</v>
      </c>
      <c r="G138" s="258"/>
      <c r="H138" s="257"/>
      <c r="I138" s="214" t="s">
        <v>4083</v>
      </c>
      <c r="J138" s="214" t="s">
        <v>4730</v>
      </c>
    </row>
    <row r="139" spans="1:10" x14ac:dyDescent="0.25">
      <c r="A139" s="214" t="s">
        <v>5740</v>
      </c>
      <c r="B139" s="259" t="s">
        <v>3339</v>
      </c>
      <c r="C139" s="260"/>
      <c r="D139" s="260"/>
      <c r="E139" s="260">
        <v>50436</v>
      </c>
      <c r="F139" s="260">
        <v>20174.400000000001</v>
      </c>
      <c r="G139" s="261"/>
      <c r="H139" s="260"/>
      <c r="I139" s="259" t="s">
        <v>4693</v>
      </c>
      <c r="J139" s="214" t="s">
        <v>4730</v>
      </c>
    </row>
    <row r="140" spans="1:10" x14ac:dyDescent="0.25">
      <c r="A140" s="214" t="s">
        <v>5741</v>
      </c>
      <c r="B140" s="259" t="s">
        <v>3336</v>
      </c>
      <c r="C140" s="260"/>
      <c r="D140" s="260"/>
      <c r="E140" s="260">
        <v>12000</v>
      </c>
      <c r="F140" s="260">
        <v>12000</v>
      </c>
      <c r="G140" s="261"/>
      <c r="H140" s="260"/>
      <c r="I140" s="259" t="s">
        <v>4693</v>
      </c>
      <c r="J140" s="214" t="s">
        <v>4730</v>
      </c>
    </row>
    <row r="141" spans="1:10" x14ac:dyDescent="0.25">
      <c r="A141" s="214" t="s">
        <v>3471</v>
      </c>
      <c r="B141" s="259" t="s">
        <v>3334</v>
      </c>
      <c r="C141" s="260"/>
      <c r="D141" s="260"/>
      <c r="E141" s="260">
        <v>21000</v>
      </c>
      <c r="F141" s="260">
        <v>21000</v>
      </c>
      <c r="G141" s="261"/>
      <c r="H141" s="260"/>
      <c r="I141" s="259" t="s">
        <v>4693</v>
      </c>
      <c r="J141" s="214" t="s">
        <v>4730</v>
      </c>
    </row>
    <row r="142" spans="1:10" x14ac:dyDescent="0.25">
      <c r="A142" s="214" t="s">
        <v>5742</v>
      </c>
      <c r="B142" s="259" t="s">
        <v>3332</v>
      </c>
      <c r="C142" s="260"/>
      <c r="D142" s="260"/>
      <c r="E142" s="260">
        <v>35000</v>
      </c>
      <c r="F142" s="260">
        <v>35000</v>
      </c>
      <c r="G142" s="261"/>
      <c r="H142" s="260"/>
      <c r="I142" s="259" t="s">
        <v>4693</v>
      </c>
      <c r="J142" s="214" t="s">
        <v>4730</v>
      </c>
    </row>
    <row r="143" spans="1:10" ht="24" x14ac:dyDescent="0.25">
      <c r="A143" s="214" t="s">
        <v>5743</v>
      </c>
      <c r="B143" s="259" t="s">
        <v>3330</v>
      </c>
      <c r="C143" s="260"/>
      <c r="D143" s="260"/>
      <c r="E143" s="260">
        <v>33000</v>
      </c>
      <c r="F143" s="260">
        <v>33000</v>
      </c>
      <c r="G143" s="261"/>
      <c r="H143" s="260"/>
      <c r="I143" s="259" t="s">
        <v>4693</v>
      </c>
      <c r="J143" s="214" t="s">
        <v>4730</v>
      </c>
    </row>
    <row r="144" spans="1:10" ht="24" x14ac:dyDescent="0.25">
      <c r="A144" s="214" t="s">
        <v>5744</v>
      </c>
      <c r="B144" s="259" t="s">
        <v>3328</v>
      </c>
      <c r="C144" s="260"/>
      <c r="D144" s="260"/>
      <c r="E144" s="260">
        <v>11000</v>
      </c>
      <c r="F144" s="260">
        <v>11000</v>
      </c>
      <c r="G144" s="261"/>
      <c r="H144" s="260"/>
      <c r="I144" s="259" t="s">
        <v>4693</v>
      </c>
      <c r="J144" s="214" t="s">
        <v>4730</v>
      </c>
    </row>
    <row r="145" spans="1:10" ht="24" x14ac:dyDescent="0.25">
      <c r="A145" s="214" t="s">
        <v>5745</v>
      </c>
      <c r="B145" s="259" t="s">
        <v>3326</v>
      </c>
      <c r="C145" s="260"/>
      <c r="D145" s="260"/>
      <c r="E145" s="260">
        <v>13500</v>
      </c>
      <c r="F145" s="260">
        <v>13500</v>
      </c>
      <c r="G145" s="261"/>
      <c r="H145" s="260"/>
      <c r="I145" s="259" t="s">
        <v>4693</v>
      </c>
      <c r="J145" s="214" t="s">
        <v>4730</v>
      </c>
    </row>
    <row r="146" spans="1:10" x14ac:dyDescent="0.25">
      <c r="A146" s="214" t="s">
        <v>3470</v>
      </c>
      <c r="B146" s="259" t="s">
        <v>3324</v>
      </c>
      <c r="C146" s="260"/>
      <c r="D146" s="260"/>
      <c r="E146" s="260">
        <v>29000</v>
      </c>
      <c r="F146" s="260">
        <v>29000</v>
      </c>
      <c r="G146" s="261"/>
      <c r="H146" s="260"/>
      <c r="I146" s="259" t="s">
        <v>4693</v>
      </c>
      <c r="J146" s="214" t="s">
        <v>4730</v>
      </c>
    </row>
    <row r="147" spans="1:10" x14ac:dyDescent="0.25">
      <c r="A147" s="214" t="s">
        <v>5746</v>
      </c>
      <c r="B147" s="259" t="s">
        <v>1123</v>
      </c>
      <c r="C147" s="260"/>
      <c r="D147" s="260"/>
      <c r="E147" s="260">
        <v>18160</v>
      </c>
      <c r="F147" s="260">
        <v>18160</v>
      </c>
      <c r="G147" s="261"/>
      <c r="H147" s="260"/>
      <c r="I147" s="259" t="s">
        <v>4693</v>
      </c>
      <c r="J147" s="214" t="s">
        <v>4730</v>
      </c>
    </row>
    <row r="148" spans="1:10" x14ac:dyDescent="0.25">
      <c r="A148" s="214" t="s">
        <v>5747</v>
      </c>
      <c r="B148" s="259" t="s">
        <v>3321</v>
      </c>
      <c r="C148" s="260"/>
      <c r="D148" s="260"/>
      <c r="E148" s="260">
        <v>19990</v>
      </c>
      <c r="F148" s="260">
        <v>19990</v>
      </c>
      <c r="G148" s="261"/>
      <c r="H148" s="260"/>
      <c r="I148" s="259" t="s">
        <v>4693</v>
      </c>
      <c r="J148" s="214" t="s">
        <v>4730</v>
      </c>
    </row>
    <row r="149" spans="1:10" x14ac:dyDescent="0.25">
      <c r="A149" s="214" t="s">
        <v>5748</v>
      </c>
      <c r="B149" s="259" t="s">
        <v>1164</v>
      </c>
      <c r="C149" s="260"/>
      <c r="D149" s="260"/>
      <c r="E149" s="260">
        <v>12903</v>
      </c>
      <c r="F149" s="260">
        <v>12903</v>
      </c>
      <c r="G149" s="261"/>
      <c r="H149" s="260"/>
      <c r="I149" s="259" t="s">
        <v>4693</v>
      </c>
      <c r="J149" s="214" t="s">
        <v>4730</v>
      </c>
    </row>
    <row r="150" spans="1:10" x14ac:dyDescent="0.25">
      <c r="A150" s="214" t="s">
        <v>5749</v>
      </c>
      <c r="B150" s="259" t="s">
        <v>3320</v>
      </c>
      <c r="C150" s="260"/>
      <c r="D150" s="260"/>
      <c r="E150" s="260">
        <v>30000</v>
      </c>
      <c r="F150" s="260">
        <v>30000</v>
      </c>
      <c r="G150" s="261"/>
      <c r="H150" s="260"/>
      <c r="I150" s="259" t="s">
        <v>4693</v>
      </c>
      <c r="J150" s="214" t="s">
        <v>4730</v>
      </c>
    </row>
    <row r="151" spans="1:10" x14ac:dyDescent="0.25">
      <c r="A151" s="214" t="s">
        <v>5750</v>
      </c>
      <c r="B151" s="259" t="s">
        <v>1168</v>
      </c>
      <c r="C151" s="260"/>
      <c r="D151" s="260"/>
      <c r="E151" s="260">
        <v>24800</v>
      </c>
      <c r="F151" s="260">
        <v>24800</v>
      </c>
      <c r="G151" s="261"/>
      <c r="H151" s="260"/>
      <c r="I151" s="259" t="s">
        <v>4693</v>
      </c>
      <c r="J151" s="214" t="s">
        <v>4730</v>
      </c>
    </row>
    <row r="152" spans="1:10" x14ac:dyDescent="0.25">
      <c r="A152" s="214" t="s">
        <v>5751</v>
      </c>
      <c r="B152" s="259" t="s">
        <v>1164</v>
      </c>
      <c r="C152" s="260"/>
      <c r="D152" s="260"/>
      <c r="E152" s="260">
        <v>17200</v>
      </c>
      <c r="F152" s="260">
        <v>17200</v>
      </c>
      <c r="G152" s="261"/>
      <c r="H152" s="260"/>
      <c r="I152" s="259" t="s">
        <v>4693</v>
      </c>
      <c r="J152" s="214" t="s">
        <v>4730</v>
      </c>
    </row>
    <row r="153" spans="1:10" x14ac:dyDescent="0.25">
      <c r="A153" s="214" t="s">
        <v>3469</v>
      </c>
      <c r="B153" s="259" t="s">
        <v>1164</v>
      </c>
      <c r="C153" s="260"/>
      <c r="D153" s="260"/>
      <c r="E153" s="260">
        <v>15090</v>
      </c>
      <c r="F153" s="260">
        <v>15090</v>
      </c>
      <c r="G153" s="261"/>
      <c r="H153" s="260"/>
      <c r="I153" s="259" t="s">
        <v>4693</v>
      </c>
      <c r="J153" s="214" t="s">
        <v>4730</v>
      </c>
    </row>
    <row r="154" spans="1:10" x14ac:dyDescent="0.25">
      <c r="A154" s="214" t="s">
        <v>3468</v>
      </c>
      <c r="B154" s="259" t="s">
        <v>1569</v>
      </c>
      <c r="C154" s="260"/>
      <c r="D154" s="260"/>
      <c r="E154" s="260">
        <v>29000</v>
      </c>
      <c r="F154" s="260">
        <v>29000</v>
      </c>
      <c r="G154" s="261"/>
      <c r="H154" s="260"/>
      <c r="I154" s="259" t="s">
        <v>4693</v>
      </c>
      <c r="J154" s="214" t="s">
        <v>4730</v>
      </c>
    </row>
    <row r="155" spans="1:10" x14ac:dyDescent="0.25">
      <c r="A155" s="214" t="s">
        <v>5752</v>
      </c>
      <c r="B155" s="259" t="s">
        <v>1568</v>
      </c>
      <c r="C155" s="260"/>
      <c r="D155" s="260"/>
      <c r="E155" s="260">
        <v>25000</v>
      </c>
      <c r="F155" s="260">
        <v>25000</v>
      </c>
      <c r="G155" s="261"/>
      <c r="H155" s="260"/>
      <c r="I155" s="259" t="s">
        <v>4693</v>
      </c>
      <c r="J155" s="214" t="s">
        <v>4730</v>
      </c>
    </row>
    <row r="156" spans="1:10" x14ac:dyDescent="0.25">
      <c r="A156" s="214" t="s">
        <v>5753</v>
      </c>
      <c r="B156" s="259" t="s">
        <v>1567</v>
      </c>
      <c r="C156" s="260"/>
      <c r="D156" s="260"/>
      <c r="E156" s="260">
        <v>32000</v>
      </c>
      <c r="F156" s="260">
        <v>32000</v>
      </c>
      <c r="G156" s="261"/>
      <c r="H156" s="260"/>
      <c r="I156" s="259" t="s">
        <v>4693</v>
      </c>
      <c r="J156" s="214" t="s">
        <v>4730</v>
      </c>
    </row>
    <row r="157" spans="1:10" x14ac:dyDescent="0.25">
      <c r="A157" s="214" t="s">
        <v>5754</v>
      </c>
      <c r="B157" s="259" t="s">
        <v>1628</v>
      </c>
      <c r="C157" s="260"/>
      <c r="D157" s="260"/>
      <c r="E157" s="260">
        <v>30000</v>
      </c>
      <c r="F157" s="260">
        <v>30000</v>
      </c>
      <c r="G157" s="261"/>
      <c r="H157" s="260"/>
      <c r="I157" s="259" t="s">
        <v>4693</v>
      </c>
      <c r="J157" s="214" t="s">
        <v>4730</v>
      </c>
    </row>
    <row r="158" spans="1:10" x14ac:dyDescent="0.25">
      <c r="A158" s="214" t="s">
        <v>3466</v>
      </c>
      <c r="B158" s="259" t="s">
        <v>1627</v>
      </c>
      <c r="C158" s="260"/>
      <c r="D158" s="260"/>
      <c r="E158" s="260">
        <v>20850</v>
      </c>
      <c r="F158" s="260">
        <v>20850</v>
      </c>
      <c r="G158" s="261"/>
      <c r="H158" s="260"/>
      <c r="I158" s="259" t="s">
        <v>4693</v>
      </c>
      <c r="J158" s="214" t="s">
        <v>4730</v>
      </c>
    </row>
    <row r="159" spans="1:10" x14ac:dyDescent="0.25">
      <c r="A159" s="214" t="s">
        <v>5755</v>
      </c>
      <c r="B159" s="259" t="s">
        <v>3319</v>
      </c>
      <c r="C159" s="260"/>
      <c r="D159" s="260"/>
      <c r="E159" s="260">
        <v>82549.850000000006</v>
      </c>
      <c r="F159" s="260">
        <v>81173.97</v>
      </c>
      <c r="G159" s="261"/>
      <c r="H159" s="260"/>
      <c r="I159" s="259" t="s">
        <v>4693</v>
      </c>
      <c r="J159" s="214" t="s">
        <v>4730</v>
      </c>
    </row>
    <row r="160" spans="1:10" x14ac:dyDescent="0.25">
      <c r="A160" s="214" t="s">
        <v>5756</v>
      </c>
      <c r="B160" s="259" t="s">
        <v>1556</v>
      </c>
      <c r="C160" s="260"/>
      <c r="D160" s="260"/>
      <c r="E160" s="260">
        <v>25360</v>
      </c>
      <c r="F160" s="260">
        <v>25360</v>
      </c>
      <c r="G160" s="261"/>
      <c r="H160" s="260"/>
      <c r="I160" s="259" t="s">
        <v>4693</v>
      </c>
      <c r="J160" s="214" t="s">
        <v>4730</v>
      </c>
    </row>
    <row r="161" spans="1:10" x14ac:dyDescent="0.25">
      <c r="A161" s="214" t="s">
        <v>5757</v>
      </c>
      <c r="B161" s="259" t="s">
        <v>1568</v>
      </c>
      <c r="C161" s="260"/>
      <c r="D161" s="260"/>
      <c r="E161" s="260">
        <v>54000</v>
      </c>
      <c r="F161" s="260">
        <v>45000</v>
      </c>
      <c r="G161" s="261"/>
      <c r="H161" s="260"/>
      <c r="I161" s="259" t="s">
        <v>4693</v>
      </c>
      <c r="J161" s="214" t="s">
        <v>4730</v>
      </c>
    </row>
    <row r="162" spans="1:10" x14ac:dyDescent="0.25">
      <c r="A162" s="214" t="s">
        <v>5758</v>
      </c>
      <c r="B162" s="259" t="s">
        <v>1162</v>
      </c>
      <c r="C162" s="260"/>
      <c r="D162" s="260"/>
      <c r="E162" s="260">
        <v>15000</v>
      </c>
      <c r="F162" s="260">
        <v>15000</v>
      </c>
      <c r="G162" s="261"/>
      <c r="H162" s="260"/>
      <c r="I162" s="259" t="s">
        <v>4693</v>
      </c>
      <c r="J162" s="214" t="s">
        <v>4730</v>
      </c>
    </row>
    <row r="163" spans="1:10" x14ac:dyDescent="0.25">
      <c r="A163" s="214" t="s">
        <v>3465</v>
      </c>
      <c r="B163" s="259" t="s">
        <v>1556</v>
      </c>
      <c r="C163" s="260"/>
      <c r="D163" s="260"/>
      <c r="E163" s="260">
        <v>16696.54</v>
      </c>
      <c r="F163" s="260">
        <v>16696.54</v>
      </c>
      <c r="G163" s="261"/>
      <c r="H163" s="260"/>
      <c r="I163" s="259" t="s">
        <v>4693</v>
      </c>
      <c r="J163" s="214" t="s">
        <v>4730</v>
      </c>
    </row>
    <row r="164" spans="1:10" x14ac:dyDescent="0.25">
      <c r="A164" s="214" t="s">
        <v>5679</v>
      </c>
      <c r="B164" s="259" t="s">
        <v>3318</v>
      </c>
      <c r="C164" s="260"/>
      <c r="D164" s="260"/>
      <c r="E164" s="260">
        <v>28760</v>
      </c>
      <c r="F164" s="260">
        <v>28760</v>
      </c>
      <c r="G164" s="261"/>
      <c r="H164" s="260"/>
      <c r="I164" s="259" t="s">
        <v>4693</v>
      </c>
      <c r="J164" s="214" t="s">
        <v>4730</v>
      </c>
    </row>
    <row r="165" spans="1:10" x14ac:dyDescent="0.25">
      <c r="A165" s="214" t="s">
        <v>3464</v>
      </c>
      <c r="B165" s="259" t="s">
        <v>1668</v>
      </c>
      <c r="C165" s="260"/>
      <c r="D165" s="260"/>
      <c r="E165" s="260">
        <v>85000</v>
      </c>
      <c r="F165" s="260">
        <v>31874.85</v>
      </c>
      <c r="G165" s="261"/>
      <c r="H165" s="260"/>
      <c r="I165" s="259" t="s">
        <v>4796</v>
      </c>
      <c r="J165" s="214" t="s">
        <v>4682</v>
      </c>
    </row>
    <row r="166" spans="1:10" x14ac:dyDescent="0.25">
      <c r="A166" s="214" t="s">
        <v>3463</v>
      </c>
      <c r="B166" s="259" t="s">
        <v>1554</v>
      </c>
      <c r="C166" s="260"/>
      <c r="D166" s="260"/>
      <c r="E166" s="260">
        <v>17089.59</v>
      </c>
      <c r="F166" s="260">
        <v>17089.59</v>
      </c>
      <c r="G166" s="261"/>
      <c r="H166" s="260"/>
      <c r="I166" s="259" t="s">
        <v>4693</v>
      </c>
      <c r="J166" s="214" t="s">
        <v>4730</v>
      </c>
    </row>
    <row r="167" spans="1:10" x14ac:dyDescent="0.25">
      <c r="A167" s="214" t="s">
        <v>3462</v>
      </c>
      <c r="B167" s="259" t="s">
        <v>1554</v>
      </c>
      <c r="C167" s="260"/>
      <c r="D167" s="260"/>
      <c r="E167" s="260">
        <v>17089.59</v>
      </c>
      <c r="F167" s="260">
        <v>17089.59</v>
      </c>
      <c r="G167" s="261"/>
      <c r="H167" s="260"/>
      <c r="I167" s="259" t="s">
        <v>4693</v>
      </c>
      <c r="J167" s="214" t="s">
        <v>4730</v>
      </c>
    </row>
    <row r="168" spans="1:10" x14ac:dyDescent="0.25">
      <c r="A168" s="214" t="s">
        <v>3461</v>
      </c>
      <c r="B168" s="259" t="s">
        <v>1554</v>
      </c>
      <c r="C168" s="260"/>
      <c r="D168" s="260"/>
      <c r="E168" s="260">
        <v>17089.59</v>
      </c>
      <c r="F168" s="260">
        <v>17089.59</v>
      </c>
      <c r="G168" s="261"/>
      <c r="H168" s="260"/>
      <c r="I168" s="259" t="s">
        <v>4693</v>
      </c>
      <c r="J168" s="214" t="s">
        <v>4730</v>
      </c>
    </row>
    <row r="169" spans="1:10" x14ac:dyDescent="0.25">
      <c r="A169" s="214" t="s">
        <v>3460</v>
      </c>
      <c r="B169" s="259" t="s">
        <v>1554</v>
      </c>
      <c r="C169" s="260"/>
      <c r="D169" s="260"/>
      <c r="E169" s="260">
        <v>17089.59</v>
      </c>
      <c r="F169" s="260">
        <v>17089.59</v>
      </c>
      <c r="G169" s="261"/>
      <c r="H169" s="260"/>
      <c r="I169" s="259" t="s">
        <v>4693</v>
      </c>
      <c r="J169" s="214" t="s">
        <v>4730</v>
      </c>
    </row>
    <row r="170" spans="1:10" x14ac:dyDescent="0.25">
      <c r="A170" s="214" t="s">
        <v>3459</v>
      </c>
      <c r="B170" s="259" t="s">
        <v>1554</v>
      </c>
      <c r="C170" s="260"/>
      <c r="D170" s="260"/>
      <c r="E170" s="260">
        <v>17089.59</v>
      </c>
      <c r="F170" s="260">
        <v>17089.59</v>
      </c>
      <c r="G170" s="261"/>
      <c r="H170" s="260"/>
      <c r="I170" s="259" t="s">
        <v>4693</v>
      </c>
      <c r="J170" s="214" t="s">
        <v>4730</v>
      </c>
    </row>
    <row r="171" spans="1:10" x14ac:dyDescent="0.25">
      <c r="A171" s="214" t="s">
        <v>5759</v>
      </c>
      <c r="B171" s="259" t="s">
        <v>1554</v>
      </c>
      <c r="C171" s="260"/>
      <c r="D171" s="260"/>
      <c r="E171" s="260">
        <v>17089.59</v>
      </c>
      <c r="F171" s="260">
        <v>17089.59</v>
      </c>
      <c r="G171" s="261"/>
      <c r="H171" s="260"/>
      <c r="I171" s="259" t="s">
        <v>4693</v>
      </c>
      <c r="J171" s="214" t="s">
        <v>4730</v>
      </c>
    </row>
    <row r="172" spans="1:10" x14ac:dyDescent="0.25">
      <c r="A172" s="214" t="s">
        <v>5760</v>
      </c>
      <c r="B172" s="259" t="s">
        <v>1554</v>
      </c>
      <c r="C172" s="260"/>
      <c r="D172" s="260"/>
      <c r="E172" s="260">
        <v>17089.59</v>
      </c>
      <c r="F172" s="260">
        <v>17089.59</v>
      </c>
      <c r="G172" s="261"/>
      <c r="H172" s="260"/>
      <c r="I172" s="259" t="s">
        <v>4693</v>
      </c>
      <c r="J172" s="214" t="s">
        <v>4730</v>
      </c>
    </row>
    <row r="173" spans="1:10" x14ac:dyDescent="0.25">
      <c r="A173" s="214" t="s">
        <v>5761</v>
      </c>
      <c r="B173" s="259" t="s">
        <v>1554</v>
      </c>
      <c r="C173" s="260"/>
      <c r="D173" s="260"/>
      <c r="E173" s="260">
        <v>17089.59</v>
      </c>
      <c r="F173" s="260">
        <v>17089.59</v>
      </c>
      <c r="G173" s="261"/>
      <c r="H173" s="260"/>
      <c r="I173" s="259" t="s">
        <v>4693</v>
      </c>
      <c r="J173" s="214" t="s">
        <v>4730</v>
      </c>
    </row>
    <row r="174" spans="1:10" x14ac:dyDescent="0.25">
      <c r="A174" s="214" t="s">
        <v>5762</v>
      </c>
      <c r="B174" s="259" t="s">
        <v>1554</v>
      </c>
      <c r="C174" s="260"/>
      <c r="D174" s="260"/>
      <c r="E174" s="260">
        <v>17089.59</v>
      </c>
      <c r="F174" s="260">
        <v>17089.59</v>
      </c>
      <c r="G174" s="261"/>
      <c r="H174" s="260"/>
      <c r="I174" s="259" t="s">
        <v>4693</v>
      </c>
      <c r="J174" s="214" t="s">
        <v>4730</v>
      </c>
    </row>
    <row r="175" spans="1:10" x14ac:dyDescent="0.25">
      <c r="A175" s="214" t="s">
        <v>5763</v>
      </c>
      <c r="B175" s="259" t="s">
        <v>1554</v>
      </c>
      <c r="C175" s="260"/>
      <c r="D175" s="260"/>
      <c r="E175" s="260">
        <v>17089.650000000001</v>
      </c>
      <c r="F175" s="260">
        <v>17089.59</v>
      </c>
      <c r="G175" s="261"/>
      <c r="H175" s="260"/>
      <c r="I175" s="259" t="s">
        <v>4693</v>
      </c>
      <c r="J175" s="214" t="s">
        <v>4730</v>
      </c>
    </row>
    <row r="176" spans="1:10" x14ac:dyDescent="0.25">
      <c r="A176" s="214" t="s">
        <v>5764</v>
      </c>
      <c r="B176" s="259" t="s">
        <v>2951</v>
      </c>
      <c r="C176" s="260"/>
      <c r="D176" s="260"/>
      <c r="E176" s="260">
        <v>135462</v>
      </c>
      <c r="F176" s="260">
        <v>106111.9</v>
      </c>
      <c r="G176" s="261"/>
      <c r="H176" s="260"/>
      <c r="I176" s="259" t="s">
        <v>4693</v>
      </c>
      <c r="J176" s="214" t="s">
        <v>4730</v>
      </c>
    </row>
    <row r="177" spans="1:10" x14ac:dyDescent="0.25">
      <c r="A177" s="214" t="s">
        <v>5765</v>
      </c>
      <c r="B177" s="259" t="s">
        <v>1634</v>
      </c>
      <c r="C177" s="260"/>
      <c r="D177" s="260"/>
      <c r="E177" s="260">
        <v>13000</v>
      </c>
      <c r="F177" s="260">
        <v>13000</v>
      </c>
      <c r="G177" s="261"/>
      <c r="H177" s="260"/>
      <c r="I177" s="259" t="s">
        <v>4693</v>
      </c>
      <c r="J177" s="214" t="s">
        <v>4730</v>
      </c>
    </row>
    <row r="178" spans="1:10" x14ac:dyDescent="0.25">
      <c r="A178" s="214" t="s">
        <v>5766</v>
      </c>
      <c r="B178" s="259" t="s">
        <v>1634</v>
      </c>
      <c r="C178" s="260"/>
      <c r="D178" s="260"/>
      <c r="E178" s="260">
        <v>13000</v>
      </c>
      <c r="F178" s="260">
        <v>13000</v>
      </c>
      <c r="G178" s="261"/>
      <c r="H178" s="260"/>
      <c r="I178" s="259" t="s">
        <v>4693</v>
      </c>
      <c r="J178" s="214" t="s">
        <v>4730</v>
      </c>
    </row>
    <row r="179" spans="1:10" x14ac:dyDescent="0.25">
      <c r="A179" s="214" t="s">
        <v>5767</v>
      </c>
      <c r="B179" s="259" t="s">
        <v>1164</v>
      </c>
      <c r="C179" s="260"/>
      <c r="D179" s="260"/>
      <c r="E179" s="260">
        <v>21600</v>
      </c>
      <c r="F179" s="260">
        <v>21600</v>
      </c>
      <c r="G179" s="261"/>
      <c r="H179" s="260"/>
      <c r="I179" s="259" t="s">
        <v>4693</v>
      </c>
      <c r="J179" s="214" t="s">
        <v>4730</v>
      </c>
    </row>
    <row r="180" spans="1:10" x14ac:dyDescent="0.25">
      <c r="A180" s="214" t="s">
        <v>5768</v>
      </c>
      <c r="B180" s="259" t="s">
        <v>1569</v>
      </c>
      <c r="C180" s="260"/>
      <c r="D180" s="260"/>
      <c r="E180" s="260">
        <v>36000</v>
      </c>
      <c r="F180" s="260">
        <v>36000</v>
      </c>
      <c r="G180" s="261"/>
      <c r="H180" s="260"/>
      <c r="I180" s="259" t="s">
        <v>4693</v>
      </c>
      <c r="J180" s="214" t="s">
        <v>4730</v>
      </c>
    </row>
    <row r="181" spans="1:10" x14ac:dyDescent="0.25">
      <c r="A181" s="214" t="s">
        <v>5769</v>
      </c>
      <c r="B181" s="259" t="s">
        <v>1635</v>
      </c>
      <c r="C181" s="260"/>
      <c r="D181" s="260"/>
      <c r="E181" s="260">
        <v>10620</v>
      </c>
      <c r="F181" s="260">
        <v>10620</v>
      </c>
      <c r="G181" s="261"/>
      <c r="H181" s="260"/>
      <c r="I181" s="259" t="s">
        <v>4693</v>
      </c>
      <c r="J181" s="214" t="s">
        <v>4730</v>
      </c>
    </row>
    <row r="182" spans="1:10" x14ac:dyDescent="0.25">
      <c r="A182" s="214" t="s">
        <v>5770</v>
      </c>
      <c r="B182" s="259" t="s">
        <v>3303</v>
      </c>
      <c r="C182" s="260"/>
      <c r="D182" s="260"/>
      <c r="E182" s="260">
        <v>31600</v>
      </c>
      <c r="F182" s="260">
        <v>31600</v>
      </c>
      <c r="G182" s="261"/>
      <c r="H182" s="260"/>
      <c r="I182" s="259" t="s">
        <v>4693</v>
      </c>
      <c r="J182" s="214" t="s">
        <v>4730</v>
      </c>
    </row>
    <row r="183" spans="1:10" x14ac:dyDescent="0.25">
      <c r="A183" s="214" t="s">
        <v>5771</v>
      </c>
      <c r="B183" s="259" t="s">
        <v>3302</v>
      </c>
      <c r="C183" s="260"/>
      <c r="D183" s="260"/>
      <c r="E183" s="260">
        <v>20000</v>
      </c>
      <c r="F183" s="260">
        <v>20000</v>
      </c>
      <c r="G183" s="261"/>
      <c r="H183" s="260"/>
      <c r="I183" s="259" t="s">
        <v>4693</v>
      </c>
      <c r="J183" s="214" t="s">
        <v>4730</v>
      </c>
    </row>
    <row r="184" spans="1:10" x14ac:dyDescent="0.25">
      <c r="A184" s="214" t="s">
        <v>5772</v>
      </c>
      <c r="B184" s="259" t="s">
        <v>2949</v>
      </c>
      <c r="C184" s="260"/>
      <c r="D184" s="260"/>
      <c r="E184" s="260">
        <v>16000</v>
      </c>
      <c r="F184" s="260">
        <v>16000</v>
      </c>
      <c r="G184" s="261"/>
      <c r="H184" s="260"/>
      <c r="I184" s="259" t="s">
        <v>4693</v>
      </c>
      <c r="J184" s="214" t="s">
        <v>4730</v>
      </c>
    </row>
    <row r="185" spans="1:10" x14ac:dyDescent="0.25">
      <c r="A185" s="214" t="s">
        <v>5773</v>
      </c>
      <c r="B185" s="259" t="s">
        <v>1630</v>
      </c>
      <c r="C185" s="260"/>
      <c r="D185" s="260"/>
      <c r="E185" s="260">
        <v>15600</v>
      </c>
      <c r="F185" s="260">
        <v>15600</v>
      </c>
      <c r="G185" s="261"/>
      <c r="H185" s="260"/>
      <c r="I185" s="259" t="s">
        <v>4693</v>
      </c>
      <c r="J185" s="214" t="s">
        <v>4730</v>
      </c>
    </row>
    <row r="186" spans="1:10" ht="24" x14ac:dyDescent="0.25">
      <c r="A186" s="214" t="s">
        <v>5774</v>
      </c>
      <c r="B186" s="259" t="s">
        <v>2947</v>
      </c>
      <c r="C186" s="260"/>
      <c r="D186" s="260"/>
      <c r="E186" s="260">
        <v>16100</v>
      </c>
      <c r="F186" s="260">
        <v>16100</v>
      </c>
      <c r="G186" s="261"/>
      <c r="H186" s="260"/>
      <c r="I186" s="259" t="s">
        <v>4693</v>
      </c>
      <c r="J186" s="214" t="s">
        <v>4730</v>
      </c>
    </row>
    <row r="187" spans="1:10" x14ac:dyDescent="0.25">
      <c r="A187" s="214" t="s">
        <v>3456</v>
      </c>
      <c r="B187" s="259" t="s">
        <v>1807</v>
      </c>
      <c r="C187" s="260"/>
      <c r="D187" s="260"/>
      <c r="E187" s="260">
        <v>58784.63</v>
      </c>
      <c r="F187" s="260">
        <v>48987</v>
      </c>
      <c r="G187" s="261"/>
      <c r="H187" s="260"/>
      <c r="I187" s="259" t="s">
        <v>4693</v>
      </c>
      <c r="J187" s="214" t="s">
        <v>4730</v>
      </c>
    </row>
    <row r="188" spans="1:10" x14ac:dyDescent="0.25">
      <c r="A188" s="214" t="s">
        <v>3455</v>
      </c>
      <c r="B188" s="259" t="s">
        <v>1619</v>
      </c>
      <c r="C188" s="260"/>
      <c r="D188" s="260"/>
      <c r="E188" s="260">
        <v>15000</v>
      </c>
      <c r="F188" s="260">
        <v>15000</v>
      </c>
      <c r="G188" s="261"/>
      <c r="H188" s="260"/>
      <c r="I188" s="259" t="s">
        <v>4693</v>
      </c>
      <c r="J188" s="214" t="s">
        <v>4730</v>
      </c>
    </row>
    <row r="189" spans="1:10" ht="24" x14ac:dyDescent="0.25">
      <c r="A189" s="214" t="s">
        <v>5775</v>
      </c>
      <c r="B189" s="259" t="s">
        <v>3301</v>
      </c>
      <c r="C189" s="260"/>
      <c r="D189" s="260"/>
      <c r="E189" s="260">
        <v>15440</v>
      </c>
      <c r="F189" s="260">
        <v>15440</v>
      </c>
      <c r="G189" s="261"/>
      <c r="H189" s="260"/>
      <c r="I189" s="259" t="s">
        <v>4693</v>
      </c>
      <c r="J189" s="214" t="s">
        <v>4730</v>
      </c>
    </row>
    <row r="190" spans="1:10" x14ac:dyDescent="0.25">
      <c r="A190" s="214" t="s">
        <v>5776</v>
      </c>
      <c r="B190" s="259" t="s">
        <v>1547</v>
      </c>
      <c r="C190" s="260"/>
      <c r="D190" s="260"/>
      <c r="E190" s="260">
        <v>27303.74</v>
      </c>
      <c r="F190" s="260">
        <v>27303.74</v>
      </c>
      <c r="G190" s="261"/>
      <c r="H190" s="260"/>
      <c r="I190" s="259" t="s">
        <v>4693</v>
      </c>
      <c r="J190" s="214" t="s">
        <v>4730</v>
      </c>
    </row>
    <row r="191" spans="1:10" x14ac:dyDescent="0.25">
      <c r="A191" s="214" t="s">
        <v>5777</v>
      </c>
      <c r="B191" s="259" t="s">
        <v>1615</v>
      </c>
      <c r="C191" s="260"/>
      <c r="D191" s="260"/>
      <c r="E191" s="260">
        <v>16336.3</v>
      </c>
      <c r="F191" s="260">
        <v>16336.3</v>
      </c>
      <c r="G191" s="261"/>
      <c r="H191" s="260"/>
      <c r="I191" s="259" t="s">
        <v>4693</v>
      </c>
      <c r="J191" s="214" t="s">
        <v>4730</v>
      </c>
    </row>
    <row r="192" spans="1:10" x14ac:dyDescent="0.25">
      <c r="A192" s="214" t="s">
        <v>3454</v>
      </c>
      <c r="B192" s="259" t="s">
        <v>1547</v>
      </c>
      <c r="C192" s="260"/>
      <c r="D192" s="260"/>
      <c r="E192" s="260">
        <v>86563.49</v>
      </c>
      <c r="F192" s="260">
        <v>40864.25</v>
      </c>
      <c r="G192" s="261"/>
      <c r="H192" s="260"/>
      <c r="I192" s="259" t="s">
        <v>4693</v>
      </c>
      <c r="J192" s="214" t="s">
        <v>4730</v>
      </c>
    </row>
    <row r="193" spans="1:10" x14ac:dyDescent="0.25">
      <c r="A193" s="214" t="s">
        <v>3453</v>
      </c>
      <c r="B193" s="259" t="s">
        <v>2912</v>
      </c>
      <c r="C193" s="260"/>
      <c r="D193" s="260"/>
      <c r="E193" s="260">
        <v>19940</v>
      </c>
      <c r="F193" s="260">
        <v>19940</v>
      </c>
      <c r="G193" s="261"/>
      <c r="H193" s="260"/>
      <c r="I193" s="259" t="s">
        <v>4693</v>
      </c>
      <c r="J193" s="214" t="s">
        <v>4730</v>
      </c>
    </row>
    <row r="194" spans="1:10" x14ac:dyDescent="0.25">
      <c r="A194" s="214" t="s">
        <v>5778</v>
      </c>
      <c r="B194" s="259" t="s">
        <v>1615</v>
      </c>
      <c r="C194" s="260"/>
      <c r="D194" s="260"/>
      <c r="E194" s="260">
        <v>10533.55</v>
      </c>
      <c r="F194" s="260">
        <v>10533.55</v>
      </c>
      <c r="G194" s="261"/>
      <c r="H194" s="260"/>
      <c r="I194" s="259" t="s">
        <v>4693</v>
      </c>
      <c r="J194" s="214" t="s">
        <v>4730</v>
      </c>
    </row>
    <row r="195" spans="1:10" x14ac:dyDescent="0.25">
      <c r="A195" s="214" t="s">
        <v>3452</v>
      </c>
      <c r="B195" s="260" t="s">
        <v>1173</v>
      </c>
      <c r="C195" s="260"/>
      <c r="D195" s="260"/>
      <c r="E195" s="260">
        <v>120783.93</v>
      </c>
      <c r="F195" s="260">
        <v>120783.93</v>
      </c>
      <c r="G195" s="261"/>
      <c r="H195" s="260"/>
      <c r="I195" s="259" t="s">
        <v>4693</v>
      </c>
      <c r="J195" s="214" t="s">
        <v>4730</v>
      </c>
    </row>
    <row r="196" spans="1:10" x14ac:dyDescent="0.25">
      <c r="A196" s="214" t="s">
        <v>5779</v>
      </c>
      <c r="B196" s="260" t="s">
        <v>1174</v>
      </c>
      <c r="C196" s="260"/>
      <c r="D196" s="260"/>
      <c r="E196" s="260">
        <v>33903.96</v>
      </c>
      <c r="F196" s="260">
        <v>33903.96</v>
      </c>
      <c r="G196" s="261"/>
      <c r="H196" s="260"/>
      <c r="I196" s="259" t="s">
        <v>4693</v>
      </c>
      <c r="J196" s="214" t="s">
        <v>4730</v>
      </c>
    </row>
    <row r="197" spans="1:10" x14ac:dyDescent="0.25">
      <c r="A197" s="214" t="s">
        <v>3451</v>
      </c>
      <c r="B197" s="260" t="s">
        <v>3258</v>
      </c>
      <c r="C197" s="260"/>
      <c r="D197" s="260"/>
      <c r="E197" s="260">
        <v>15485</v>
      </c>
      <c r="F197" s="260">
        <v>15485</v>
      </c>
      <c r="G197" s="261"/>
      <c r="H197" s="260"/>
      <c r="I197" s="259" t="s">
        <v>4693</v>
      </c>
      <c r="J197" s="214" t="s">
        <v>4730</v>
      </c>
    </row>
    <row r="198" spans="1:10" x14ac:dyDescent="0.25">
      <c r="A198" s="214" t="s">
        <v>5780</v>
      </c>
      <c r="B198" s="260" t="s">
        <v>1123</v>
      </c>
      <c r="C198" s="260"/>
      <c r="D198" s="260"/>
      <c r="E198" s="260">
        <v>32000</v>
      </c>
      <c r="F198" s="260">
        <v>32000</v>
      </c>
      <c r="G198" s="261"/>
      <c r="H198" s="260"/>
      <c r="I198" s="259" t="s">
        <v>4693</v>
      </c>
      <c r="J198" s="214" t="s">
        <v>4730</v>
      </c>
    </row>
    <row r="199" spans="1:10" x14ac:dyDescent="0.25">
      <c r="A199" s="214" t="s">
        <v>3450</v>
      </c>
      <c r="B199" s="260" t="s">
        <v>1123</v>
      </c>
      <c r="C199" s="260"/>
      <c r="D199" s="260"/>
      <c r="E199" s="260">
        <v>32000</v>
      </c>
      <c r="F199" s="260">
        <v>32000</v>
      </c>
      <c r="G199" s="261"/>
      <c r="H199" s="260"/>
      <c r="I199" s="259" t="s">
        <v>4693</v>
      </c>
      <c r="J199" s="214" t="s">
        <v>4730</v>
      </c>
    </row>
    <row r="200" spans="1:10" x14ac:dyDescent="0.25">
      <c r="A200" s="214" t="s">
        <v>3449</v>
      </c>
      <c r="B200" s="260" t="s">
        <v>1123</v>
      </c>
      <c r="C200" s="260"/>
      <c r="D200" s="260"/>
      <c r="E200" s="260">
        <v>32000</v>
      </c>
      <c r="F200" s="260">
        <v>32000</v>
      </c>
      <c r="G200" s="261"/>
      <c r="H200" s="260"/>
      <c r="I200" s="259" t="s">
        <v>4693</v>
      </c>
      <c r="J200" s="214" t="s">
        <v>4730</v>
      </c>
    </row>
    <row r="201" spans="1:10" x14ac:dyDescent="0.25">
      <c r="A201" s="214" t="s">
        <v>3448</v>
      </c>
      <c r="B201" s="260" t="s">
        <v>1123</v>
      </c>
      <c r="C201" s="260"/>
      <c r="D201" s="260"/>
      <c r="E201" s="260">
        <v>31598</v>
      </c>
      <c r="F201" s="260">
        <v>31598</v>
      </c>
      <c r="G201" s="261"/>
      <c r="H201" s="260"/>
      <c r="I201" s="259" t="s">
        <v>4693</v>
      </c>
      <c r="J201" s="214" t="s">
        <v>4730</v>
      </c>
    </row>
    <row r="202" spans="1:10" x14ac:dyDescent="0.25">
      <c r="A202" s="214" t="s">
        <v>3447</v>
      </c>
      <c r="B202" s="260" t="s">
        <v>1184</v>
      </c>
      <c r="C202" s="260"/>
      <c r="D202" s="260"/>
      <c r="E202" s="260">
        <v>21750</v>
      </c>
      <c r="F202" s="260">
        <v>21750</v>
      </c>
      <c r="G202" s="261"/>
      <c r="H202" s="260"/>
      <c r="I202" s="259" t="s">
        <v>4693</v>
      </c>
      <c r="J202" s="214" t="s">
        <v>4730</v>
      </c>
    </row>
    <row r="203" spans="1:10" x14ac:dyDescent="0.25">
      <c r="A203" s="214" t="s">
        <v>3446</v>
      </c>
      <c r="B203" s="260" t="s">
        <v>3258</v>
      </c>
      <c r="C203" s="260"/>
      <c r="D203" s="260"/>
      <c r="E203" s="260">
        <v>15485</v>
      </c>
      <c r="F203" s="260">
        <v>15485</v>
      </c>
      <c r="G203" s="261"/>
      <c r="H203" s="260"/>
      <c r="I203" s="259" t="s">
        <v>4693</v>
      </c>
      <c r="J203" s="214" t="s">
        <v>4730</v>
      </c>
    </row>
    <row r="204" spans="1:10" x14ac:dyDescent="0.25">
      <c r="A204" s="214" t="s">
        <v>5781</v>
      </c>
      <c r="B204" s="260" t="s">
        <v>1667</v>
      </c>
      <c r="C204" s="260"/>
      <c r="D204" s="260"/>
      <c r="E204" s="260">
        <v>13500</v>
      </c>
      <c r="F204" s="260">
        <v>13500</v>
      </c>
      <c r="G204" s="261"/>
      <c r="H204" s="260"/>
      <c r="I204" s="259" t="s">
        <v>4693</v>
      </c>
      <c r="J204" s="214" t="s">
        <v>4730</v>
      </c>
    </row>
    <row r="205" spans="1:10" x14ac:dyDescent="0.25">
      <c r="A205" s="214" t="s">
        <v>3445</v>
      </c>
      <c r="B205" s="260" t="s">
        <v>3255</v>
      </c>
      <c r="C205" s="260"/>
      <c r="D205" s="260"/>
      <c r="E205" s="260">
        <v>12700</v>
      </c>
      <c r="F205" s="260">
        <v>12700</v>
      </c>
      <c r="G205" s="261"/>
      <c r="H205" s="260"/>
      <c r="I205" s="259" t="s">
        <v>4796</v>
      </c>
      <c r="J205" s="214" t="s">
        <v>4682</v>
      </c>
    </row>
    <row r="206" spans="1:10" x14ac:dyDescent="0.25">
      <c r="A206" s="214" t="s">
        <v>5782</v>
      </c>
      <c r="B206" s="260" t="s">
        <v>3253</v>
      </c>
      <c r="C206" s="260"/>
      <c r="D206" s="260"/>
      <c r="E206" s="260">
        <v>13200</v>
      </c>
      <c r="F206" s="260">
        <v>13200</v>
      </c>
      <c r="G206" s="261"/>
      <c r="H206" s="260"/>
      <c r="I206" s="259" t="s">
        <v>4693</v>
      </c>
      <c r="J206" s="214" t="s">
        <v>4730</v>
      </c>
    </row>
    <row r="207" spans="1:10" x14ac:dyDescent="0.25">
      <c r="A207" s="214" t="s">
        <v>5783</v>
      </c>
      <c r="B207" s="259" t="s">
        <v>1124</v>
      </c>
      <c r="C207" s="260"/>
      <c r="D207" s="260"/>
      <c r="E207" s="260">
        <v>20989.64</v>
      </c>
      <c r="F207" s="260">
        <v>20989.64</v>
      </c>
      <c r="G207" s="261"/>
      <c r="H207" s="260"/>
      <c r="I207" s="259" t="s">
        <v>4694</v>
      </c>
      <c r="J207" s="214" t="s">
        <v>4730</v>
      </c>
    </row>
    <row r="208" spans="1:10" x14ac:dyDescent="0.25">
      <c r="A208" s="214" t="s">
        <v>5784</v>
      </c>
      <c r="B208" s="259" t="s">
        <v>1993</v>
      </c>
      <c r="C208" s="260"/>
      <c r="D208" s="260"/>
      <c r="E208" s="260">
        <v>377632.24</v>
      </c>
      <c r="F208" s="260">
        <v>377632.24</v>
      </c>
      <c r="G208" s="261"/>
      <c r="H208" s="260"/>
      <c r="I208" s="259" t="s">
        <v>4694</v>
      </c>
      <c r="J208" s="214" t="s">
        <v>4730</v>
      </c>
    </row>
    <row r="209" spans="1:10" x14ac:dyDescent="0.25">
      <c r="A209" s="214" t="s">
        <v>5785</v>
      </c>
      <c r="B209" s="259" t="s">
        <v>3247</v>
      </c>
      <c r="C209" s="260"/>
      <c r="D209" s="260"/>
      <c r="E209" s="260">
        <v>224215</v>
      </c>
      <c r="F209" s="260">
        <v>155197.43</v>
      </c>
      <c r="G209" s="261"/>
      <c r="H209" s="260"/>
      <c r="I209" s="259" t="s">
        <v>4694</v>
      </c>
      <c r="J209" s="214" t="s">
        <v>4730</v>
      </c>
    </row>
    <row r="210" spans="1:10" x14ac:dyDescent="0.25">
      <c r="A210" s="214" t="s">
        <v>5786</v>
      </c>
      <c r="B210" s="259" t="s">
        <v>1127</v>
      </c>
      <c r="C210" s="260"/>
      <c r="D210" s="260"/>
      <c r="E210" s="260">
        <v>265950</v>
      </c>
      <c r="F210" s="260">
        <v>265950</v>
      </c>
      <c r="G210" s="261"/>
      <c r="H210" s="260"/>
      <c r="I210" s="259" t="s">
        <v>4694</v>
      </c>
      <c r="J210" s="214" t="s">
        <v>4730</v>
      </c>
    </row>
    <row r="211" spans="1:10" x14ac:dyDescent="0.25">
      <c r="A211" s="214" t="s">
        <v>3443</v>
      </c>
      <c r="B211" s="259" t="s">
        <v>3117</v>
      </c>
      <c r="C211" s="260"/>
      <c r="D211" s="260"/>
      <c r="E211" s="260">
        <v>127924.8</v>
      </c>
      <c r="F211" s="260">
        <v>127924.8</v>
      </c>
      <c r="G211" s="261"/>
      <c r="H211" s="260"/>
      <c r="I211" s="259" t="s">
        <v>4694</v>
      </c>
      <c r="J211" s="214" t="s">
        <v>4730</v>
      </c>
    </row>
    <row r="212" spans="1:10" x14ac:dyDescent="0.25">
      <c r="A212" s="214" t="s">
        <v>3442</v>
      </c>
      <c r="B212" s="259" t="s">
        <v>3117</v>
      </c>
      <c r="C212" s="260"/>
      <c r="D212" s="260"/>
      <c r="E212" s="260">
        <v>295031.67</v>
      </c>
      <c r="F212" s="260">
        <v>295031.67</v>
      </c>
      <c r="G212" s="261"/>
      <c r="H212" s="260"/>
      <c r="I212" s="259" t="s">
        <v>4694</v>
      </c>
      <c r="J212" s="214" t="s">
        <v>4730</v>
      </c>
    </row>
    <row r="213" spans="1:10" x14ac:dyDescent="0.25">
      <c r="A213" s="214" t="s">
        <v>5787</v>
      </c>
      <c r="B213" s="259" t="s">
        <v>3117</v>
      </c>
      <c r="C213" s="260"/>
      <c r="D213" s="260"/>
      <c r="E213" s="260">
        <v>494108.96</v>
      </c>
      <c r="F213" s="260">
        <v>494108.96</v>
      </c>
      <c r="G213" s="261"/>
      <c r="H213" s="260"/>
      <c r="I213" s="259" t="s">
        <v>4694</v>
      </c>
      <c r="J213" s="214" t="s">
        <v>4730</v>
      </c>
    </row>
    <row r="214" spans="1:10" x14ac:dyDescent="0.25">
      <c r="A214" s="214" t="s">
        <v>3441</v>
      </c>
      <c r="B214" s="259" t="s">
        <v>3242</v>
      </c>
      <c r="C214" s="260"/>
      <c r="D214" s="260"/>
      <c r="E214" s="260">
        <v>37154</v>
      </c>
      <c r="F214" s="260">
        <v>37154</v>
      </c>
      <c r="G214" s="261"/>
      <c r="H214" s="260"/>
      <c r="I214" s="259" t="s">
        <v>4694</v>
      </c>
      <c r="J214" s="214" t="s">
        <v>4730</v>
      </c>
    </row>
    <row r="215" spans="1:10" x14ac:dyDescent="0.25">
      <c r="A215" s="214" t="s">
        <v>3440</v>
      </c>
      <c r="B215" s="259" t="s">
        <v>3240</v>
      </c>
      <c r="C215" s="260"/>
      <c r="D215" s="260"/>
      <c r="E215" s="260">
        <v>37800</v>
      </c>
      <c r="F215" s="260">
        <v>37800</v>
      </c>
      <c r="G215" s="261"/>
      <c r="H215" s="260"/>
      <c r="I215" s="259" t="s">
        <v>4694</v>
      </c>
      <c r="J215" s="214" t="s">
        <v>4730</v>
      </c>
    </row>
    <row r="216" spans="1:10" x14ac:dyDescent="0.25">
      <c r="A216" s="214" t="s">
        <v>3438</v>
      </c>
      <c r="B216" s="259" t="s">
        <v>1130</v>
      </c>
      <c r="C216" s="260"/>
      <c r="D216" s="260"/>
      <c r="E216" s="260">
        <v>99820</v>
      </c>
      <c r="F216" s="260">
        <v>99820</v>
      </c>
      <c r="G216" s="261"/>
      <c r="H216" s="260"/>
      <c r="I216" s="259" t="s">
        <v>4694</v>
      </c>
      <c r="J216" s="214" t="s">
        <v>4730</v>
      </c>
    </row>
    <row r="217" spans="1:10" x14ac:dyDescent="0.25">
      <c r="A217" s="214" t="s">
        <v>5788</v>
      </c>
      <c r="B217" s="259" t="s">
        <v>2074</v>
      </c>
      <c r="C217" s="260"/>
      <c r="D217" s="260"/>
      <c r="E217" s="260">
        <v>14000</v>
      </c>
      <c r="F217" s="260">
        <v>14000</v>
      </c>
      <c r="G217" s="261"/>
      <c r="H217" s="260"/>
      <c r="I217" s="259" t="s">
        <v>4694</v>
      </c>
      <c r="J217" s="214" t="s">
        <v>4730</v>
      </c>
    </row>
    <row r="218" spans="1:10" x14ac:dyDescent="0.25">
      <c r="A218" s="214" t="s">
        <v>3437</v>
      </c>
      <c r="B218" s="259" t="s">
        <v>1123</v>
      </c>
      <c r="C218" s="260"/>
      <c r="D218" s="260"/>
      <c r="E218" s="260">
        <v>233110</v>
      </c>
      <c r="F218" s="260">
        <v>233110</v>
      </c>
      <c r="G218" s="261"/>
      <c r="H218" s="260"/>
      <c r="I218" s="259" t="s">
        <v>4694</v>
      </c>
      <c r="J218" s="214" t="s">
        <v>4730</v>
      </c>
    </row>
    <row r="219" spans="1:10" x14ac:dyDescent="0.25">
      <c r="A219" s="214" t="s">
        <v>5789</v>
      </c>
      <c r="B219" s="259" t="s">
        <v>1126</v>
      </c>
      <c r="C219" s="260"/>
      <c r="D219" s="260"/>
      <c r="E219" s="260">
        <v>10534</v>
      </c>
      <c r="F219" s="260">
        <v>10534</v>
      </c>
      <c r="G219" s="261"/>
      <c r="H219" s="260"/>
      <c r="I219" s="259" t="s">
        <v>4694</v>
      </c>
      <c r="J219" s="214" t="s">
        <v>4730</v>
      </c>
    </row>
    <row r="220" spans="1:10" x14ac:dyDescent="0.25">
      <c r="A220" s="214" t="s">
        <v>5790</v>
      </c>
      <c r="B220" s="259" t="s">
        <v>2480</v>
      </c>
      <c r="C220" s="260"/>
      <c r="D220" s="260"/>
      <c r="E220" s="260">
        <v>14090</v>
      </c>
      <c r="F220" s="260">
        <v>14090</v>
      </c>
      <c r="G220" s="261"/>
      <c r="H220" s="260"/>
      <c r="I220" s="259" t="s">
        <v>4694</v>
      </c>
      <c r="J220" s="214" t="s">
        <v>4730</v>
      </c>
    </row>
    <row r="221" spans="1:10" x14ac:dyDescent="0.25">
      <c r="A221" s="214" t="s">
        <v>5791</v>
      </c>
      <c r="B221" s="259" t="s">
        <v>3231</v>
      </c>
      <c r="C221" s="260"/>
      <c r="D221" s="260"/>
      <c r="E221" s="260">
        <v>19990</v>
      </c>
      <c r="F221" s="260">
        <v>19990</v>
      </c>
      <c r="G221" s="261"/>
      <c r="H221" s="260"/>
      <c r="I221" s="259" t="s">
        <v>4694</v>
      </c>
      <c r="J221" s="214" t="s">
        <v>4730</v>
      </c>
    </row>
    <row r="222" spans="1:10" x14ac:dyDescent="0.25">
      <c r="A222" s="214" t="s">
        <v>5792</v>
      </c>
      <c r="B222" s="259" t="s">
        <v>3229</v>
      </c>
      <c r="C222" s="260"/>
      <c r="D222" s="260"/>
      <c r="E222" s="260">
        <v>82229</v>
      </c>
      <c r="F222" s="260">
        <v>82229</v>
      </c>
      <c r="G222" s="261"/>
      <c r="H222" s="260"/>
      <c r="I222" s="259" t="s">
        <v>4694</v>
      </c>
      <c r="J222" s="214" t="s">
        <v>4730</v>
      </c>
    </row>
    <row r="223" spans="1:10" ht="24" x14ac:dyDescent="0.25">
      <c r="A223" s="214" t="s">
        <v>3433</v>
      </c>
      <c r="B223" s="259" t="s">
        <v>3226</v>
      </c>
      <c r="C223" s="260"/>
      <c r="D223" s="260"/>
      <c r="E223" s="260">
        <v>64663</v>
      </c>
      <c r="F223" s="260">
        <v>64663</v>
      </c>
      <c r="G223" s="261"/>
      <c r="H223" s="260"/>
      <c r="I223" s="259" t="s">
        <v>4694</v>
      </c>
      <c r="J223" s="214" t="s">
        <v>4730</v>
      </c>
    </row>
    <row r="224" spans="1:10" ht="24" x14ac:dyDescent="0.25">
      <c r="A224" s="214" t="s">
        <v>5793</v>
      </c>
      <c r="B224" s="259" t="s">
        <v>3224</v>
      </c>
      <c r="C224" s="260"/>
      <c r="D224" s="260"/>
      <c r="E224" s="260">
        <v>88806</v>
      </c>
      <c r="F224" s="260">
        <v>88806</v>
      </c>
      <c r="G224" s="261"/>
      <c r="H224" s="260"/>
      <c r="I224" s="259" t="s">
        <v>4694</v>
      </c>
      <c r="J224" s="214" t="s">
        <v>4730</v>
      </c>
    </row>
    <row r="225" spans="1:10" x14ac:dyDescent="0.25">
      <c r="A225" s="214" t="s">
        <v>5794</v>
      </c>
      <c r="B225" s="259" t="s">
        <v>1147</v>
      </c>
      <c r="C225" s="260"/>
      <c r="D225" s="260"/>
      <c r="E225" s="260">
        <v>19500</v>
      </c>
      <c r="F225" s="260">
        <v>19500</v>
      </c>
      <c r="G225" s="261"/>
      <c r="H225" s="260"/>
      <c r="I225" s="259" t="s">
        <v>4694</v>
      </c>
      <c r="J225" s="214" t="s">
        <v>4730</v>
      </c>
    </row>
    <row r="226" spans="1:10" x14ac:dyDescent="0.25">
      <c r="A226" s="214" t="s">
        <v>5795</v>
      </c>
      <c r="B226" s="259" t="s">
        <v>3117</v>
      </c>
      <c r="C226" s="260"/>
      <c r="D226" s="260"/>
      <c r="E226" s="260">
        <v>10005</v>
      </c>
      <c r="F226" s="260">
        <v>10005</v>
      </c>
      <c r="G226" s="261"/>
      <c r="H226" s="260"/>
      <c r="I226" s="259" t="s">
        <v>4694</v>
      </c>
      <c r="J226" s="214" t="s">
        <v>4730</v>
      </c>
    </row>
    <row r="227" spans="1:10" x14ac:dyDescent="0.25">
      <c r="A227" s="214" t="s">
        <v>5796</v>
      </c>
      <c r="B227" s="259" t="s">
        <v>3220</v>
      </c>
      <c r="C227" s="260"/>
      <c r="D227" s="260"/>
      <c r="E227" s="260">
        <v>12346</v>
      </c>
      <c r="F227" s="260">
        <v>12346</v>
      </c>
      <c r="G227" s="261"/>
      <c r="H227" s="260"/>
      <c r="I227" s="259" t="s">
        <v>4694</v>
      </c>
      <c r="J227" s="214" t="s">
        <v>4730</v>
      </c>
    </row>
    <row r="228" spans="1:10" x14ac:dyDescent="0.25">
      <c r="A228" s="214" t="s">
        <v>5797</v>
      </c>
      <c r="B228" s="259" t="s">
        <v>1118</v>
      </c>
      <c r="C228" s="260"/>
      <c r="D228" s="260"/>
      <c r="E228" s="260">
        <v>25200</v>
      </c>
      <c r="F228" s="260">
        <v>25200</v>
      </c>
      <c r="G228" s="261"/>
      <c r="H228" s="260"/>
      <c r="I228" s="259" t="s">
        <v>4694</v>
      </c>
      <c r="J228" s="214" t="s">
        <v>4730</v>
      </c>
    </row>
    <row r="229" spans="1:10" x14ac:dyDescent="0.25">
      <c r="A229" s="214" t="s">
        <v>5798</v>
      </c>
      <c r="B229" s="259" t="s">
        <v>3218</v>
      </c>
      <c r="C229" s="260"/>
      <c r="D229" s="260"/>
      <c r="E229" s="260">
        <v>50000</v>
      </c>
      <c r="F229" s="260">
        <v>50000</v>
      </c>
      <c r="G229" s="261"/>
      <c r="H229" s="260"/>
      <c r="I229" s="259" t="s">
        <v>4694</v>
      </c>
      <c r="J229" s="214" t="s">
        <v>4730</v>
      </c>
    </row>
    <row r="230" spans="1:10" x14ac:dyDescent="0.25">
      <c r="A230" s="214" t="s">
        <v>3430</v>
      </c>
      <c r="B230" s="259" t="s">
        <v>3217</v>
      </c>
      <c r="C230" s="260"/>
      <c r="D230" s="260"/>
      <c r="E230" s="260">
        <v>53000</v>
      </c>
      <c r="F230" s="260">
        <v>53000</v>
      </c>
      <c r="G230" s="261"/>
      <c r="H230" s="260"/>
      <c r="I230" s="259" t="s">
        <v>4694</v>
      </c>
      <c r="J230" s="214" t="s">
        <v>4730</v>
      </c>
    </row>
    <row r="231" spans="1:10" x14ac:dyDescent="0.25">
      <c r="A231" s="214" t="s">
        <v>5799</v>
      </c>
      <c r="B231" s="259" t="s">
        <v>1124</v>
      </c>
      <c r="C231" s="260"/>
      <c r="D231" s="260"/>
      <c r="E231" s="260">
        <v>280000</v>
      </c>
      <c r="F231" s="260">
        <v>280000</v>
      </c>
      <c r="G231" s="261"/>
      <c r="H231" s="260"/>
      <c r="I231" s="259" t="s">
        <v>4694</v>
      </c>
      <c r="J231" s="214" t="s">
        <v>4730</v>
      </c>
    </row>
    <row r="232" spans="1:10" x14ac:dyDescent="0.25">
      <c r="A232" s="214" t="s">
        <v>5800</v>
      </c>
      <c r="B232" s="259" t="s">
        <v>1127</v>
      </c>
      <c r="C232" s="260"/>
      <c r="D232" s="260"/>
      <c r="E232" s="260">
        <v>25005</v>
      </c>
      <c r="F232" s="260">
        <v>25005</v>
      </c>
      <c r="G232" s="261"/>
      <c r="H232" s="260"/>
      <c r="I232" s="259" t="s">
        <v>4694</v>
      </c>
      <c r="J232" s="214" t="s">
        <v>4730</v>
      </c>
    </row>
    <row r="233" spans="1:10" x14ac:dyDescent="0.25">
      <c r="A233" s="214" t="s">
        <v>5801</v>
      </c>
      <c r="B233" s="259" t="s">
        <v>3214</v>
      </c>
      <c r="C233" s="260"/>
      <c r="D233" s="260"/>
      <c r="E233" s="260">
        <v>22400</v>
      </c>
      <c r="F233" s="260">
        <v>22400</v>
      </c>
      <c r="G233" s="261"/>
      <c r="H233" s="260"/>
      <c r="I233" s="259" t="s">
        <v>4694</v>
      </c>
      <c r="J233" s="214" t="s">
        <v>4730</v>
      </c>
    </row>
    <row r="234" spans="1:10" x14ac:dyDescent="0.25">
      <c r="A234" s="214" t="s">
        <v>3428</v>
      </c>
      <c r="B234" s="259" t="s">
        <v>3213</v>
      </c>
      <c r="C234" s="260"/>
      <c r="D234" s="260"/>
      <c r="E234" s="260">
        <v>11600</v>
      </c>
      <c r="F234" s="260">
        <v>11600</v>
      </c>
      <c r="G234" s="261"/>
      <c r="H234" s="260"/>
      <c r="I234" s="259" t="s">
        <v>4694</v>
      </c>
      <c r="J234" s="214" t="s">
        <v>4730</v>
      </c>
    </row>
    <row r="235" spans="1:10" x14ac:dyDescent="0.25">
      <c r="A235" s="214" t="s">
        <v>3427</v>
      </c>
      <c r="B235" s="259" t="s">
        <v>3212</v>
      </c>
      <c r="C235" s="260"/>
      <c r="D235" s="260"/>
      <c r="E235" s="260">
        <v>202400</v>
      </c>
      <c r="F235" s="260">
        <v>202400</v>
      </c>
      <c r="G235" s="261"/>
      <c r="H235" s="260"/>
      <c r="I235" s="259" t="s">
        <v>4694</v>
      </c>
      <c r="J235" s="214" t="s">
        <v>4730</v>
      </c>
    </row>
    <row r="236" spans="1:10" x14ac:dyDescent="0.25">
      <c r="A236" s="214" t="s">
        <v>5802</v>
      </c>
      <c r="B236" s="259" t="s">
        <v>1637</v>
      </c>
      <c r="C236" s="260"/>
      <c r="D236" s="260"/>
      <c r="E236" s="260">
        <v>14200</v>
      </c>
      <c r="F236" s="260">
        <v>14200</v>
      </c>
      <c r="G236" s="261"/>
      <c r="H236" s="260"/>
      <c r="I236" s="259" t="s">
        <v>4694</v>
      </c>
      <c r="J236" s="214" t="s">
        <v>4730</v>
      </c>
    </row>
    <row r="237" spans="1:10" x14ac:dyDescent="0.25">
      <c r="A237" s="214" t="s">
        <v>3426</v>
      </c>
      <c r="B237" s="259" t="s">
        <v>3211</v>
      </c>
      <c r="C237" s="260"/>
      <c r="D237" s="260"/>
      <c r="E237" s="260">
        <v>52000</v>
      </c>
      <c r="F237" s="260">
        <v>52000</v>
      </c>
      <c r="G237" s="261"/>
      <c r="H237" s="260"/>
      <c r="I237" s="259" t="s">
        <v>4694</v>
      </c>
      <c r="J237" s="214" t="s">
        <v>4730</v>
      </c>
    </row>
    <row r="238" spans="1:10" x14ac:dyDescent="0.25">
      <c r="A238" s="214" t="s">
        <v>5803</v>
      </c>
      <c r="B238" s="259" t="s">
        <v>3209</v>
      </c>
      <c r="C238" s="260"/>
      <c r="D238" s="260"/>
      <c r="E238" s="260">
        <v>10500</v>
      </c>
      <c r="F238" s="260">
        <v>10500</v>
      </c>
      <c r="G238" s="261"/>
      <c r="H238" s="260"/>
      <c r="I238" s="259" t="s">
        <v>4694</v>
      </c>
      <c r="J238" s="214" t="s">
        <v>4730</v>
      </c>
    </row>
    <row r="239" spans="1:10" x14ac:dyDescent="0.25">
      <c r="A239" s="214" t="s">
        <v>5804</v>
      </c>
      <c r="B239" s="259" t="s">
        <v>3208</v>
      </c>
      <c r="C239" s="260"/>
      <c r="D239" s="260"/>
      <c r="E239" s="260">
        <v>10500</v>
      </c>
      <c r="F239" s="260">
        <v>10500</v>
      </c>
      <c r="G239" s="261"/>
      <c r="H239" s="260"/>
      <c r="I239" s="259" t="s">
        <v>4694</v>
      </c>
      <c r="J239" s="214" t="s">
        <v>4730</v>
      </c>
    </row>
    <row r="240" spans="1:10" x14ac:dyDescent="0.25">
      <c r="A240" s="214" t="s">
        <v>5805</v>
      </c>
      <c r="B240" s="259" t="s">
        <v>3207</v>
      </c>
      <c r="C240" s="260"/>
      <c r="D240" s="260"/>
      <c r="E240" s="260">
        <v>10300</v>
      </c>
      <c r="F240" s="260">
        <v>10300</v>
      </c>
      <c r="G240" s="261"/>
      <c r="H240" s="260"/>
      <c r="I240" s="259" t="s">
        <v>4694</v>
      </c>
      <c r="J240" s="214" t="s">
        <v>4730</v>
      </c>
    </row>
    <row r="241" spans="1:10" x14ac:dyDescent="0.25">
      <c r="A241" s="214" t="s">
        <v>5806</v>
      </c>
      <c r="B241" s="259" t="s">
        <v>3206</v>
      </c>
      <c r="C241" s="260"/>
      <c r="D241" s="260"/>
      <c r="E241" s="260">
        <v>21500</v>
      </c>
      <c r="F241" s="260">
        <v>21500</v>
      </c>
      <c r="G241" s="261"/>
      <c r="H241" s="260"/>
      <c r="I241" s="259" t="s">
        <v>4694</v>
      </c>
      <c r="J241" s="214" t="s">
        <v>4730</v>
      </c>
    </row>
    <row r="242" spans="1:10" ht="24" x14ac:dyDescent="0.25">
      <c r="A242" s="214" t="s">
        <v>3424</v>
      </c>
      <c r="B242" s="259" t="s">
        <v>3205</v>
      </c>
      <c r="C242" s="260"/>
      <c r="D242" s="260"/>
      <c r="E242" s="260">
        <v>10500</v>
      </c>
      <c r="F242" s="260">
        <v>10500</v>
      </c>
      <c r="G242" s="261"/>
      <c r="H242" s="260"/>
      <c r="I242" s="259" t="s">
        <v>4694</v>
      </c>
      <c r="J242" s="214" t="s">
        <v>4730</v>
      </c>
    </row>
    <row r="243" spans="1:10" ht="24" x14ac:dyDescent="0.25">
      <c r="A243" s="214" t="s">
        <v>5807</v>
      </c>
      <c r="B243" s="259" t="s">
        <v>3204</v>
      </c>
      <c r="C243" s="260"/>
      <c r="D243" s="260"/>
      <c r="E243" s="260">
        <v>35180</v>
      </c>
      <c r="F243" s="260">
        <v>35180</v>
      </c>
      <c r="G243" s="261"/>
      <c r="H243" s="260"/>
      <c r="I243" s="259" t="s">
        <v>4694</v>
      </c>
      <c r="J243" s="214" t="s">
        <v>4730</v>
      </c>
    </row>
    <row r="244" spans="1:10" x14ac:dyDescent="0.25">
      <c r="A244" s="214" t="s">
        <v>3421</v>
      </c>
      <c r="B244" s="259" t="s">
        <v>3203</v>
      </c>
      <c r="C244" s="260"/>
      <c r="D244" s="260"/>
      <c r="E244" s="260">
        <v>11200</v>
      </c>
      <c r="F244" s="260">
        <v>11200</v>
      </c>
      <c r="G244" s="261"/>
      <c r="H244" s="260"/>
      <c r="I244" s="259" t="s">
        <v>4694</v>
      </c>
      <c r="J244" s="214" t="s">
        <v>4730</v>
      </c>
    </row>
    <row r="245" spans="1:10" ht="24" x14ac:dyDescent="0.25">
      <c r="A245" s="214" t="s">
        <v>5808</v>
      </c>
      <c r="B245" s="259" t="s">
        <v>3202</v>
      </c>
      <c r="C245" s="260"/>
      <c r="D245" s="260"/>
      <c r="E245" s="260">
        <v>38800</v>
      </c>
      <c r="F245" s="260">
        <v>38800</v>
      </c>
      <c r="G245" s="261"/>
      <c r="H245" s="260"/>
      <c r="I245" s="259" t="s">
        <v>4694</v>
      </c>
      <c r="J245" s="214" t="s">
        <v>4730</v>
      </c>
    </row>
    <row r="246" spans="1:10" x14ac:dyDescent="0.25">
      <c r="A246" s="214" t="s">
        <v>3420</v>
      </c>
      <c r="B246" s="259" t="s">
        <v>3200</v>
      </c>
      <c r="C246" s="260"/>
      <c r="D246" s="260"/>
      <c r="E246" s="260">
        <v>16000</v>
      </c>
      <c r="F246" s="260">
        <v>16000</v>
      </c>
      <c r="G246" s="261"/>
      <c r="H246" s="260"/>
      <c r="I246" s="259" t="s">
        <v>4694</v>
      </c>
      <c r="J246" s="214" t="s">
        <v>4730</v>
      </c>
    </row>
    <row r="247" spans="1:10" ht="24" x14ac:dyDescent="0.25">
      <c r="A247" s="214" t="s">
        <v>5809</v>
      </c>
      <c r="B247" s="259" t="s">
        <v>3199</v>
      </c>
      <c r="C247" s="260"/>
      <c r="D247" s="260"/>
      <c r="E247" s="260">
        <v>25000</v>
      </c>
      <c r="F247" s="260">
        <v>25000</v>
      </c>
      <c r="G247" s="261"/>
      <c r="H247" s="260"/>
      <c r="I247" s="259" t="s">
        <v>4694</v>
      </c>
      <c r="J247" s="214" t="s">
        <v>4730</v>
      </c>
    </row>
    <row r="248" spans="1:10" x14ac:dyDescent="0.25">
      <c r="A248" s="214" t="s">
        <v>5810</v>
      </c>
      <c r="B248" s="259" t="s">
        <v>3198</v>
      </c>
      <c r="C248" s="260"/>
      <c r="D248" s="260"/>
      <c r="E248" s="260">
        <v>10500</v>
      </c>
      <c r="F248" s="260">
        <v>10500</v>
      </c>
      <c r="G248" s="261"/>
      <c r="H248" s="260"/>
      <c r="I248" s="259" t="s">
        <v>4694</v>
      </c>
      <c r="J248" s="214" t="s">
        <v>4730</v>
      </c>
    </row>
    <row r="249" spans="1:10" x14ac:dyDescent="0.25">
      <c r="A249" s="214" t="s">
        <v>5811</v>
      </c>
      <c r="B249" s="259" t="s">
        <v>3197</v>
      </c>
      <c r="C249" s="260"/>
      <c r="D249" s="260"/>
      <c r="E249" s="260">
        <v>27520</v>
      </c>
      <c r="F249" s="260">
        <v>27520</v>
      </c>
      <c r="G249" s="261"/>
      <c r="H249" s="260"/>
      <c r="I249" s="259" t="s">
        <v>4694</v>
      </c>
      <c r="J249" s="214" t="s">
        <v>4730</v>
      </c>
    </row>
    <row r="250" spans="1:10" x14ac:dyDescent="0.25">
      <c r="A250" s="214" t="s">
        <v>5812</v>
      </c>
      <c r="B250" s="259" t="s">
        <v>3196</v>
      </c>
      <c r="C250" s="260"/>
      <c r="D250" s="260"/>
      <c r="E250" s="260">
        <v>17600</v>
      </c>
      <c r="F250" s="260">
        <v>17600</v>
      </c>
      <c r="G250" s="261"/>
      <c r="H250" s="260"/>
      <c r="I250" s="259" t="s">
        <v>4694</v>
      </c>
      <c r="J250" s="214" t="s">
        <v>4730</v>
      </c>
    </row>
    <row r="251" spans="1:10" x14ac:dyDescent="0.25">
      <c r="A251" s="214" t="s">
        <v>5813</v>
      </c>
      <c r="B251" s="259" t="s">
        <v>3195</v>
      </c>
      <c r="C251" s="260"/>
      <c r="D251" s="260"/>
      <c r="E251" s="260">
        <v>25500</v>
      </c>
      <c r="F251" s="260">
        <v>25500</v>
      </c>
      <c r="G251" s="261"/>
      <c r="H251" s="260"/>
      <c r="I251" s="259" t="s">
        <v>4694</v>
      </c>
      <c r="J251" s="214" t="s">
        <v>4730</v>
      </c>
    </row>
    <row r="252" spans="1:10" ht="24" x14ac:dyDescent="0.25">
      <c r="A252" s="214" t="s">
        <v>3418</v>
      </c>
      <c r="B252" s="259" t="s">
        <v>3194</v>
      </c>
      <c r="C252" s="260"/>
      <c r="D252" s="260"/>
      <c r="E252" s="260">
        <v>39100</v>
      </c>
      <c r="F252" s="260">
        <v>39100</v>
      </c>
      <c r="G252" s="261"/>
      <c r="H252" s="260"/>
      <c r="I252" s="259" t="s">
        <v>4694</v>
      </c>
      <c r="J252" s="214" t="s">
        <v>4730</v>
      </c>
    </row>
    <row r="253" spans="1:10" x14ac:dyDescent="0.25">
      <c r="A253" s="214" t="s">
        <v>3417</v>
      </c>
      <c r="B253" s="259" t="s">
        <v>3193</v>
      </c>
      <c r="C253" s="260"/>
      <c r="D253" s="260"/>
      <c r="E253" s="260">
        <v>23100</v>
      </c>
      <c r="F253" s="260">
        <v>23100</v>
      </c>
      <c r="G253" s="261"/>
      <c r="H253" s="260"/>
      <c r="I253" s="259" t="s">
        <v>4694</v>
      </c>
      <c r="J253" s="214" t="s">
        <v>4730</v>
      </c>
    </row>
    <row r="254" spans="1:10" ht="24" x14ac:dyDescent="0.25">
      <c r="A254" s="214" t="s">
        <v>5814</v>
      </c>
      <c r="B254" s="259" t="s">
        <v>3192</v>
      </c>
      <c r="C254" s="260"/>
      <c r="D254" s="260"/>
      <c r="E254" s="260">
        <v>35000</v>
      </c>
      <c r="F254" s="260">
        <v>35000</v>
      </c>
      <c r="G254" s="261"/>
      <c r="H254" s="260"/>
      <c r="I254" s="259" t="s">
        <v>4694</v>
      </c>
      <c r="J254" s="214" t="s">
        <v>4730</v>
      </c>
    </row>
    <row r="255" spans="1:10" ht="24" x14ac:dyDescent="0.25">
      <c r="A255" s="214" t="s">
        <v>3415</v>
      </c>
      <c r="B255" s="259" t="s">
        <v>3191</v>
      </c>
      <c r="C255" s="260"/>
      <c r="D255" s="260"/>
      <c r="E255" s="260">
        <v>27000</v>
      </c>
      <c r="F255" s="260">
        <v>27000</v>
      </c>
      <c r="G255" s="261"/>
      <c r="H255" s="260"/>
      <c r="I255" s="259" t="s">
        <v>4694</v>
      </c>
      <c r="J255" s="214" t="s">
        <v>4730</v>
      </c>
    </row>
    <row r="256" spans="1:10" x14ac:dyDescent="0.25">
      <c r="A256" s="214" t="s">
        <v>3414</v>
      </c>
      <c r="B256" s="259" t="s">
        <v>3190</v>
      </c>
      <c r="C256" s="260"/>
      <c r="D256" s="260"/>
      <c r="E256" s="260">
        <v>34000</v>
      </c>
      <c r="F256" s="260">
        <v>34000</v>
      </c>
      <c r="G256" s="261"/>
      <c r="H256" s="260"/>
      <c r="I256" s="259" t="s">
        <v>4694</v>
      </c>
      <c r="J256" s="214" t="s">
        <v>4730</v>
      </c>
    </row>
    <row r="257" spans="1:10" ht="24" x14ac:dyDescent="0.25">
      <c r="A257" s="214" t="s">
        <v>3413</v>
      </c>
      <c r="B257" s="259" t="s">
        <v>3189</v>
      </c>
      <c r="C257" s="260"/>
      <c r="D257" s="260"/>
      <c r="E257" s="260">
        <v>35180</v>
      </c>
      <c r="F257" s="260">
        <v>35180</v>
      </c>
      <c r="G257" s="261"/>
      <c r="H257" s="260"/>
      <c r="I257" s="259" t="s">
        <v>4694</v>
      </c>
      <c r="J257" s="214" t="s">
        <v>4730</v>
      </c>
    </row>
    <row r="258" spans="1:10" ht="24" x14ac:dyDescent="0.25">
      <c r="A258" s="214" t="s">
        <v>5815</v>
      </c>
      <c r="B258" s="259" t="s">
        <v>3188</v>
      </c>
      <c r="C258" s="260"/>
      <c r="D258" s="260"/>
      <c r="E258" s="260">
        <v>27000</v>
      </c>
      <c r="F258" s="260">
        <v>27000</v>
      </c>
      <c r="G258" s="261"/>
      <c r="H258" s="260"/>
      <c r="I258" s="259" t="s">
        <v>4694</v>
      </c>
      <c r="J258" s="214" t="s">
        <v>4730</v>
      </c>
    </row>
    <row r="259" spans="1:10" x14ac:dyDescent="0.25">
      <c r="A259" s="214" t="s">
        <v>5816</v>
      </c>
      <c r="B259" s="259" t="s">
        <v>1947</v>
      </c>
      <c r="C259" s="260"/>
      <c r="D259" s="260"/>
      <c r="E259" s="260">
        <v>19150</v>
      </c>
      <c r="F259" s="260">
        <v>19150</v>
      </c>
      <c r="G259" s="261"/>
      <c r="H259" s="260"/>
      <c r="I259" s="259" t="s">
        <v>4694</v>
      </c>
      <c r="J259" s="214" t="s">
        <v>4730</v>
      </c>
    </row>
    <row r="260" spans="1:10" x14ac:dyDescent="0.25">
      <c r="A260" s="214" t="s">
        <v>5817</v>
      </c>
      <c r="B260" s="259" t="s">
        <v>3187</v>
      </c>
      <c r="C260" s="260"/>
      <c r="D260" s="260"/>
      <c r="E260" s="260">
        <v>63000</v>
      </c>
      <c r="F260" s="260">
        <v>63000</v>
      </c>
      <c r="G260" s="261"/>
      <c r="H260" s="260"/>
      <c r="I260" s="259" t="s">
        <v>4694</v>
      </c>
      <c r="J260" s="214" t="s">
        <v>4730</v>
      </c>
    </row>
    <row r="261" spans="1:10" x14ac:dyDescent="0.25">
      <c r="A261" s="214" t="s">
        <v>5818</v>
      </c>
      <c r="B261" s="259" t="s">
        <v>1168</v>
      </c>
      <c r="C261" s="260"/>
      <c r="D261" s="260"/>
      <c r="E261" s="260">
        <v>30000</v>
      </c>
      <c r="F261" s="260">
        <v>30000</v>
      </c>
      <c r="G261" s="261"/>
      <c r="H261" s="260"/>
      <c r="I261" s="259" t="s">
        <v>4694</v>
      </c>
      <c r="J261" s="214" t="s">
        <v>4730</v>
      </c>
    </row>
    <row r="262" spans="1:10" x14ac:dyDescent="0.25">
      <c r="A262" s="214" t="s">
        <v>5819</v>
      </c>
      <c r="B262" s="259" t="s">
        <v>1126</v>
      </c>
      <c r="C262" s="260"/>
      <c r="D262" s="260"/>
      <c r="E262" s="260">
        <v>18375</v>
      </c>
      <c r="F262" s="260">
        <v>18375</v>
      </c>
      <c r="G262" s="261"/>
      <c r="H262" s="260"/>
      <c r="I262" s="259" t="s">
        <v>4694</v>
      </c>
      <c r="J262" s="214" t="s">
        <v>4730</v>
      </c>
    </row>
    <row r="263" spans="1:10" x14ac:dyDescent="0.25">
      <c r="A263" s="214" t="s">
        <v>5820</v>
      </c>
      <c r="B263" s="259" t="s">
        <v>1146</v>
      </c>
      <c r="C263" s="260"/>
      <c r="D263" s="260"/>
      <c r="E263" s="260">
        <v>35000</v>
      </c>
      <c r="F263" s="260">
        <v>35000</v>
      </c>
      <c r="G263" s="261"/>
      <c r="H263" s="260"/>
      <c r="I263" s="259" t="s">
        <v>4796</v>
      </c>
      <c r="J263" s="214" t="s">
        <v>4682</v>
      </c>
    </row>
    <row r="264" spans="1:10" x14ac:dyDescent="0.25">
      <c r="A264" s="214" t="s">
        <v>3411</v>
      </c>
      <c r="B264" s="259" t="s">
        <v>3186</v>
      </c>
      <c r="C264" s="260"/>
      <c r="D264" s="260"/>
      <c r="E264" s="260">
        <v>27200</v>
      </c>
      <c r="F264" s="260">
        <v>27200</v>
      </c>
      <c r="G264" s="261"/>
      <c r="H264" s="260"/>
      <c r="I264" s="259" t="s">
        <v>4694</v>
      </c>
      <c r="J264" s="214" t="s">
        <v>4730</v>
      </c>
    </row>
    <row r="265" spans="1:10" x14ac:dyDescent="0.25">
      <c r="A265" s="214" t="s">
        <v>5821</v>
      </c>
      <c r="B265" s="259" t="s">
        <v>3182</v>
      </c>
      <c r="C265" s="260"/>
      <c r="D265" s="260"/>
      <c r="E265" s="260">
        <v>12316.5</v>
      </c>
      <c r="F265" s="260">
        <v>12316.5</v>
      </c>
      <c r="G265" s="261"/>
      <c r="H265" s="260"/>
      <c r="I265" s="259" t="s">
        <v>4694</v>
      </c>
      <c r="J265" s="214" t="s">
        <v>4730</v>
      </c>
    </row>
    <row r="266" spans="1:10" x14ac:dyDescent="0.25">
      <c r="A266" s="214" t="s">
        <v>5822</v>
      </c>
      <c r="B266" s="259" t="s">
        <v>1589</v>
      </c>
      <c r="C266" s="260"/>
      <c r="D266" s="260"/>
      <c r="E266" s="260">
        <v>15000</v>
      </c>
      <c r="F266" s="260">
        <v>15000</v>
      </c>
      <c r="G266" s="261"/>
      <c r="H266" s="260"/>
      <c r="I266" s="259" t="s">
        <v>4694</v>
      </c>
      <c r="J266" s="214" t="s">
        <v>4730</v>
      </c>
    </row>
    <row r="267" spans="1:10" x14ac:dyDescent="0.25">
      <c r="A267" s="214" t="s">
        <v>5823</v>
      </c>
      <c r="B267" s="259" t="s">
        <v>1552</v>
      </c>
      <c r="C267" s="260"/>
      <c r="D267" s="260"/>
      <c r="E267" s="260">
        <v>58673.05</v>
      </c>
      <c r="F267" s="260">
        <v>50849.760000000002</v>
      </c>
      <c r="G267" s="261"/>
      <c r="H267" s="260"/>
      <c r="I267" s="259" t="s">
        <v>4694</v>
      </c>
      <c r="J267" s="214" t="s">
        <v>4730</v>
      </c>
    </row>
    <row r="268" spans="1:10" x14ac:dyDescent="0.25">
      <c r="A268" s="214" t="s">
        <v>3407</v>
      </c>
      <c r="B268" s="259" t="s">
        <v>1547</v>
      </c>
      <c r="C268" s="260"/>
      <c r="D268" s="260"/>
      <c r="E268" s="260">
        <v>190703.6</v>
      </c>
      <c r="F268" s="260">
        <v>81870.080000000002</v>
      </c>
      <c r="G268" s="261"/>
      <c r="H268" s="260"/>
      <c r="I268" s="259" t="s">
        <v>4694</v>
      </c>
      <c r="J268" s="214" t="s">
        <v>4730</v>
      </c>
    </row>
    <row r="269" spans="1:10" x14ac:dyDescent="0.25">
      <c r="A269" s="214" t="s">
        <v>5824</v>
      </c>
      <c r="B269" s="259" t="s">
        <v>2912</v>
      </c>
      <c r="C269" s="260"/>
      <c r="D269" s="260"/>
      <c r="E269" s="260">
        <v>16450</v>
      </c>
      <c r="F269" s="260">
        <v>16450</v>
      </c>
      <c r="G269" s="261"/>
      <c r="H269" s="260"/>
      <c r="I269" s="259" t="s">
        <v>4694</v>
      </c>
      <c r="J269" s="214" t="s">
        <v>4730</v>
      </c>
    </row>
    <row r="270" spans="1:10" x14ac:dyDescent="0.25">
      <c r="A270" s="214" t="s">
        <v>5825</v>
      </c>
      <c r="B270" s="259" t="s">
        <v>1615</v>
      </c>
      <c r="C270" s="260"/>
      <c r="D270" s="260"/>
      <c r="E270" s="260">
        <v>19762.14</v>
      </c>
      <c r="F270" s="260">
        <v>19762.14</v>
      </c>
      <c r="G270" s="261"/>
      <c r="H270" s="260"/>
      <c r="I270" s="259" t="s">
        <v>4694</v>
      </c>
      <c r="J270" s="214" t="s">
        <v>4730</v>
      </c>
    </row>
    <row r="271" spans="1:10" x14ac:dyDescent="0.25">
      <c r="A271" s="214" t="s">
        <v>5826</v>
      </c>
      <c r="B271" s="259" t="s">
        <v>1173</v>
      </c>
      <c r="C271" s="260"/>
      <c r="D271" s="260"/>
      <c r="E271" s="260">
        <v>67938.75</v>
      </c>
      <c r="F271" s="260">
        <v>2264.62</v>
      </c>
      <c r="G271" s="261"/>
      <c r="H271" s="260"/>
      <c r="I271" s="259" t="s">
        <v>4694</v>
      </c>
      <c r="J271" s="214" t="s">
        <v>4730</v>
      </c>
    </row>
    <row r="272" spans="1:10" x14ac:dyDescent="0.25">
      <c r="A272" s="214" t="s">
        <v>5827</v>
      </c>
      <c r="B272" s="259" t="s">
        <v>1173</v>
      </c>
      <c r="C272" s="260"/>
      <c r="D272" s="260"/>
      <c r="E272" s="260">
        <v>98220.21</v>
      </c>
      <c r="F272" s="260">
        <v>98220.21</v>
      </c>
      <c r="G272" s="261"/>
      <c r="H272" s="260"/>
      <c r="I272" s="259" t="s">
        <v>4694</v>
      </c>
      <c r="J272" s="214" t="s">
        <v>4730</v>
      </c>
    </row>
    <row r="273" spans="1:10" x14ac:dyDescent="0.25">
      <c r="A273" s="214" t="s">
        <v>5828</v>
      </c>
      <c r="B273" s="259" t="s">
        <v>1174</v>
      </c>
      <c r="C273" s="260"/>
      <c r="D273" s="260"/>
      <c r="E273" s="260">
        <v>30649.42</v>
      </c>
      <c r="F273" s="260">
        <v>30649.42</v>
      </c>
      <c r="G273" s="261"/>
      <c r="H273" s="260"/>
      <c r="I273" s="259" t="s">
        <v>4694</v>
      </c>
      <c r="J273" s="214" t="s">
        <v>4730</v>
      </c>
    </row>
    <row r="274" spans="1:10" x14ac:dyDescent="0.25">
      <c r="A274" s="214" t="s">
        <v>3405</v>
      </c>
      <c r="B274" s="259" t="s">
        <v>3147</v>
      </c>
      <c r="C274" s="260"/>
      <c r="D274" s="260"/>
      <c r="E274" s="260">
        <v>16000</v>
      </c>
      <c r="F274" s="260">
        <v>16000</v>
      </c>
      <c r="G274" s="261"/>
      <c r="H274" s="260"/>
      <c r="I274" s="259" t="s">
        <v>4694</v>
      </c>
      <c r="J274" s="214" t="s">
        <v>4730</v>
      </c>
    </row>
    <row r="275" spans="1:10" x14ac:dyDescent="0.25">
      <c r="A275" s="214" t="s">
        <v>5829</v>
      </c>
      <c r="B275" s="259" t="s">
        <v>3145</v>
      </c>
      <c r="C275" s="260"/>
      <c r="D275" s="260"/>
      <c r="E275" s="260">
        <v>24820</v>
      </c>
      <c r="F275" s="260">
        <v>24820</v>
      </c>
      <c r="G275" s="261"/>
      <c r="H275" s="260"/>
      <c r="I275" s="259" t="s">
        <v>4694</v>
      </c>
      <c r="J275" s="214" t="s">
        <v>4730</v>
      </c>
    </row>
    <row r="276" spans="1:10" x14ac:dyDescent="0.25">
      <c r="A276" s="214" t="s">
        <v>3403</v>
      </c>
      <c r="B276" s="259" t="s">
        <v>3143</v>
      </c>
      <c r="C276" s="260"/>
      <c r="D276" s="260"/>
      <c r="E276" s="260">
        <v>15000</v>
      </c>
      <c r="F276" s="260">
        <v>15000</v>
      </c>
      <c r="G276" s="261"/>
      <c r="H276" s="260"/>
      <c r="I276" s="259" t="s">
        <v>4694</v>
      </c>
      <c r="J276" s="214" t="s">
        <v>4730</v>
      </c>
    </row>
    <row r="277" spans="1:10" x14ac:dyDescent="0.25">
      <c r="A277" s="214" t="s">
        <v>3402</v>
      </c>
      <c r="B277" s="259" t="s">
        <v>1123</v>
      </c>
      <c r="C277" s="260"/>
      <c r="D277" s="260"/>
      <c r="E277" s="260">
        <v>15320</v>
      </c>
      <c r="F277" s="260">
        <v>15320</v>
      </c>
      <c r="G277" s="261"/>
      <c r="H277" s="260"/>
      <c r="I277" s="259" t="s">
        <v>4695</v>
      </c>
      <c r="J277" s="214" t="s">
        <v>4730</v>
      </c>
    </row>
    <row r="278" spans="1:10" x14ac:dyDescent="0.25">
      <c r="A278" s="214" t="s">
        <v>5830</v>
      </c>
      <c r="B278" s="259" t="s">
        <v>1123</v>
      </c>
      <c r="C278" s="260"/>
      <c r="D278" s="260"/>
      <c r="E278" s="260">
        <v>18160</v>
      </c>
      <c r="F278" s="260">
        <v>18160</v>
      </c>
      <c r="G278" s="261"/>
      <c r="H278" s="260"/>
      <c r="I278" s="259" t="s">
        <v>4695</v>
      </c>
      <c r="J278" s="214" t="s">
        <v>4730</v>
      </c>
    </row>
    <row r="279" spans="1:10" x14ac:dyDescent="0.25">
      <c r="A279" s="214" t="s">
        <v>5831</v>
      </c>
      <c r="B279" s="259" t="s">
        <v>1124</v>
      </c>
      <c r="C279" s="260"/>
      <c r="D279" s="260"/>
      <c r="E279" s="260">
        <v>17318</v>
      </c>
      <c r="F279" s="260">
        <v>17318</v>
      </c>
      <c r="G279" s="261"/>
      <c r="H279" s="260"/>
      <c r="I279" s="259" t="s">
        <v>4695</v>
      </c>
      <c r="J279" s="214" t="s">
        <v>4730</v>
      </c>
    </row>
    <row r="280" spans="1:10" x14ac:dyDescent="0.25">
      <c r="A280" s="214" t="s">
        <v>3400</v>
      </c>
      <c r="B280" s="259" t="s">
        <v>2074</v>
      </c>
      <c r="C280" s="260"/>
      <c r="D280" s="260"/>
      <c r="E280" s="260">
        <v>13230</v>
      </c>
      <c r="F280" s="260">
        <v>13230</v>
      </c>
      <c r="G280" s="261"/>
      <c r="H280" s="260"/>
      <c r="I280" s="259" t="s">
        <v>4695</v>
      </c>
      <c r="J280" s="214" t="s">
        <v>4730</v>
      </c>
    </row>
    <row r="281" spans="1:10" x14ac:dyDescent="0.25">
      <c r="A281" s="214" t="s">
        <v>3399</v>
      </c>
      <c r="B281" s="259" t="s">
        <v>1553</v>
      </c>
      <c r="C281" s="260"/>
      <c r="D281" s="260"/>
      <c r="E281" s="260">
        <v>14200</v>
      </c>
      <c r="F281" s="260">
        <v>14200</v>
      </c>
      <c r="G281" s="261"/>
      <c r="H281" s="260"/>
      <c r="I281" s="259" t="s">
        <v>4695</v>
      </c>
      <c r="J281" s="214" t="s">
        <v>4730</v>
      </c>
    </row>
    <row r="282" spans="1:10" x14ac:dyDescent="0.25">
      <c r="A282" s="214" t="s">
        <v>5832</v>
      </c>
      <c r="B282" s="259" t="s">
        <v>3129</v>
      </c>
      <c r="C282" s="260"/>
      <c r="D282" s="260"/>
      <c r="E282" s="260">
        <v>10329.200000000001</v>
      </c>
      <c r="F282" s="260">
        <v>10329.200000000001</v>
      </c>
      <c r="G282" s="261"/>
      <c r="H282" s="260"/>
      <c r="I282" s="259" t="s">
        <v>4695</v>
      </c>
      <c r="J282" s="214" t="s">
        <v>4730</v>
      </c>
    </row>
    <row r="283" spans="1:10" x14ac:dyDescent="0.25">
      <c r="A283" s="214" t="s">
        <v>5833</v>
      </c>
      <c r="B283" s="259" t="s">
        <v>3129</v>
      </c>
      <c r="C283" s="260"/>
      <c r="D283" s="260"/>
      <c r="E283" s="260">
        <v>10329.200000000001</v>
      </c>
      <c r="F283" s="260">
        <v>10329.200000000001</v>
      </c>
      <c r="G283" s="261"/>
      <c r="H283" s="260"/>
      <c r="I283" s="259" t="s">
        <v>4695</v>
      </c>
      <c r="J283" s="214" t="s">
        <v>4730</v>
      </c>
    </row>
    <row r="284" spans="1:10" x14ac:dyDescent="0.25">
      <c r="A284" s="214" t="s">
        <v>5834</v>
      </c>
      <c r="B284" s="259" t="s">
        <v>3129</v>
      </c>
      <c r="C284" s="260"/>
      <c r="D284" s="260"/>
      <c r="E284" s="260">
        <v>10329.200000000001</v>
      </c>
      <c r="F284" s="260">
        <v>10329.200000000001</v>
      </c>
      <c r="G284" s="261"/>
      <c r="H284" s="260"/>
      <c r="I284" s="259" t="s">
        <v>4695</v>
      </c>
      <c r="J284" s="214" t="s">
        <v>4730</v>
      </c>
    </row>
    <row r="285" spans="1:10" x14ac:dyDescent="0.25">
      <c r="A285" s="214" t="s">
        <v>5835</v>
      </c>
      <c r="B285" s="259" t="s">
        <v>3129</v>
      </c>
      <c r="C285" s="260"/>
      <c r="D285" s="260"/>
      <c r="E285" s="260">
        <v>10329.200000000001</v>
      </c>
      <c r="F285" s="260">
        <v>10329.200000000001</v>
      </c>
      <c r="G285" s="261"/>
      <c r="H285" s="260"/>
      <c r="I285" s="259" t="s">
        <v>4695</v>
      </c>
      <c r="J285" s="214" t="s">
        <v>4730</v>
      </c>
    </row>
    <row r="286" spans="1:10" x14ac:dyDescent="0.25">
      <c r="A286" s="214" t="s">
        <v>5836</v>
      </c>
      <c r="B286" s="259" t="s">
        <v>3129</v>
      </c>
      <c r="C286" s="260"/>
      <c r="D286" s="260"/>
      <c r="E286" s="260">
        <v>10329.200000000001</v>
      </c>
      <c r="F286" s="260">
        <v>10329.200000000001</v>
      </c>
      <c r="G286" s="261"/>
      <c r="H286" s="260"/>
      <c r="I286" s="259" t="s">
        <v>4695</v>
      </c>
      <c r="J286" s="214" t="s">
        <v>4730</v>
      </c>
    </row>
    <row r="287" spans="1:10" x14ac:dyDescent="0.25">
      <c r="A287" s="214" t="s">
        <v>5837</v>
      </c>
      <c r="B287" s="259" t="s">
        <v>3129</v>
      </c>
      <c r="C287" s="260"/>
      <c r="D287" s="260"/>
      <c r="E287" s="260">
        <v>10329.200000000001</v>
      </c>
      <c r="F287" s="260">
        <v>10329.200000000001</v>
      </c>
      <c r="G287" s="261"/>
      <c r="H287" s="260"/>
      <c r="I287" s="259" t="s">
        <v>4695</v>
      </c>
      <c r="J287" s="214" t="s">
        <v>4730</v>
      </c>
    </row>
    <row r="288" spans="1:10" x14ac:dyDescent="0.25">
      <c r="A288" s="214" t="s">
        <v>5838</v>
      </c>
      <c r="B288" s="259" t="s">
        <v>3129</v>
      </c>
      <c r="C288" s="260"/>
      <c r="D288" s="260"/>
      <c r="E288" s="260">
        <v>10329.200000000001</v>
      </c>
      <c r="F288" s="260">
        <v>10329.200000000001</v>
      </c>
      <c r="G288" s="261"/>
      <c r="H288" s="260"/>
      <c r="I288" s="259" t="s">
        <v>4695</v>
      </c>
      <c r="J288" s="214" t="s">
        <v>4730</v>
      </c>
    </row>
    <row r="289" spans="1:10" x14ac:dyDescent="0.25">
      <c r="A289" s="214" t="s">
        <v>3394</v>
      </c>
      <c r="B289" s="259" t="s">
        <v>3129</v>
      </c>
      <c r="C289" s="260"/>
      <c r="D289" s="260"/>
      <c r="E289" s="260">
        <v>10329.200000000001</v>
      </c>
      <c r="F289" s="260">
        <v>10329.200000000001</v>
      </c>
      <c r="G289" s="261"/>
      <c r="H289" s="260"/>
      <c r="I289" s="259" t="s">
        <v>4695</v>
      </c>
      <c r="J289" s="214" t="s">
        <v>4730</v>
      </c>
    </row>
    <row r="290" spans="1:10" x14ac:dyDescent="0.25">
      <c r="A290" s="214" t="s">
        <v>3392</v>
      </c>
      <c r="B290" s="259" t="s">
        <v>3126</v>
      </c>
      <c r="C290" s="260"/>
      <c r="D290" s="260"/>
      <c r="E290" s="260">
        <v>18200.28</v>
      </c>
      <c r="F290" s="260">
        <v>18200.28</v>
      </c>
      <c r="G290" s="261"/>
      <c r="H290" s="260"/>
      <c r="I290" s="259" t="s">
        <v>4695</v>
      </c>
      <c r="J290" s="214" t="s">
        <v>4730</v>
      </c>
    </row>
    <row r="291" spans="1:10" x14ac:dyDescent="0.25">
      <c r="A291" s="214" t="s">
        <v>3390</v>
      </c>
      <c r="B291" s="259" t="s">
        <v>1124</v>
      </c>
      <c r="C291" s="260"/>
      <c r="D291" s="260"/>
      <c r="E291" s="260">
        <v>23070</v>
      </c>
      <c r="F291" s="260">
        <v>23070</v>
      </c>
      <c r="G291" s="261"/>
      <c r="H291" s="260"/>
      <c r="I291" s="259" t="s">
        <v>4695</v>
      </c>
      <c r="J291" s="214" t="s">
        <v>4730</v>
      </c>
    </row>
    <row r="292" spans="1:10" x14ac:dyDescent="0.25">
      <c r="A292" s="214" t="s">
        <v>3389</v>
      </c>
      <c r="B292" s="259" t="s">
        <v>3123</v>
      </c>
      <c r="C292" s="260"/>
      <c r="D292" s="260"/>
      <c r="E292" s="260">
        <v>35103</v>
      </c>
      <c r="F292" s="260">
        <v>35103</v>
      </c>
      <c r="G292" s="261"/>
      <c r="H292" s="260"/>
      <c r="I292" s="259" t="s">
        <v>4695</v>
      </c>
      <c r="J292" s="214" t="s">
        <v>4730</v>
      </c>
    </row>
    <row r="293" spans="1:10" x14ac:dyDescent="0.25">
      <c r="A293" s="214" t="s">
        <v>5839</v>
      </c>
      <c r="B293" s="259" t="s">
        <v>2892</v>
      </c>
      <c r="C293" s="260"/>
      <c r="D293" s="260"/>
      <c r="E293" s="260">
        <v>19000</v>
      </c>
      <c r="F293" s="260">
        <v>19000</v>
      </c>
      <c r="G293" s="261"/>
      <c r="H293" s="260"/>
      <c r="I293" s="259" t="s">
        <v>4695</v>
      </c>
      <c r="J293" s="214" t="s">
        <v>4730</v>
      </c>
    </row>
    <row r="294" spans="1:10" x14ac:dyDescent="0.25">
      <c r="A294" s="214" t="s">
        <v>5840</v>
      </c>
      <c r="B294" s="259" t="s">
        <v>2480</v>
      </c>
      <c r="C294" s="260"/>
      <c r="D294" s="260"/>
      <c r="E294" s="260">
        <v>14090</v>
      </c>
      <c r="F294" s="260">
        <v>14090</v>
      </c>
      <c r="G294" s="261"/>
      <c r="H294" s="260"/>
      <c r="I294" s="259" t="s">
        <v>4695</v>
      </c>
      <c r="J294" s="214" t="s">
        <v>4730</v>
      </c>
    </row>
    <row r="295" spans="1:10" x14ac:dyDescent="0.25">
      <c r="A295" s="214" t="s">
        <v>3388</v>
      </c>
      <c r="B295" s="259" t="s">
        <v>1637</v>
      </c>
      <c r="C295" s="260"/>
      <c r="D295" s="260"/>
      <c r="E295" s="260">
        <v>13700</v>
      </c>
      <c r="F295" s="260">
        <v>13700</v>
      </c>
      <c r="G295" s="261"/>
      <c r="H295" s="260"/>
      <c r="I295" s="259" t="s">
        <v>4695</v>
      </c>
      <c r="J295" s="214" t="s">
        <v>4730</v>
      </c>
    </row>
    <row r="296" spans="1:10" x14ac:dyDescent="0.25">
      <c r="A296" s="214" t="s">
        <v>3387</v>
      </c>
      <c r="B296" s="259" t="s">
        <v>1764</v>
      </c>
      <c r="C296" s="260"/>
      <c r="D296" s="260"/>
      <c r="E296" s="260">
        <v>80855</v>
      </c>
      <c r="F296" s="260">
        <v>76812.06</v>
      </c>
      <c r="G296" s="261"/>
      <c r="H296" s="260"/>
      <c r="I296" s="259" t="s">
        <v>4695</v>
      </c>
      <c r="J296" s="214" t="s">
        <v>4730</v>
      </c>
    </row>
    <row r="297" spans="1:10" x14ac:dyDescent="0.25">
      <c r="A297" s="214" t="s">
        <v>3385</v>
      </c>
      <c r="B297" s="259" t="s">
        <v>1127</v>
      </c>
      <c r="C297" s="260"/>
      <c r="D297" s="260"/>
      <c r="E297" s="260">
        <v>36522</v>
      </c>
      <c r="F297" s="260">
        <v>36522</v>
      </c>
      <c r="G297" s="261"/>
      <c r="H297" s="260"/>
      <c r="I297" s="259" t="s">
        <v>4695</v>
      </c>
      <c r="J297" s="214" t="s">
        <v>4730</v>
      </c>
    </row>
    <row r="298" spans="1:10" x14ac:dyDescent="0.25">
      <c r="A298" s="214" t="s">
        <v>3384</v>
      </c>
      <c r="B298" s="259" t="s">
        <v>1123</v>
      </c>
      <c r="C298" s="260"/>
      <c r="D298" s="260"/>
      <c r="E298" s="260">
        <v>18085</v>
      </c>
      <c r="F298" s="260">
        <v>18085</v>
      </c>
      <c r="G298" s="261"/>
      <c r="H298" s="260"/>
      <c r="I298" s="259" t="s">
        <v>4695</v>
      </c>
      <c r="J298" s="214" t="s">
        <v>4730</v>
      </c>
    </row>
    <row r="299" spans="1:10" ht="24" x14ac:dyDescent="0.25">
      <c r="A299" s="214" t="s">
        <v>3382</v>
      </c>
      <c r="B299" s="259" t="s">
        <v>3121</v>
      </c>
      <c r="C299" s="260"/>
      <c r="D299" s="260"/>
      <c r="E299" s="260">
        <v>64663</v>
      </c>
      <c r="F299" s="260">
        <v>64663</v>
      </c>
      <c r="G299" s="261"/>
      <c r="H299" s="260"/>
      <c r="I299" s="259" t="s">
        <v>4695</v>
      </c>
      <c r="J299" s="214" t="s">
        <v>4730</v>
      </c>
    </row>
    <row r="300" spans="1:10" ht="24" x14ac:dyDescent="0.25">
      <c r="A300" s="214" t="s">
        <v>5841</v>
      </c>
      <c r="B300" s="259" t="s">
        <v>3120</v>
      </c>
      <c r="C300" s="260"/>
      <c r="D300" s="260"/>
      <c r="E300" s="260">
        <v>88806</v>
      </c>
      <c r="F300" s="260">
        <v>88806</v>
      </c>
      <c r="G300" s="261"/>
      <c r="H300" s="260"/>
      <c r="I300" s="259" t="s">
        <v>4695</v>
      </c>
      <c r="J300" s="214" t="s">
        <v>4730</v>
      </c>
    </row>
    <row r="301" spans="1:10" x14ac:dyDescent="0.25">
      <c r="A301" s="214" t="s">
        <v>5842</v>
      </c>
      <c r="B301" s="259" t="s">
        <v>1124</v>
      </c>
      <c r="C301" s="260"/>
      <c r="D301" s="260"/>
      <c r="E301" s="260">
        <v>104720</v>
      </c>
      <c r="F301" s="260">
        <v>104720</v>
      </c>
      <c r="G301" s="261"/>
      <c r="H301" s="260"/>
      <c r="I301" s="259" t="s">
        <v>4695</v>
      </c>
      <c r="J301" s="214" t="s">
        <v>4730</v>
      </c>
    </row>
    <row r="302" spans="1:10" x14ac:dyDescent="0.25">
      <c r="A302" s="214" t="s">
        <v>5843</v>
      </c>
      <c r="B302" s="259" t="s">
        <v>1554</v>
      </c>
      <c r="C302" s="260"/>
      <c r="D302" s="260"/>
      <c r="E302" s="260">
        <v>39672</v>
      </c>
      <c r="F302" s="260">
        <v>39672</v>
      </c>
      <c r="G302" s="261"/>
      <c r="H302" s="260"/>
      <c r="I302" s="259" t="s">
        <v>4695</v>
      </c>
      <c r="J302" s="214" t="s">
        <v>4730</v>
      </c>
    </row>
    <row r="303" spans="1:10" x14ac:dyDescent="0.25">
      <c r="A303" s="214" t="s">
        <v>5844</v>
      </c>
      <c r="B303" s="259" t="s">
        <v>1554</v>
      </c>
      <c r="C303" s="260"/>
      <c r="D303" s="260"/>
      <c r="E303" s="260">
        <v>92980</v>
      </c>
      <c r="F303" s="260">
        <v>92980</v>
      </c>
      <c r="G303" s="261"/>
      <c r="H303" s="260"/>
      <c r="I303" s="259" t="s">
        <v>4695</v>
      </c>
      <c r="J303" s="214" t="s">
        <v>4730</v>
      </c>
    </row>
    <row r="304" spans="1:10" x14ac:dyDescent="0.25">
      <c r="A304" s="214" t="s">
        <v>3380</v>
      </c>
      <c r="B304" s="259" t="s">
        <v>3117</v>
      </c>
      <c r="C304" s="260"/>
      <c r="D304" s="260"/>
      <c r="E304" s="260">
        <v>95933</v>
      </c>
      <c r="F304" s="260">
        <v>95933</v>
      </c>
      <c r="G304" s="261"/>
      <c r="H304" s="260"/>
      <c r="I304" s="259" t="s">
        <v>4695</v>
      </c>
      <c r="J304" s="214" t="s">
        <v>4730</v>
      </c>
    </row>
    <row r="305" spans="1:10" x14ac:dyDescent="0.25">
      <c r="A305" s="214" t="s">
        <v>5845</v>
      </c>
      <c r="B305" s="259" t="s">
        <v>3115</v>
      </c>
      <c r="C305" s="260"/>
      <c r="D305" s="260"/>
      <c r="E305" s="260">
        <v>232570</v>
      </c>
      <c r="F305" s="260">
        <v>232570</v>
      </c>
      <c r="G305" s="261"/>
      <c r="H305" s="260"/>
      <c r="I305" s="259" t="s">
        <v>4695</v>
      </c>
      <c r="J305" s="214" t="s">
        <v>4730</v>
      </c>
    </row>
    <row r="306" spans="1:10" x14ac:dyDescent="0.25">
      <c r="A306" s="214" t="s">
        <v>5846</v>
      </c>
      <c r="B306" s="259" t="s">
        <v>1164</v>
      </c>
      <c r="C306" s="260"/>
      <c r="D306" s="260"/>
      <c r="E306" s="260">
        <v>15200</v>
      </c>
      <c r="F306" s="260">
        <v>15200</v>
      </c>
      <c r="G306" s="261"/>
      <c r="H306" s="260"/>
      <c r="I306" s="259" t="s">
        <v>4695</v>
      </c>
      <c r="J306" s="214" t="s">
        <v>4730</v>
      </c>
    </row>
    <row r="307" spans="1:10" x14ac:dyDescent="0.25">
      <c r="A307" s="214" t="s">
        <v>5847</v>
      </c>
      <c r="B307" s="259" t="s">
        <v>1651</v>
      </c>
      <c r="C307" s="260"/>
      <c r="D307" s="260"/>
      <c r="E307" s="260">
        <v>11944.23</v>
      </c>
      <c r="F307" s="260">
        <v>11944.23</v>
      </c>
      <c r="G307" s="261"/>
      <c r="H307" s="260"/>
      <c r="I307" s="259" t="s">
        <v>4695</v>
      </c>
      <c r="J307" s="214" t="s">
        <v>4730</v>
      </c>
    </row>
    <row r="308" spans="1:10" x14ac:dyDescent="0.25">
      <c r="A308" s="214" t="s">
        <v>5848</v>
      </c>
      <c r="B308" s="259" t="s">
        <v>1651</v>
      </c>
      <c r="C308" s="260"/>
      <c r="D308" s="260"/>
      <c r="E308" s="260">
        <v>11944.23</v>
      </c>
      <c r="F308" s="260">
        <v>11944.23</v>
      </c>
      <c r="G308" s="261"/>
      <c r="H308" s="260"/>
      <c r="I308" s="259" t="s">
        <v>4695</v>
      </c>
      <c r="J308" s="214" t="s">
        <v>4730</v>
      </c>
    </row>
    <row r="309" spans="1:10" x14ac:dyDescent="0.25">
      <c r="A309" s="214" t="s">
        <v>5849</v>
      </c>
      <c r="B309" s="259" t="s">
        <v>3110</v>
      </c>
      <c r="C309" s="260"/>
      <c r="D309" s="260"/>
      <c r="E309" s="260">
        <v>11300.95</v>
      </c>
      <c r="F309" s="260">
        <v>11300.95</v>
      </c>
      <c r="G309" s="261"/>
      <c r="H309" s="260"/>
      <c r="I309" s="259" t="s">
        <v>4695</v>
      </c>
      <c r="J309" s="214" t="s">
        <v>4730</v>
      </c>
    </row>
    <row r="310" spans="1:10" x14ac:dyDescent="0.25">
      <c r="A310" s="214" t="s">
        <v>5850</v>
      </c>
      <c r="B310" s="259" t="s">
        <v>3110</v>
      </c>
      <c r="C310" s="260"/>
      <c r="D310" s="260"/>
      <c r="E310" s="260">
        <v>11300.95</v>
      </c>
      <c r="F310" s="260">
        <v>11300.95</v>
      </c>
      <c r="G310" s="261"/>
      <c r="H310" s="260"/>
      <c r="I310" s="259" t="s">
        <v>4695</v>
      </c>
      <c r="J310" s="214" t="s">
        <v>4730</v>
      </c>
    </row>
    <row r="311" spans="1:10" x14ac:dyDescent="0.25">
      <c r="A311" s="214" t="s">
        <v>5851</v>
      </c>
      <c r="B311" s="259" t="s">
        <v>3108</v>
      </c>
      <c r="C311" s="260"/>
      <c r="D311" s="260"/>
      <c r="E311" s="260">
        <v>44500</v>
      </c>
      <c r="F311" s="260">
        <v>44500</v>
      </c>
      <c r="G311" s="261"/>
      <c r="H311" s="260"/>
      <c r="I311" s="259" t="s">
        <v>4695</v>
      </c>
      <c r="J311" s="214" t="s">
        <v>4730</v>
      </c>
    </row>
    <row r="312" spans="1:10" x14ac:dyDescent="0.25">
      <c r="A312" s="214" t="s">
        <v>3377</v>
      </c>
      <c r="B312" s="259" t="s">
        <v>3107</v>
      </c>
      <c r="C312" s="260"/>
      <c r="D312" s="260"/>
      <c r="E312" s="260">
        <v>11701</v>
      </c>
      <c r="F312" s="260">
        <v>11701</v>
      </c>
      <c r="G312" s="261"/>
      <c r="H312" s="260"/>
      <c r="I312" s="259" t="s">
        <v>4695</v>
      </c>
      <c r="J312" s="214" t="s">
        <v>4730</v>
      </c>
    </row>
    <row r="313" spans="1:10" x14ac:dyDescent="0.25">
      <c r="A313" s="214" t="s">
        <v>5852</v>
      </c>
      <c r="B313" s="259" t="s">
        <v>1565</v>
      </c>
      <c r="C313" s="260"/>
      <c r="D313" s="260"/>
      <c r="E313" s="260">
        <v>57000</v>
      </c>
      <c r="F313" s="260">
        <v>57000</v>
      </c>
      <c r="G313" s="261"/>
      <c r="H313" s="260"/>
      <c r="I313" s="259" t="s">
        <v>4695</v>
      </c>
      <c r="J313" s="214" t="s">
        <v>4730</v>
      </c>
    </row>
    <row r="314" spans="1:10" x14ac:dyDescent="0.25">
      <c r="A314" s="214" t="s">
        <v>3375</v>
      </c>
      <c r="B314" s="259" t="s">
        <v>3104</v>
      </c>
      <c r="C314" s="260"/>
      <c r="D314" s="260"/>
      <c r="E314" s="260">
        <v>74705</v>
      </c>
      <c r="F314" s="260">
        <v>74705</v>
      </c>
      <c r="G314" s="261"/>
      <c r="H314" s="260"/>
      <c r="I314" s="259" t="s">
        <v>4695</v>
      </c>
      <c r="J314" s="214" t="s">
        <v>4730</v>
      </c>
    </row>
    <row r="315" spans="1:10" ht="24" x14ac:dyDescent="0.25">
      <c r="A315" s="214" t="s">
        <v>3373</v>
      </c>
      <c r="B315" s="259" t="s">
        <v>1563</v>
      </c>
      <c r="C315" s="260"/>
      <c r="D315" s="260"/>
      <c r="E315" s="260">
        <v>11000</v>
      </c>
      <c r="F315" s="260">
        <v>11000</v>
      </c>
      <c r="G315" s="261"/>
      <c r="H315" s="260"/>
      <c r="I315" s="259" t="s">
        <v>4695</v>
      </c>
      <c r="J315" s="214" t="s">
        <v>4730</v>
      </c>
    </row>
    <row r="316" spans="1:10" x14ac:dyDescent="0.25">
      <c r="A316" s="214" t="s">
        <v>3372</v>
      </c>
      <c r="B316" s="259" t="s">
        <v>1562</v>
      </c>
      <c r="C316" s="260"/>
      <c r="D316" s="260"/>
      <c r="E316" s="260">
        <v>16629.759999999998</v>
      </c>
      <c r="F316" s="260">
        <v>16629.759999999998</v>
      </c>
      <c r="G316" s="261"/>
      <c r="H316" s="260"/>
      <c r="I316" s="259" t="s">
        <v>4695</v>
      </c>
      <c r="J316" s="214" t="s">
        <v>4730</v>
      </c>
    </row>
    <row r="317" spans="1:10" x14ac:dyDescent="0.25">
      <c r="A317" s="214" t="s">
        <v>3371</v>
      </c>
      <c r="B317" s="259" t="s">
        <v>1562</v>
      </c>
      <c r="C317" s="260"/>
      <c r="D317" s="260"/>
      <c r="E317" s="260">
        <v>16629.759999999998</v>
      </c>
      <c r="F317" s="260">
        <v>16629.759999999998</v>
      </c>
      <c r="G317" s="261"/>
      <c r="H317" s="260"/>
      <c r="I317" s="259" t="s">
        <v>4695</v>
      </c>
      <c r="J317" s="214" t="s">
        <v>4730</v>
      </c>
    </row>
    <row r="318" spans="1:10" x14ac:dyDescent="0.25">
      <c r="A318" s="214" t="s">
        <v>3370</v>
      </c>
      <c r="B318" s="259" t="s">
        <v>3098</v>
      </c>
      <c r="C318" s="260"/>
      <c r="D318" s="260"/>
      <c r="E318" s="260">
        <v>24900</v>
      </c>
      <c r="F318" s="260">
        <v>24900</v>
      </c>
      <c r="G318" s="261"/>
      <c r="H318" s="260"/>
      <c r="I318" s="259" t="s">
        <v>4695</v>
      </c>
      <c r="J318" s="214" t="s">
        <v>4730</v>
      </c>
    </row>
    <row r="319" spans="1:10" x14ac:dyDescent="0.25">
      <c r="A319" s="214" t="s">
        <v>3369</v>
      </c>
      <c r="B319" s="259" t="s">
        <v>3098</v>
      </c>
      <c r="C319" s="260"/>
      <c r="D319" s="260"/>
      <c r="E319" s="260">
        <v>24900</v>
      </c>
      <c r="F319" s="260">
        <v>24900</v>
      </c>
      <c r="G319" s="261"/>
      <c r="H319" s="260"/>
      <c r="I319" s="259" t="s">
        <v>4695</v>
      </c>
      <c r="J319" s="214" t="s">
        <v>4730</v>
      </c>
    </row>
    <row r="320" spans="1:10" x14ac:dyDescent="0.25">
      <c r="A320" s="214" t="s">
        <v>3368</v>
      </c>
      <c r="B320" s="259" t="s">
        <v>3095</v>
      </c>
      <c r="C320" s="260"/>
      <c r="D320" s="260"/>
      <c r="E320" s="260">
        <v>52520</v>
      </c>
      <c r="F320" s="260">
        <v>43592.6</v>
      </c>
      <c r="G320" s="261"/>
      <c r="H320" s="260"/>
      <c r="I320" s="259" t="s">
        <v>4695</v>
      </c>
      <c r="J320" s="214" t="s">
        <v>4730</v>
      </c>
    </row>
    <row r="321" spans="1:10" x14ac:dyDescent="0.25">
      <c r="A321" s="214" t="s">
        <v>3367</v>
      </c>
      <c r="B321" s="259" t="s">
        <v>3095</v>
      </c>
      <c r="C321" s="260"/>
      <c r="D321" s="260"/>
      <c r="E321" s="260">
        <v>52520</v>
      </c>
      <c r="F321" s="260">
        <v>43592.6</v>
      </c>
      <c r="G321" s="261"/>
      <c r="H321" s="260"/>
      <c r="I321" s="259" t="s">
        <v>4695</v>
      </c>
      <c r="J321" s="214" t="s">
        <v>4730</v>
      </c>
    </row>
    <row r="322" spans="1:10" x14ac:dyDescent="0.25">
      <c r="A322" s="214" t="s">
        <v>5853</v>
      </c>
      <c r="B322" s="259" t="s">
        <v>3087</v>
      </c>
      <c r="C322" s="260"/>
      <c r="D322" s="260"/>
      <c r="E322" s="260">
        <v>13695</v>
      </c>
      <c r="F322" s="260">
        <v>13695</v>
      </c>
      <c r="G322" s="261"/>
      <c r="H322" s="260"/>
      <c r="I322" s="259" t="s">
        <v>4695</v>
      </c>
      <c r="J322" s="214" t="s">
        <v>4730</v>
      </c>
    </row>
    <row r="323" spans="1:10" x14ac:dyDescent="0.25">
      <c r="A323" s="214" t="s">
        <v>5854</v>
      </c>
      <c r="B323" s="259" t="s">
        <v>3085</v>
      </c>
      <c r="C323" s="260"/>
      <c r="D323" s="260"/>
      <c r="E323" s="260">
        <v>20000</v>
      </c>
      <c r="F323" s="260">
        <v>20000</v>
      </c>
      <c r="G323" s="261"/>
      <c r="H323" s="260"/>
      <c r="I323" s="259" t="s">
        <v>4695</v>
      </c>
      <c r="J323" s="214" t="s">
        <v>4730</v>
      </c>
    </row>
    <row r="324" spans="1:10" x14ac:dyDescent="0.25">
      <c r="A324" s="214" t="s">
        <v>3363</v>
      </c>
      <c r="B324" s="259" t="s">
        <v>1124</v>
      </c>
      <c r="C324" s="260"/>
      <c r="D324" s="260"/>
      <c r="E324" s="260">
        <v>70600</v>
      </c>
      <c r="F324" s="260">
        <v>70600</v>
      </c>
      <c r="G324" s="261"/>
      <c r="H324" s="260"/>
      <c r="I324" s="259" t="s">
        <v>4695</v>
      </c>
      <c r="J324" s="214" t="s">
        <v>4730</v>
      </c>
    </row>
    <row r="325" spans="1:10" x14ac:dyDescent="0.25">
      <c r="A325" s="214" t="s">
        <v>5855</v>
      </c>
      <c r="B325" s="259" t="s">
        <v>1556</v>
      </c>
      <c r="C325" s="260"/>
      <c r="D325" s="260"/>
      <c r="E325" s="260">
        <v>53176.54</v>
      </c>
      <c r="F325" s="260">
        <v>39249.1</v>
      </c>
      <c r="G325" s="261"/>
      <c r="H325" s="260"/>
      <c r="I325" s="259" t="s">
        <v>4695</v>
      </c>
      <c r="J325" s="214" t="s">
        <v>4730</v>
      </c>
    </row>
    <row r="326" spans="1:10" x14ac:dyDescent="0.25">
      <c r="A326" s="214" t="s">
        <v>3361</v>
      </c>
      <c r="B326" s="259" t="s">
        <v>1568</v>
      </c>
      <c r="C326" s="260"/>
      <c r="D326" s="260"/>
      <c r="E326" s="260">
        <v>54000</v>
      </c>
      <c r="F326" s="260">
        <v>49500</v>
      </c>
      <c r="G326" s="261"/>
      <c r="H326" s="260"/>
      <c r="I326" s="259" t="s">
        <v>4695</v>
      </c>
      <c r="J326" s="214" t="s">
        <v>4730</v>
      </c>
    </row>
    <row r="327" spans="1:10" x14ac:dyDescent="0.25">
      <c r="A327" s="214" t="s">
        <v>3360</v>
      </c>
      <c r="B327" s="259" t="s">
        <v>3081</v>
      </c>
      <c r="C327" s="260"/>
      <c r="D327" s="260"/>
      <c r="E327" s="260">
        <v>269000</v>
      </c>
      <c r="F327" s="260">
        <v>224166.5</v>
      </c>
      <c r="G327" s="261"/>
      <c r="H327" s="260"/>
      <c r="I327" s="259" t="s">
        <v>4695</v>
      </c>
      <c r="J327" s="214" t="s">
        <v>4730</v>
      </c>
    </row>
    <row r="328" spans="1:10" x14ac:dyDescent="0.25">
      <c r="A328" s="214" t="s">
        <v>3358</v>
      </c>
      <c r="B328" s="259" t="s">
        <v>1667</v>
      </c>
      <c r="C328" s="260"/>
      <c r="D328" s="260"/>
      <c r="E328" s="260">
        <v>15010</v>
      </c>
      <c r="F328" s="260">
        <v>15010</v>
      </c>
      <c r="G328" s="261"/>
      <c r="H328" s="260"/>
      <c r="I328" s="259" t="s">
        <v>4695</v>
      </c>
      <c r="J328" s="214" t="s">
        <v>4730</v>
      </c>
    </row>
    <row r="329" spans="1:10" x14ac:dyDescent="0.25">
      <c r="A329" s="214" t="s">
        <v>3357</v>
      </c>
      <c r="B329" s="259" t="s">
        <v>1168</v>
      </c>
      <c r="C329" s="260"/>
      <c r="D329" s="260"/>
      <c r="E329" s="260">
        <v>11450</v>
      </c>
      <c r="F329" s="260">
        <v>11450</v>
      </c>
      <c r="G329" s="261"/>
      <c r="H329" s="260"/>
      <c r="I329" s="259" t="s">
        <v>4695</v>
      </c>
      <c r="J329" s="214" t="s">
        <v>4730</v>
      </c>
    </row>
    <row r="330" spans="1:10" x14ac:dyDescent="0.25">
      <c r="A330" s="214" t="s">
        <v>5856</v>
      </c>
      <c r="B330" s="259" t="s">
        <v>3080</v>
      </c>
      <c r="C330" s="260"/>
      <c r="D330" s="260"/>
      <c r="E330" s="260">
        <v>68400</v>
      </c>
      <c r="F330" s="260">
        <v>14820</v>
      </c>
      <c r="G330" s="261"/>
      <c r="H330" s="260"/>
      <c r="I330" s="259" t="s">
        <v>4695</v>
      </c>
      <c r="J330" s="214" t="s">
        <v>4730</v>
      </c>
    </row>
    <row r="331" spans="1:10" x14ac:dyDescent="0.25">
      <c r="A331" s="214" t="s">
        <v>3355</v>
      </c>
      <c r="B331" s="259" t="s">
        <v>2074</v>
      </c>
      <c r="C331" s="260"/>
      <c r="D331" s="260"/>
      <c r="E331" s="260">
        <v>17500</v>
      </c>
      <c r="F331" s="260">
        <v>17500</v>
      </c>
      <c r="G331" s="261"/>
      <c r="H331" s="260"/>
      <c r="I331" s="259" t="s">
        <v>4695</v>
      </c>
      <c r="J331" s="214" t="s">
        <v>4730</v>
      </c>
    </row>
    <row r="332" spans="1:10" x14ac:dyDescent="0.25">
      <c r="A332" s="214" t="s">
        <v>5857</v>
      </c>
      <c r="B332" s="259" t="s">
        <v>1123</v>
      </c>
      <c r="C332" s="260"/>
      <c r="D332" s="260"/>
      <c r="E332" s="260">
        <v>24800</v>
      </c>
      <c r="F332" s="260">
        <v>24800</v>
      </c>
      <c r="G332" s="261"/>
      <c r="H332" s="260"/>
      <c r="I332" s="259" t="s">
        <v>4695</v>
      </c>
      <c r="J332" s="214" t="s">
        <v>4730</v>
      </c>
    </row>
    <row r="333" spans="1:10" x14ac:dyDescent="0.25">
      <c r="A333" s="214" t="s">
        <v>3352</v>
      </c>
      <c r="B333" s="259" t="s">
        <v>1123</v>
      </c>
      <c r="C333" s="260"/>
      <c r="D333" s="260"/>
      <c r="E333" s="260">
        <v>24800</v>
      </c>
      <c r="F333" s="260">
        <v>24800</v>
      </c>
      <c r="G333" s="261"/>
      <c r="H333" s="260"/>
      <c r="I333" s="259" t="s">
        <v>4695</v>
      </c>
      <c r="J333" s="214" t="s">
        <v>4730</v>
      </c>
    </row>
    <row r="334" spans="1:10" x14ac:dyDescent="0.25">
      <c r="A334" s="214" t="s">
        <v>3351</v>
      </c>
      <c r="B334" s="259" t="s">
        <v>1123</v>
      </c>
      <c r="C334" s="260"/>
      <c r="D334" s="260"/>
      <c r="E334" s="260">
        <v>24800</v>
      </c>
      <c r="F334" s="260">
        <v>24800</v>
      </c>
      <c r="G334" s="261"/>
      <c r="H334" s="260"/>
      <c r="I334" s="259" t="s">
        <v>4695</v>
      </c>
      <c r="J334" s="214" t="s">
        <v>4730</v>
      </c>
    </row>
    <row r="335" spans="1:10" x14ac:dyDescent="0.25">
      <c r="A335" s="214" t="s">
        <v>3350</v>
      </c>
      <c r="B335" s="259" t="s">
        <v>1123</v>
      </c>
      <c r="C335" s="260"/>
      <c r="D335" s="260"/>
      <c r="E335" s="260">
        <v>24800</v>
      </c>
      <c r="F335" s="260">
        <v>24800</v>
      </c>
      <c r="G335" s="261"/>
      <c r="H335" s="260"/>
      <c r="I335" s="259" t="s">
        <v>4695</v>
      </c>
      <c r="J335" s="214" t="s">
        <v>4730</v>
      </c>
    </row>
    <row r="336" spans="1:10" x14ac:dyDescent="0.25">
      <c r="A336" s="214" t="s">
        <v>3349</v>
      </c>
      <c r="B336" s="259" t="s">
        <v>1127</v>
      </c>
      <c r="C336" s="260"/>
      <c r="D336" s="260"/>
      <c r="E336" s="260">
        <v>22400</v>
      </c>
      <c r="F336" s="260">
        <v>22400</v>
      </c>
      <c r="G336" s="261"/>
      <c r="H336" s="260"/>
      <c r="I336" s="259" t="s">
        <v>4695</v>
      </c>
      <c r="J336" s="214" t="s">
        <v>4730</v>
      </c>
    </row>
    <row r="337" spans="1:10" x14ac:dyDescent="0.25">
      <c r="A337" s="214" t="s">
        <v>3348</v>
      </c>
      <c r="B337" s="259" t="s">
        <v>1127</v>
      </c>
      <c r="C337" s="260"/>
      <c r="D337" s="260"/>
      <c r="E337" s="260">
        <v>22400</v>
      </c>
      <c r="F337" s="260">
        <v>22400</v>
      </c>
      <c r="G337" s="261"/>
      <c r="H337" s="260"/>
      <c r="I337" s="259" t="s">
        <v>4695</v>
      </c>
      <c r="J337" s="214" t="s">
        <v>4730</v>
      </c>
    </row>
    <row r="338" spans="1:10" x14ac:dyDescent="0.25">
      <c r="A338" s="214" t="s">
        <v>3347</v>
      </c>
      <c r="B338" s="259" t="s">
        <v>1127</v>
      </c>
      <c r="C338" s="260"/>
      <c r="D338" s="260"/>
      <c r="E338" s="260">
        <v>22400</v>
      </c>
      <c r="F338" s="260">
        <v>22400</v>
      </c>
      <c r="G338" s="261"/>
      <c r="H338" s="260"/>
      <c r="I338" s="259" t="s">
        <v>4695</v>
      </c>
      <c r="J338" s="214" t="s">
        <v>4730</v>
      </c>
    </row>
    <row r="339" spans="1:10" x14ac:dyDescent="0.25">
      <c r="A339" s="214" t="s">
        <v>5858</v>
      </c>
      <c r="B339" s="259" t="s">
        <v>1127</v>
      </c>
      <c r="C339" s="260"/>
      <c r="D339" s="260"/>
      <c r="E339" s="260">
        <v>22400</v>
      </c>
      <c r="F339" s="260">
        <v>22400</v>
      </c>
      <c r="G339" s="261"/>
      <c r="H339" s="260"/>
      <c r="I339" s="259" t="s">
        <v>4695</v>
      </c>
      <c r="J339" s="214" t="s">
        <v>4730</v>
      </c>
    </row>
    <row r="340" spans="1:10" x14ac:dyDescent="0.25">
      <c r="A340" s="214" t="s">
        <v>3345</v>
      </c>
      <c r="B340" s="259" t="s">
        <v>1127</v>
      </c>
      <c r="C340" s="260"/>
      <c r="D340" s="260"/>
      <c r="E340" s="260">
        <v>22400</v>
      </c>
      <c r="F340" s="260">
        <v>22400</v>
      </c>
      <c r="G340" s="261"/>
      <c r="H340" s="260"/>
      <c r="I340" s="259" t="s">
        <v>4695</v>
      </c>
      <c r="J340" s="214" t="s">
        <v>4730</v>
      </c>
    </row>
    <row r="341" spans="1:10" x14ac:dyDescent="0.25">
      <c r="A341" s="214" t="s">
        <v>3344</v>
      </c>
      <c r="B341" s="259" t="s">
        <v>1127</v>
      </c>
      <c r="C341" s="260"/>
      <c r="D341" s="260"/>
      <c r="E341" s="260">
        <v>22400</v>
      </c>
      <c r="F341" s="260">
        <v>22400</v>
      </c>
      <c r="G341" s="261"/>
      <c r="H341" s="260"/>
      <c r="I341" s="259" t="s">
        <v>4695</v>
      </c>
      <c r="J341" s="214" t="s">
        <v>4730</v>
      </c>
    </row>
    <row r="342" spans="1:10" x14ac:dyDescent="0.25">
      <c r="A342" s="214" t="s">
        <v>3343</v>
      </c>
      <c r="B342" s="259" t="s">
        <v>2196</v>
      </c>
      <c r="C342" s="260"/>
      <c r="D342" s="260"/>
      <c r="E342" s="260">
        <v>20500</v>
      </c>
      <c r="F342" s="260">
        <v>20500</v>
      </c>
      <c r="G342" s="261"/>
      <c r="H342" s="260"/>
      <c r="I342" s="259" t="s">
        <v>4695</v>
      </c>
      <c r="J342" s="214" t="s">
        <v>4730</v>
      </c>
    </row>
    <row r="343" spans="1:10" x14ac:dyDescent="0.25">
      <c r="A343" s="214" t="s">
        <v>3342</v>
      </c>
      <c r="B343" s="259" t="s">
        <v>3070</v>
      </c>
      <c r="C343" s="260"/>
      <c r="D343" s="260"/>
      <c r="E343" s="260">
        <v>10440</v>
      </c>
      <c r="F343" s="260">
        <v>10440</v>
      </c>
      <c r="G343" s="261"/>
      <c r="H343" s="260"/>
      <c r="I343" s="259" t="s">
        <v>4695</v>
      </c>
      <c r="J343" s="214" t="s">
        <v>4730</v>
      </c>
    </row>
    <row r="344" spans="1:10" x14ac:dyDescent="0.25">
      <c r="A344" s="214" t="s">
        <v>3341</v>
      </c>
      <c r="B344" s="259" t="s">
        <v>1130</v>
      </c>
      <c r="C344" s="260"/>
      <c r="D344" s="260"/>
      <c r="E344" s="260">
        <v>106200</v>
      </c>
      <c r="F344" s="260">
        <v>44250</v>
      </c>
      <c r="G344" s="261"/>
      <c r="H344" s="260"/>
      <c r="I344" s="259" t="s">
        <v>4695</v>
      </c>
      <c r="J344" s="214" t="s">
        <v>4730</v>
      </c>
    </row>
    <row r="345" spans="1:10" x14ac:dyDescent="0.25">
      <c r="A345" s="214" t="s">
        <v>5859</v>
      </c>
      <c r="B345" s="259" t="s">
        <v>1133</v>
      </c>
      <c r="C345" s="260"/>
      <c r="D345" s="260"/>
      <c r="E345" s="260">
        <v>18400</v>
      </c>
      <c r="F345" s="260">
        <v>18400</v>
      </c>
      <c r="G345" s="261"/>
      <c r="H345" s="260"/>
      <c r="I345" s="259" t="s">
        <v>4695</v>
      </c>
      <c r="J345" s="214" t="s">
        <v>4730</v>
      </c>
    </row>
    <row r="346" spans="1:10" x14ac:dyDescent="0.25">
      <c r="A346" s="214" t="s">
        <v>5860</v>
      </c>
      <c r="B346" s="259" t="s">
        <v>1125</v>
      </c>
      <c r="C346" s="260"/>
      <c r="D346" s="260"/>
      <c r="E346" s="260">
        <v>13500</v>
      </c>
      <c r="F346" s="260">
        <v>13500</v>
      </c>
      <c r="G346" s="261"/>
      <c r="H346" s="260"/>
      <c r="I346" s="259" t="s">
        <v>4695</v>
      </c>
      <c r="J346" s="214" t="s">
        <v>4730</v>
      </c>
    </row>
    <row r="347" spans="1:10" x14ac:dyDescent="0.25">
      <c r="A347" s="214" t="s">
        <v>3340</v>
      </c>
      <c r="B347" s="259" t="s">
        <v>1125</v>
      </c>
      <c r="C347" s="260"/>
      <c r="D347" s="260"/>
      <c r="E347" s="260">
        <v>34800</v>
      </c>
      <c r="F347" s="260">
        <v>34800</v>
      </c>
      <c r="G347" s="261"/>
      <c r="H347" s="260"/>
      <c r="I347" s="259" t="s">
        <v>4695</v>
      </c>
      <c r="J347" s="214" t="s">
        <v>4730</v>
      </c>
    </row>
    <row r="348" spans="1:10" x14ac:dyDescent="0.25">
      <c r="A348" s="214" t="s">
        <v>3338</v>
      </c>
      <c r="B348" s="259" t="s">
        <v>1126</v>
      </c>
      <c r="C348" s="260"/>
      <c r="D348" s="260"/>
      <c r="E348" s="260">
        <v>300600</v>
      </c>
      <c r="F348" s="260">
        <v>125250</v>
      </c>
      <c r="G348" s="261"/>
      <c r="H348" s="260"/>
      <c r="I348" s="259" t="s">
        <v>4695</v>
      </c>
      <c r="J348" s="214" t="s">
        <v>4730</v>
      </c>
    </row>
    <row r="349" spans="1:10" x14ac:dyDescent="0.25">
      <c r="A349" s="214" t="s">
        <v>3337</v>
      </c>
      <c r="B349" s="259" t="s">
        <v>3063</v>
      </c>
      <c r="C349" s="260"/>
      <c r="D349" s="260"/>
      <c r="E349" s="260">
        <v>18700</v>
      </c>
      <c r="F349" s="260">
        <v>18700</v>
      </c>
      <c r="G349" s="261"/>
      <c r="H349" s="260"/>
      <c r="I349" s="259" t="s">
        <v>4695</v>
      </c>
      <c r="J349" s="214" t="s">
        <v>4730</v>
      </c>
    </row>
    <row r="350" spans="1:10" x14ac:dyDescent="0.25">
      <c r="A350" s="214" t="s">
        <v>3335</v>
      </c>
      <c r="B350" s="259" t="s">
        <v>1554</v>
      </c>
      <c r="C350" s="260"/>
      <c r="D350" s="260"/>
      <c r="E350" s="260">
        <v>17089.59</v>
      </c>
      <c r="F350" s="260">
        <v>17089.59</v>
      </c>
      <c r="G350" s="261"/>
      <c r="H350" s="260"/>
      <c r="I350" s="259" t="s">
        <v>4695</v>
      </c>
      <c r="J350" s="214" t="s">
        <v>4730</v>
      </c>
    </row>
    <row r="351" spans="1:10" x14ac:dyDescent="0.25">
      <c r="A351" s="214" t="s">
        <v>3333</v>
      </c>
      <c r="B351" s="259" t="s">
        <v>1554</v>
      </c>
      <c r="C351" s="260"/>
      <c r="D351" s="260"/>
      <c r="E351" s="260">
        <v>17089.59</v>
      </c>
      <c r="F351" s="260">
        <v>17089.59</v>
      </c>
      <c r="G351" s="261"/>
      <c r="H351" s="260"/>
      <c r="I351" s="259" t="s">
        <v>4695</v>
      </c>
      <c r="J351" s="214" t="s">
        <v>4730</v>
      </c>
    </row>
    <row r="352" spans="1:10" x14ac:dyDescent="0.25">
      <c r="A352" s="214" t="s">
        <v>3331</v>
      </c>
      <c r="B352" s="259" t="s">
        <v>1116</v>
      </c>
      <c r="C352" s="260"/>
      <c r="D352" s="260"/>
      <c r="E352" s="260">
        <v>16850</v>
      </c>
      <c r="F352" s="260">
        <v>16850</v>
      </c>
      <c r="G352" s="261"/>
      <c r="H352" s="260"/>
      <c r="I352" s="259" t="s">
        <v>4695</v>
      </c>
      <c r="J352" s="214" t="s">
        <v>4730</v>
      </c>
    </row>
    <row r="353" spans="1:10" x14ac:dyDescent="0.25">
      <c r="A353" s="214" t="s">
        <v>3329</v>
      </c>
      <c r="B353" s="259" t="s">
        <v>3054</v>
      </c>
      <c r="C353" s="260"/>
      <c r="D353" s="260"/>
      <c r="E353" s="260">
        <v>25600</v>
      </c>
      <c r="F353" s="260">
        <v>25600</v>
      </c>
      <c r="G353" s="261"/>
      <c r="H353" s="260"/>
      <c r="I353" s="259" t="s">
        <v>4695</v>
      </c>
      <c r="J353" s="214" t="s">
        <v>4730</v>
      </c>
    </row>
    <row r="354" spans="1:10" x14ac:dyDescent="0.25">
      <c r="A354" s="214" t="s">
        <v>3327</v>
      </c>
      <c r="B354" s="259" t="s">
        <v>3053</v>
      </c>
      <c r="C354" s="260"/>
      <c r="D354" s="260"/>
      <c r="E354" s="260">
        <v>20000</v>
      </c>
      <c r="F354" s="260">
        <v>20000</v>
      </c>
      <c r="G354" s="261"/>
      <c r="H354" s="260"/>
      <c r="I354" s="259" t="s">
        <v>4695</v>
      </c>
      <c r="J354" s="214" t="s">
        <v>4730</v>
      </c>
    </row>
    <row r="355" spans="1:10" x14ac:dyDescent="0.25">
      <c r="A355" s="214" t="s">
        <v>3325</v>
      </c>
      <c r="B355" s="259" t="s">
        <v>3041</v>
      </c>
      <c r="C355" s="260"/>
      <c r="D355" s="260"/>
      <c r="E355" s="260">
        <v>28000</v>
      </c>
      <c r="F355" s="260">
        <v>28000</v>
      </c>
      <c r="G355" s="261"/>
      <c r="H355" s="260"/>
      <c r="I355" s="259" t="s">
        <v>4695</v>
      </c>
      <c r="J355" s="214" t="s">
        <v>4730</v>
      </c>
    </row>
    <row r="356" spans="1:10" x14ac:dyDescent="0.25">
      <c r="A356" s="214" t="s">
        <v>3323</v>
      </c>
      <c r="B356" s="259" t="s">
        <v>3051</v>
      </c>
      <c r="C356" s="260"/>
      <c r="D356" s="260"/>
      <c r="E356" s="260">
        <v>23000</v>
      </c>
      <c r="F356" s="260">
        <v>23000</v>
      </c>
      <c r="G356" s="261"/>
      <c r="H356" s="260"/>
      <c r="I356" s="259" t="s">
        <v>4695</v>
      </c>
      <c r="J356" s="214" t="s">
        <v>4730</v>
      </c>
    </row>
    <row r="357" spans="1:10" x14ac:dyDescent="0.25">
      <c r="A357" s="214" t="s">
        <v>3322</v>
      </c>
      <c r="B357" s="259" t="s">
        <v>1182</v>
      </c>
      <c r="C357" s="260"/>
      <c r="D357" s="260"/>
      <c r="E357" s="260">
        <v>12500</v>
      </c>
      <c r="F357" s="260">
        <v>12500</v>
      </c>
      <c r="G357" s="261"/>
      <c r="H357" s="260"/>
      <c r="I357" s="259" t="s">
        <v>4695</v>
      </c>
      <c r="J357" s="214" t="s">
        <v>4730</v>
      </c>
    </row>
    <row r="358" spans="1:10" x14ac:dyDescent="0.25">
      <c r="A358" s="214" t="s">
        <v>5861</v>
      </c>
      <c r="B358" s="259" t="s">
        <v>3049</v>
      </c>
      <c r="C358" s="260"/>
      <c r="D358" s="260"/>
      <c r="E358" s="260">
        <v>10800</v>
      </c>
      <c r="F358" s="260">
        <v>10800</v>
      </c>
      <c r="G358" s="261"/>
      <c r="H358" s="260"/>
      <c r="I358" s="259" t="s">
        <v>4695</v>
      </c>
      <c r="J358" s="214" t="s">
        <v>4730</v>
      </c>
    </row>
    <row r="359" spans="1:10" x14ac:dyDescent="0.25">
      <c r="A359" s="214" t="s">
        <v>5862</v>
      </c>
      <c r="B359" s="259" t="s">
        <v>3048</v>
      </c>
      <c r="C359" s="260"/>
      <c r="D359" s="260"/>
      <c r="E359" s="260">
        <v>17532</v>
      </c>
      <c r="F359" s="260">
        <v>17532</v>
      </c>
      <c r="G359" s="261"/>
      <c r="H359" s="260"/>
      <c r="I359" s="259" t="s">
        <v>4695</v>
      </c>
      <c r="J359" s="214" t="s">
        <v>4730</v>
      </c>
    </row>
    <row r="360" spans="1:10" x14ac:dyDescent="0.25">
      <c r="A360" s="214" t="s">
        <v>5863</v>
      </c>
      <c r="B360" s="259" t="s">
        <v>1161</v>
      </c>
      <c r="C360" s="260"/>
      <c r="D360" s="260"/>
      <c r="E360" s="260">
        <v>14999</v>
      </c>
      <c r="F360" s="260">
        <v>14999</v>
      </c>
      <c r="G360" s="261"/>
      <c r="H360" s="260"/>
      <c r="I360" s="259" t="s">
        <v>4695</v>
      </c>
      <c r="J360" s="214" t="s">
        <v>4730</v>
      </c>
    </row>
    <row r="361" spans="1:10" x14ac:dyDescent="0.25">
      <c r="A361" s="214" t="s">
        <v>5864</v>
      </c>
      <c r="B361" s="259" t="s">
        <v>3047</v>
      </c>
      <c r="C361" s="260"/>
      <c r="D361" s="260"/>
      <c r="E361" s="260">
        <v>86250</v>
      </c>
      <c r="F361" s="260">
        <v>25875</v>
      </c>
      <c r="G361" s="261"/>
      <c r="H361" s="260"/>
      <c r="I361" s="259" t="s">
        <v>4695</v>
      </c>
      <c r="J361" s="214" t="s">
        <v>4730</v>
      </c>
    </row>
    <row r="362" spans="1:10" x14ac:dyDescent="0.25">
      <c r="A362" s="214" t="s">
        <v>5865</v>
      </c>
      <c r="B362" s="259" t="s">
        <v>3046</v>
      </c>
      <c r="C362" s="260"/>
      <c r="D362" s="260"/>
      <c r="E362" s="260">
        <v>11400</v>
      </c>
      <c r="F362" s="260">
        <v>11400</v>
      </c>
      <c r="G362" s="261"/>
      <c r="H362" s="260"/>
      <c r="I362" s="259" t="s">
        <v>4695</v>
      </c>
      <c r="J362" s="214" t="s">
        <v>4730</v>
      </c>
    </row>
    <row r="363" spans="1:10" ht="24" x14ac:dyDescent="0.25">
      <c r="A363" s="214" t="s">
        <v>5866</v>
      </c>
      <c r="B363" s="259" t="s">
        <v>3045</v>
      </c>
      <c r="C363" s="260"/>
      <c r="D363" s="260"/>
      <c r="E363" s="260">
        <v>112500</v>
      </c>
      <c r="F363" s="260">
        <v>24107.22</v>
      </c>
      <c r="G363" s="261"/>
      <c r="H363" s="260"/>
      <c r="I363" s="259" t="s">
        <v>4695</v>
      </c>
      <c r="J363" s="214" t="s">
        <v>4730</v>
      </c>
    </row>
    <row r="364" spans="1:10" x14ac:dyDescent="0.25">
      <c r="A364" s="214" t="s">
        <v>5867</v>
      </c>
      <c r="B364" s="259" t="s">
        <v>3043</v>
      </c>
      <c r="C364" s="260"/>
      <c r="D364" s="260"/>
      <c r="E364" s="260">
        <v>65000</v>
      </c>
      <c r="F364" s="260">
        <v>13928.58</v>
      </c>
      <c r="G364" s="261"/>
      <c r="H364" s="260"/>
      <c r="I364" s="259" t="s">
        <v>4695</v>
      </c>
      <c r="J364" s="214" t="s">
        <v>4730</v>
      </c>
    </row>
    <row r="365" spans="1:10" x14ac:dyDescent="0.25">
      <c r="A365" s="214" t="s">
        <v>5868</v>
      </c>
      <c r="B365" s="259" t="s">
        <v>3042</v>
      </c>
      <c r="C365" s="260"/>
      <c r="D365" s="260"/>
      <c r="E365" s="260">
        <v>29100</v>
      </c>
      <c r="F365" s="260">
        <v>29100</v>
      </c>
      <c r="G365" s="261"/>
      <c r="H365" s="260"/>
      <c r="I365" s="259" t="s">
        <v>4695</v>
      </c>
      <c r="J365" s="214" t="s">
        <v>4730</v>
      </c>
    </row>
    <row r="366" spans="1:10" x14ac:dyDescent="0.25">
      <c r="A366" s="214" t="s">
        <v>5869</v>
      </c>
      <c r="B366" s="259" t="s">
        <v>3041</v>
      </c>
      <c r="C366" s="260"/>
      <c r="D366" s="260"/>
      <c r="E366" s="260">
        <v>36000</v>
      </c>
      <c r="F366" s="260">
        <v>36000</v>
      </c>
      <c r="G366" s="261"/>
      <c r="H366" s="260"/>
      <c r="I366" s="259" t="s">
        <v>4695</v>
      </c>
      <c r="J366" s="214" t="s">
        <v>4730</v>
      </c>
    </row>
    <row r="367" spans="1:10" x14ac:dyDescent="0.25">
      <c r="A367" s="214" t="s">
        <v>5870</v>
      </c>
      <c r="B367" s="259" t="s">
        <v>3041</v>
      </c>
      <c r="C367" s="260"/>
      <c r="D367" s="260"/>
      <c r="E367" s="260">
        <v>15000</v>
      </c>
      <c r="F367" s="260">
        <v>15000</v>
      </c>
      <c r="G367" s="261"/>
      <c r="H367" s="260"/>
      <c r="I367" s="259" t="s">
        <v>4695</v>
      </c>
      <c r="J367" s="214" t="s">
        <v>4730</v>
      </c>
    </row>
    <row r="368" spans="1:10" x14ac:dyDescent="0.25">
      <c r="A368" s="214" t="s">
        <v>5871</v>
      </c>
      <c r="B368" s="259" t="s">
        <v>3040</v>
      </c>
      <c r="C368" s="260"/>
      <c r="D368" s="260"/>
      <c r="E368" s="260">
        <v>24200</v>
      </c>
      <c r="F368" s="260">
        <v>24200</v>
      </c>
      <c r="G368" s="261"/>
      <c r="H368" s="260"/>
      <c r="I368" s="259" t="s">
        <v>4695</v>
      </c>
      <c r="J368" s="214" t="s">
        <v>4730</v>
      </c>
    </row>
    <row r="369" spans="1:10" x14ac:dyDescent="0.25">
      <c r="A369" s="214" t="s">
        <v>5872</v>
      </c>
      <c r="B369" s="259" t="s">
        <v>3039</v>
      </c>
      <c r="C369" s="260"/>
      <c r="D369" s="260"/>
      <c r="E369" s="260">
        <v>10600</v>
      </c>
      <c r="F369" s="260">
        <v>10600</v>
      </c>
      <c r="G369" s="261"/>
      <c r="H369" s="260"/>
      <c r="I369" s="259" t="s">
        <v>4695</v>
      </c>
      <c r="J369" s="214" t="s">
        <v>4730</v>
      </c>
    </row>
    <row r="370" spans="1:10" x14ac:dyDescent="0.25">
      <c r="A370" s="214" t="s">
        <v>5873</v>
      </c>
      <c r="B370" s="259" t="s">
        <v>3038</v>
      </c>
      <c r="C370" s="260"/>
      <c r="D370" s="260"/>
      <c r="E370" s="260">
        <v>22800</v>
      </c>
      <c r="F370" s="260">
        <v>22800</v>
      </c>
      <c r="G370" s="261"/>
      <c r="H370" s="260"/>
      <c r="I370" s="259" t="s">
        <v>4695</v>
      </c>
      <c r="J370" s="214" t="s">
        <v>4730</v>
      </c>
    </row>
    <row r="371" spans="1:10" x14ac:dyDescent="0.25">
      <c r="A371" s="214" t="s">
        <v>5874</v>
      </c>
      <c r="B371" s="259" t="s">
        <v>3037</v>
      </c>
      <c r="C371" s="260"/>
      <c r="D371" s="260"/>
      <c r="E371" s="260">
        <v>19800</v>
      </c>
      <c r="F371" s="260">
        <v>19800</v>
      </c>
      <c r="G371" s="261"/>
      <c r="H371" s="260"/>
      <c r="I371" s="259" t="s">
        <v>4695</v>
      </c>
      <c r="J371" s="214" t="s">
        <v>4730</v>
      </c>
    </row>
    <row r="372" spans="1:10" x14ac:dyDescent="0.25">
      <c r="A372" s="214" t="s">
        <v>5875</v>
      </c>
      <c r="B372" s="259" t="s">
        <v>3036</v>
      </c>
      <c r="C372" s="260"/>
      <c r="D372" s="260"/>
      <c r="E372" s="260">
        <v>23500</v>
      </c>
      <c r="F372" s="260">
        <v>23500</v>
      </c>
      <c r="G372" s="261"/>
      <c r="H372" s="260"/>
      <c r="I372" s="259" t="s">
        <v>4695</v>
      </c>
      <c r="J372" s="214" t="s">
        <v>4730</v>
      </c>
    </row>
    <row r="373" spans="1:10" x14ac:dyDescent="0.25">
      <c r="A373" s="214" t="s">
        <v>5876</v>
      </c>
      <c r="B373" s="259" t="s">
        <v>3032</v>
      </c>
      <c r="C373" s="260"/>
      <c r="D373" s="260"/>
      <c r="E373" s="260">
        <v>19000</v>
      </c>
      <c r="F373" s="260">
        <v>19000</v>
      </c>
      <c r="G373" s="261"/>
      <c r="H373" s="260"/>
      <c r="I373" s="259" t="s">
        <v>4695</v>
      </c>
      <c r="J373" s="214" t="s">
        <v>4730</v>
      </c>
    </row>
    <row r="374" spans="1:10" x14ac:dyDescent="0.25">
      <c r="A374" s="214" t="s">
        <v>5877</v>
      </c>
      <c r="B374" s="259" t="s">
        <v>3031</v>
      </c>
      <c r="C374" s="260"/>
      <c r="D374" s="260"/>
      <c r="E374" s="260">
        <v>11400</v>
      </c>
      <c r="F374" s="260">
        <v>11400</v>
      </c>
      <c r="G374" s="261"/>
      <c r="H374" s="260"/>
      <c r="I374" s="259" t="s">
        <v>4695</v>
      </c>
      <c r="J374" s="214" t="s">
        <v>4730</v>
      </c>
    </row>
    <row r="375" spans="1:10" x14ac:dyDescent="0.25">
      <c r="A375" s="214" t="s">
        <v>5878</v>
      </c>
      <c r="B375" s="259" t="s">
        <v>3020</v>
      </c>
      <c r="C375" s="260"/>
      <c r="D375" s="260"/>
      <c r="E375" s="260">
        <v>18000</v>
      </c>
      <c r="F375" s="260">
        <v>18000</v>
      </c>
      <c r="G375" s="261"/>
      <c r="H375" s="260"/>
      <c r="I375" s="259" t="s">
        <v>4695</v>
      </c>
      <c r="J375" s="214" t="s">
        <v>4730</v>
      </c>
    </row>
    <row r="376" spans="1:10" x14ac:dyDescent="0.25">
      <c r="A376" s="214" t="s">
        <v>5879</v>
      </c>
      <c r="B376" s="259" t="s">
        <v>2196</v>
      </c>
      <c r="C376" s="260"/>
      <c r="D376" s="260"/>
      <c r="E376" s="260">
        <v>28850</v>
      </c>
      <c r="F376" s="260">
        <v>28850</v>
      </c>
      <c r="G376" s="261"/>
      <c r="H376" s="260"/>
      <c r="I376" s="259" t="s">
        <v>4695</v>
      </c>
      <c r="J376" s="214" t="s">
        <v>4730</v>
      </c>
    </row>
    <row r="377" spans="1:10" x14ac:dyDescent="0.25">
      <c r="A377" s="214" t="s">
        <v>5880</v>
      </c>
      <c r="B377" s="259" t="s">
        <v>2196</v>
      </c>
      <c r="C377" s="260"/>
      <c r="D377" s="260"/>
      <c r="E377" s="260">
        <v>28850</v>
      </c>
      <c r="F377" s="260">
        <v>28850</v>
      </c>
      <c r="G377" s="261"/>
      <c r="H377" s="260"/>
      <c r="I377" s="259" t="s">
        <v>4695</v>
      </c>
      <c r="J377" s="214" t="s">
        <v>4730</v>
      </c>
    </row>
    <row r="378" spans="1:10" x14ac:dyDescent="0.25">
      <c r="A378" s="214" t="s">
        <v>5881</v>
      </c>
      <c r="B378" s="259" t="s">
        <v>1648</v>
      </c>
      <c r="C378" s="260"/>
      <c r="D378" s="260"/>
      <c r="E378" s="260">
        <v>23600</v>
      </c>
      <c r="F378" s="260">
        <v>23600</v>
      </c>
      <c r="G378" s="261"/>
      <c r="H378" s="260"/>
      <c r="I378" s="259" t="s">
        <v>4695</v>
      </c>
      <c r="J378" s="214" t="s">
        <v>4730</v>
      </c>
    </row>
    <row r="379" spans="1:10" x14ac:dyDescent="0.25">
      <c r="A379" s="214" t="s">
        <v>5882</v>
      </c>
      <c r="B379" s="259" t="s">
        <v>1807</v>
      </c>
      <c r="C379" s="260"/>
      <c r="D379" s="260"/>
      <c r="E379" s="260">
        <v>54209.66</v>
      </c>
      <c r="F379" s="260">
        <v>47884.97</v>
      </c>
      <c r="G379" s="261"/>
      <c r="H379" s="260"/>
      <c r="I379" s="259" t="s">
        <v>4695</v>
      </c>
      <c r="J379" s="214" t="s">
        <v>4730</v>
      </c>
    </row>
    <row r="380" spans="1:10" x14ac:dyDescent="0.25">
      <c r="A380" s="214" t="s">
        <v>5883</v>
      </c>
      <c r="B380" s="259" t="s">
        <v>3009</v>
      </c>
      <c r="C380" s="260"/>
      <c r="D380" s="260"/>
      <c r="E380" s="260">
        <v>99000</v>
      </c>
      <c r="F380" s="260">
        <v>57749.93</v>
      </c>
      <c r="G380" s="261"/>
      <c r="H380" s="260"/>
      <c r="I380" s="259" t="s">
        <v>4695</v>
      </c>
      <c r="J380" s="214" t="s">
        <v>4730</v>
      </c>
    </row>
    <row r="381" spans="1:10" x14ac:dyDescent="0.25">
      <c r="A381" s="214" t="s">
        <v>5884</v>
      </c>
      <c r="B381" s="259" t="s">
        <v>1679</v>
      </c>
      <c r="C381" s="260"/>
      <c r="D381" s="260"/>
      <c r="E381" s="260">
        <v>17500</v>
      </c>
      <c r="F381" s="260">
        <v>17500</v>
      </c>
      <c r="G381" s="261"/>
      <c r="H381" s="260"/>
      <c r="I381" s="259" t="s">
        <v>4695</v>
      </c>
      <c r="J381" s="214" t="s">
        <v>4730</v>
      </c>
    </row>
    <row r="382" spans="1:10" x14ac:dyDescent="0.25">
      <c r="A382" s="214" t="s">
        <v>5885</v>
      </c>
      <c r="B382" s="259" t="s">
        <v>2240</v>
      </c>
      <c r="C382" s="260"/>
      <c r="D382" s="260"/>
      <c r="E382" s="260">
        <v>23700</v>
      </c>
      <c r="F382" s="260">
        <v>23700</v>
      </c>
      <c r="G382" s="261"/>
      <c r="H382" s="260"/>
      <c r="I382" s="259" t="s">
        <v>4695</v>
      </c>
      <c r="J382" s="214" t="s">
        <v>4730</v>
      </c>
    </row>
    <row r="383" spans="1:10" x14ac:dyDescent="0.25">
      <c r="A383" s="214" t="s">
        <v>5886</v>
      </c>
      <c r="B383" s="259" t="s">
        <v>2240</v>
      </c>
      <c r="C383" s="260"/>
      <c r="D383" s="260"/>
      <c r="E383" s="260">
        <v>11580</v>
      </c>
      <c r="F383" s="260">
        <v>11580</v>
      </c>
      <c r="G383" s="261"/>
      <c r="H383" s="260"/>
      <c r="I383" s="259" t="s">
        <v>4695</v>
      </c>
      <c r="J383" s="214" t="s">
        <v>4730</v>
      </c>
    </row>
    <row r="384" spans="1:10" x14ac:dyDescent="0.25">
      <c r="A384" s="214" t="s">
        <v>5887</v>
      </c>
      <c r="B384" s="259" t="s">
        <v>2949</v>
      </c>
      <c r="C384" s="260"/>
      <c r="D384" s="260"/>
      <c r="E384" s="260">
        <v>16000</v>
      </c>
      <c r="F384" s="260">
        <v>16000</v>
      </c>
      <c r="G384" s="261"/>
      <c r="H384" s="260"/>
      <c r="I384" s="259" t="s">
        <v>4695</v>
      </c>
      <c r="J384" s="214" t="s">
        <v>4730</v>
      </c>
    </row>
    <row r="385" spans="1:10" ht="24" x14ac:dyDescent="0.25">
      <c r="A385" s="214" t="s">
        <v>5888</v>
      </c>
      <c r="B385" s="259" t="s">
        <v>3008</v>
      </c>
      <c r="C385" s="260"/>
      <c r="D385" s="260"/>
      <c r="E385" s="260">
        <v>15600</v>
      </c>
      <c r="F385" s="260">
        <v>15600</v>
      </c>
      <c r="G385" s="261"/>
      <c r="H385" s="260"/>
      <c r="I385" s="259" t="s">
        <v>4695</v>
      </c>
      <c r="J385" s="214" t="s">
        <v>4730</v>
      </c>
    </row>
    <row r="386" spans="1:10" ht="24" x14ac:dyDescent="0.25">
      <c r="A386" s="214" t="s">
        <v>5889</v>
      </c>
      <c r="B386" s="259" t="s">
        <v>2947</v>
      </c>
      <c r="C386" s="260"/>
      <c r="D386" s="260"/>
      <c r="E386" s="260">
        <v>16100</v>
      </c>
      <c r="F386" s="260">
        <v>16100</v>
      </c>
      <c r="G386" s="261"/>
      <c r="H386" s="260"/>
      <c r="I386" s="259" t="s">
        <v>4695</v>
      </c>
      <c r="J386" s="214" t="s">
        <v>4730</v>
      </c>
    </row>
    <row r="387" spans="1:10" x14ac:dyDescent="0.25">
      <c r="A387" s="214" t="s">
        <v>5890</v>
      </c>
      <c r="B387" s="259" t="s">
        <v>1634</v>
      </c>
      <c r="C387" s="260"/>
      <c r="D387" s="260"/>
      <c r="E387" s="260">
        <v>13000</v>
      </c>
      <c r="F387" s="260">
        <v>13000</v>
      </c>
      <c r="G387" s="261"/>
      <c r="H387" s="260"/>
      <c r="I387" s="259" t="s">
        <v>4695</v>
      </c>
      <c r="J387" s="214" t="s">
        <v>4730</v>
      </c>
    </row>
    <row r="388" spans="1:10" x14ac:dyDescent="0.25">
      <c r="A388" s="214" t="s">
        <v>5891</v>
      </c>
      <c r="B388" s="259" t="s">
        <v>1624</v>
      </c>
      <c r="C388" s="260"/>
      <c r="D388" s="260"/>
      <c r="E388" s="260">
        <v>22500</v>
      </c>
      <c r="F388" s="260">
        <v>22500</v>
      </c>
      <c r="G388" s="261"/>
      <c r="H388" s="260"/>
      <c r="I388" s="259" t="s">
        <v>4695</v>
      </c>
      <c r="J388" s="214" t="s">
        <v>4730</v>
      </c>
    </row>
    <row r="389" spans="1:10" x14ac:dyDescent="0.25">
      <c r="A389" s="214" t="s">
        <v>5892</v>
      </c>
      <c r="B389" s="259" t="s">
        <v>1173</v>
      </c>
      <c r="C389" s="260"/>
      <c r="D389" s="260"/>
      <c r="E389" s="260">
        <v>66947.679999999993</v>
      </c>
      <c r="F389" s="260">
        <v>55789.5</v>
      </c>
      <c r="G389" s="261"/>
      <c r="H389" s="260"/>
      <c r="I389" s="259" t="s">
        <v>4695</v>
      </c>
      <c r="J389" s="214" t="s">
        <v>4730</v>
      </c>
    </row>
    <row r="390" spans="1:10" ht="24" x14ac:dyDescent="0.25">
      <c r="A390" s="214" t="s">
        <v>5893</v>
      </c>
      <c r="B390" s="259" t="s">
        <v>3007</v>
      </c>
      <c r="C390" s="260"/>
      <c r="D390" s="260"/>
      <c r="E390" s="260">
        <v>99999</v>
      </c>
      <c r="F390" s="260">
        <v>57142.080000000002</v>
      </c>
      <c r="G390" s="261"/>
      <c r="H390" s="260"/>
      <c r="I390" s="259" t="s">
        <v>4695</v>
      </c>
      <c r="J390" s="214" t="s">
        <v>4730</v>
      </c>
    </row>
    <row r="391" spans="1:10" ht="24" x14ac:dyDescent="0.25">
      <c r="A391" s="214" t="s">
        <v>5894</v>
      </c>
      <c r="B391" s="259" t="s">
        <v>3006</v>
      </c>
      <c r="C391" s="260"/>
      <c r="D391" s="260"/>
      <c r="E391" s="260">
        <v>99998</v>
      </c>
      <c r="F391" s="260">
        <v>57141.599999999999</v>
      </c>
      <c r="G391" s="261"/>
      <c r="H391" s="260"/>
      <c r="I391" s="259" t="s">
        <v>4695</v>
      </c>
      <c r="J391" s="214" t="s">
        <v>4730</v>
      </c>
    </row>
    <row r="392" spans="1:10" x14ac:dyDescent="0.25">
      <c r="A392" s="214" t="s">
        <v>5895</v>
      </c>
      <c r="B392" s="259" t="s">
        <v>1667</v>
      </c>
      <c r="C392" s="260"/>
      <c r="D392" s="260"/>
      <c r="E392" s="260">
        <v>15580</v>
      </c>
      <c r="F392" s="260">
        <v>15580</v>
      </c>
      <c r="G392" s="261"/>
      <c r="H392" s="260"/>
      <c r="I392" s="259" t="s">
        <v>4695</v>
      </c>
      <c r="J392" s="214" t="s">
        <v>4730</v>
      </c>
    </row>
    <row r="393" spans="1:10" x14ac:dyDescent="0.25">
      <c r="A393" s="214" t="s">
        <v>5896</v>
      </c>
      <c r="B393" s="259" t="s">
        <v>3005</v>
      </c>
      <c r="C393" s="260"/>
      <c r="D393" s="260"/>
      <c r="E393" s="260">
        <v>12600</v>
      </c>
      <c r="F393" s="260">
        <v>12600</v>
      </c>
      <c r="G393" s="261"/>
      <c r="H393" s="260"/>
      <c r="I393" s="259" t="s">
        <v>4695</v>
      </c>
      <c r="J393" s="214" t="s">
        <v>4730</v>
      </c>
    </row>
    <row r="394" spans="1:10" x14ac:dyDescent="0.25">
      <c r="A394" s="214" t="s">
        <v>5897</v>
      </c>
      <c r="B394" s="259" t="s">
        <v>3005</v>
      </c>
      <c r="C394" s="260"/>
      <c r="D394" s="260"/>
      <c r="E394" s="260">
        <v>11400</v>
      </c>
      <c r="F394" s="260">
        <v>11400</v>
      </c>
      <c r="G394" s="261"/>
      <c r="H394" s="260"/>
      <c r="I394" s="259" t="s">
        <v>4695</v>
      </c>
      <c r="J394" s="214" t="s">
        <v>4730</v>
      </c>
    </row>
    <row r="395" spans="1:10" x14ac:dyDescent="0.25">
      <c r="A395" s="214" t="s">
        <v>5898</v>
      </c>
      <c r="B395" s="259" t="s">
        <v>3004</v>
      </c>
      <c r="C395" s="260"/>
      <c r="D395" s="260"/>
      <c r="E395" s="260">
        <v>22500</v>
      </c>
      <c r="F395" s="260">
        <v>22500</v>
      </c>
      <c r="G395" s="261"/>
      <c r="H395" s="260"/>
      <c r="I395" s="259" t="s">
        <v>4695</v>
      </c>
      <c r="J395" s="214" t="s">
        <v>4730</v>
      </c>
    </row>
    <row r="396" spans="1:10" x14ac:dyDescent="0.25">
      <c r="A396" s="214" t="s">
        <v>5899</v>
      </c>
      <c r="B396" s="259" t="s">
        <v>1113</v>
      </c>
      <c r="C396" s="260"/>
      <c r="D396" s="260"/>
      <c r="E396" s="260">
        <v>16300</v>
      </c>
      <c r="F396" s="260">
        <v>16300</v>
      </c>
      <c r="G396" s="261"/>
      <c r="H396" s="260"/>
      <c r="I396" s="259" t="s">
        <v>4695</v>
      </c>
      <c r="J396" s="214" t="s">
        <v>4730</v>
      </c>
    </row>
    <row r="397" spans="1:10" x14ac:dyDescent="0.25">
      <c r="A397" s="214" t="s">
        <v>5900</v>
      </c>
      <c r="B397" s="259" t="s">
        <v>3003</v>
      </c>
      <c r="C397" s="260"/>
      <c r="D397" s="260"/>
      <c r="E397" s="260">
        <v>72000</v>
      </c>
      <c r="F397" s="260">
        <v>15428.52</v>
      </c>
      <c r="G397" s="261"/>
      <c r="H397" s="260"/>
      <c r="I397" s="259" t="s">
        <v>4695</v>
      </c>
      <c r="J397" s="214" t="s">
        <v>4730</v>
      </c>
    </row>
    <row r="398" spans="1:10" x14ac:dyDescent="0.25">
      <c r="A398" s="214" t="s">
        <v>5901</v>
      </c>
      <c r="B398" s="259" t="s">
        <v>3002</v>
      </c>
      <c r="C398" s="260"/>
      <c r="D398" s="260"/>
      <c r="E398" s="260">
        <v>17600</v>
      </c>
      <c r="F398" s="260">
        <v>17600</v>
      </c>
      <c r="G398" s="261"/>
      <c r="H398" s="260"/>
      <c r="I398" s="259" t="s">
        <v>4695</v>
      </c>
      <c r="J398" s="214" t="s">
        <v>4730</v>
      </c>
    </row>
    <row r="399" spans="1:10" x14ac:dyDescent="0.25">
      <c r="A399" s="214" t="s">
        <v>5902</v>
      </c>
      <c r="B399" s="259" t="s">
        <v>1547</v>
      </c>
      <c r="C399" s="260"/>
      <c r="D399" s="260"/>
      <c r="E399" s="260">
        <v>116089.66</v>
      </c>
      <c r="F399" s="260">
        <v>39156.720000000001</v>
      </c>
      <c r="G399" s="261"/>
      <c r="H399" s="260"/>
      <c r="I399" s="259" t="s">
        <v>4695</v>
      </c>
      <c r="J399" s="214" t="s">
        <v>4730</v>
      </c>
    </row>
    <row r="400" spans="1:10" x14ac:dyDescent="0.25">
      <c r="A400" s="214" t="s">
        <v>5903</v>
      </c>
      <c r="B400" s="259" t="s">
        <v>2912</v>
      </c>
      <c r="C400" s="260"/>
      <c r="D400" s="260"/>
      <c r="E400" s="260">
        <v>16450</v>
      </c>
      <c r="F400" s="260">
        <v>16450</v>
      </c>
      <c r="G400" s="261"/>
      <c r="H400" s="260"/>
      <c r="I400" s="259" t="s">
        <v>4695</v>
      </c>
      <c r="J400" s="214" t="s">
        <v>4730</v>
      </c>
    </row>
    <row r="401" spans="1:10" x14ac:dyDescent="0.25">
      <c r="A401" s="214" t="s">
        <v>5904</v>
      </c>
      <c r="B401" s="259" t="s">
        <v>1173</v>
      </c>
      <c r="C401" s="260"/>
      <c r="D401" s="260"/>
      <c r="E401" s="260">
        <v>252536.21</v>
      </c>
      <c r="F401" s="260">
        <v>252536.21</v>
      </c>
      <c r="G401" s="261"/>
      <c r="H401" s="260"/>
      <c r="I401" s="259" t="s">
        <v>4695</v>
      </c>
      <c r="J401" s="214" t="s">
        <v>4730</v>
      </c>
    </row>
    <row r="402" spans="1:10" x14ac:dyDescent="0.25">
      <c r="A402" s="214" t="s">
        <v>5905</v>
      </c>
      <c r="B402" s="259" t="s">
        <v>2970</v>
      </c>
      <c r="C402" s="260"/>
      <c r="D402" s="260"/>
      <c r="E402" s="260">
        <v>34000</v>
      </c>
      <c r="F402" s="260">
        <v>34000</v>
      </c>
      <c r="G402" s="261"/>
      <c r="H402" s="260"/>
      <c r="I402" s="259" t="s">
        <v>4695</v>
      </c>
      <c r="J402" s="214" t="s">
        <v>4730</v>
      </c>
    </row>
    <row r="403" spans="1:10" x14ac:dyDescent="0.25">
      <c r="A403" s="214" t="s">
        <v>5906</v>
      </c>
      <c r="B403" s="259" t="s">
        <v>1124</v>
      </c>
      <c r="C403" s="260"/>
      <c r="D403" s="260"/>
      <c r="E403" s="260">
        <v>21170</v>
      </c>
      <c r="F403" s="260">
        <v>21170</v>
      </c>
      <c r="G403" s="261"/>
      <c r="H403" s="260"/>
      <c r="I403" s="259" t="s">
        <v>4696</v>
      </c>
      <c r="J403" s="214" t="s">
        <v>4730</v>
      </c>
    </row>
    <row r="404" spans="1:10" x14ac:dyDescent="0.25">
      <c r="A404" s="214" t="s">
        <v>5907</v>
      </c>
      <c r="B404" s="259" t="s">
        <v>1123</v>
      </c>
      <c r="C404" s="260"/>
      <c r="D404" s="260"/>
      <c r="E404" s="260">
        <v>20000</v>
      </c>
      <c r="F404" s="260">
        <v>20000</v>
      </c>
      <c r="G404" s="261"/>
      <c r="H404" s="260"/>
      <c r="I404" s="259" t="s">
        <v>4696</v>
      </c>
      <c r="J404" s="214" t="s">
        <v>4730</v>
      </c>
    </row>
    <row r="405" spans="1:10" x14ac:dyDescent="0.25">
      <c r="A405" s="214" t="s">
        <v>5908</v>
      </c>
      <c r="B405" s="259" t="s">
        <v>2963</v>
      </c>
      <c r="C405" s="260"/>
      <c r="D405" s="260"/>
      <c r="E405" s="260">
        <v>20000</v>
      </c>
      <c r="F405" s="260">
        <v>20000</v>
      </c>
      <c r="G405" s="261"/>
      <c r="H405" s="260"/>
      <c r="I405" s="259" t="s">
        <v>4696</v>
      </c>
      <c r="J405" s="214" t="s">
        <v>4730</v>
      </c>
    </row>
    <row r="406" spans="1:10" x14ac:dyDescent="0.25">
      <c r="A406" s="214" t="s">
        <v>5909</v>
      </c>
      <c r="B406" s="259" t="s">
        <v>1123</v>
      </c>
      <c r="C406" s="260"/>
      <c r="D406" s="260"/>
      <c r="E406" s="260">
        <v>18160</v>
      </c>
      <c r="F406" s="260">
        <v>18160</v>
      </c>
      <c r="G406" s="261"/>
      <c r="H406" s="260"/>
      <c r="I406" s="259" t="s">
        <v>4696</v>
      </c>
      <c r="J406" s="214" t="s">
        <v>4730</v>
      </c>
    </row>
    <row r="407" spans="1:10" x14ac:dyDescent="0.25">
      <c r="A407" s="214" t="s">
        <v>5910</v>
      </c>
      <c r="B407" s="259" t="s">
        <v>1164</v>
      </c>
      <c r="C407" s="260"/>
      <c r="D407" s="260"/>
      <c r="E407" s="260">
        <v>15194</v>
      </c>
      <c r="F407" s="260">
        <v>15194</v>
      </c>
      <c r="G407" s="261"/>
      <c r="H407" s="260"/>
      <c r="I407" s="259" t="s">
        <v>4696</v>
      </c>
      <c r="J407" s="214" t="s">
        <v>4730</v>
      </c>
    </row>
    <row r="408" spans="1:10" x14ac:dyDescent="0.25">
      <c r="A408" s="214" t="s">
        <v>5911</v>
      </c>
      <c r="B408" s="259" t="s">
        <v>1672</v>
      </c>
      <c r="C408" s="260"/>
      <c r="D408" s="260"/>
      <c r="E408" s="260">
        <v>26000</v>
      </c>
      <c r="F408" s="260">
        <v>26000</v>
      </c>
      <c r="G408" s="261"/>
      <c r="H408" s="260"/>
      <c r="I408" s="259" t="s">
        <v>4696</v>
      </c>
      <c r="J408" s="214" t="s">
        <v>4730</v>
      </c>
    </row>
    <row r="409" spans="1:10" x14ac:dyDescent="0.25">
      <c r="A409" s="214" t="s">
        <v>5912</v>
      </c>
      <c r="B409" s="259" t="s">
        <v>1124</v>
      </c>
      <c r="C409" s="260"/>
      <c r="D409" s="260"/>
      <c r="E409" s="260">
        <v>16356</v>
      </c>
      <c r="F409" s="260">
        <v>16356</v>
      </c>
      <c r="G409" s="261"/>
      <c r="H409" s="260"/>
      <c r="I409" s="259" t="s">
        <v>4696</v>
      </c>
      <c r="J409" s="214" t="s">
        <v>4730</v>
      </c>
    </row>
    <row r="410" spans="1:10" x14ac:dyDescent="0.25">
      <c r="A410" s="214" t="s">
        <v>5913</v>
      </c>
      <c r="B410" s="259" t="s">
        <v>1124</v>
      </c>
      <c r="C410" s="260"/>
      <c r="D410" s="260"/>
      <c r="E410" s="260">
        <v>17318</v>
      </c>
      <c r="F410" s="260">
        <v>17318</v>
      </c>
      <c r="G410" s="261"/>
      <c r="H410" s="260"/>
      <c r="I410" s="259" t="s">
        <v>4696</v>
      </c>
      <c r="J410" s="214" t="s">
        <v>4730</v>
      </c>
    </row>
    <row r="411" spans="1:10" x14ac:dyDescent="0.25">
      <c r="A411" s="214" t="s">
        <v>5914</v>
      </c>
      <c r="B411" s="259" t="s">
        <v>1124</v>
      </c>
      <c r="C411" s="260"/>
      <c r="D411" s="260"/>
      <c r="E411" s="260">
        <v>17318</v>
      </c>
      <c r="F411" s="260">
        <v>17318</v>
      </c>
      <c r="G411" s="261"/>
      <c r="H411" s="260"/>
      <c r="I411" s="259" t="s">
        <v>4696</v>
      </c>
      <c r="J411" s="214" t="s">
        <v>4730</v>
      </c>
    </row>
    <row r="412" spans="1:10" x14ac:dyDescent="0.25">
      <c r="A412" s="214" t="s">
        <v>5915</v>
      </c>
      <c r="B412" s="259" t="s">
        <v>1124</v>
      </c>
      <c r="C412" s="260"/>
      <c r="D412" s="260"/>
      <c r="E412" s="260">
        <v>17318</v>
      </c>
      <c r="F412" s="260">
        <v>17318</v>
      </c>
      <c r="G412" s="261"/>
      <c r="H412" s="260"/>
      <c r="I412" s="259" t="s">
        <v>4696</v>
      </c>
      <c r="J412" s="214" t="s">
        <v>4730</v>
      </c>
    </row>
    <row r="413" spans="1:10" x14ac:dyDescent="0.25">
      <c r="A413" s="214" t="s">
        <v>5916</v>
      </c>
      <c r="B413" s="259" t="s">
        <v>1124</v>
      </c>
      <c r="C413" s="260"/>
      <c r="D413" s="260"/>
      <c r="E413" s="260">
        <v>20728</v>
      </c>
      <c r="F413" s="260">
        <v>20728</v>
      </c>
      <c r="G413" s="261"/>
      <c r="H413" s="260"/>
      <c r="I413" s="259" t="s">
        <v>4696</v>
      </c>
      <c r="J413" s="214" t="s">
        <v>4730</v>
      </c>
    </row>
    <row r="414" spans="1:10" x14ac:dyDescent="0.25">
      <c r="A414" s="214" t="s">
        <v>5917</v>
      </c>
      <c r="B414" s="259" t="s">
        <v>1124</v>
      </c>
      <c r="C414" s="260"/>
      <c r="D414" s="260"/>
      <c r="E414" s="260">
        <v>46050</v>
      </c>
      <c r="F414" s="260">
        <v>46050</v>
      </c>
      <c r="G414" s="261"/>
      <c r="H414" s="260"/>
      <c r="I414" s="259" t="s">
        <v>4696</v>
      </c>
      <c r="J414" s="214" t="s">
        <v>4730</v>
      </c>
    </row>
    <row r="415" spans="1:10" x14ac:dyDescent="0.25">
      <c r="A415" s="214" t="s">
        <v>5918</v>
      </c>
      <c r="B415" s="259" t="s">
        <v>2958</v>
      </c>
      <c r="C415" s="260"/>
      <c r="D415" s="260"/>
      <c r="E415" s="260">
        <v>28480</v>
      </c>
      <c r="F415" s="260">
        <v>28480</v>
      </c>
      <c r="G415" s="261"/>
      <c r="H415" s="260"/>
      <c r="I415" s="259" t="s">
        <v>4696</v>
      </c>
      <c r="J415" s="214" t="s">
        <v>4730</v>
      </c>
    </row>
    <row r="416" spans="1:10" x14ac:dyDescent="0.25">
      <c r="A416" s="214" t="s">
        <v>5919</v>
      </c>
      <c r="B416" s="259" t="s">
        <v>2957</v>
      </c>
      <c r="C416" s="260"/>
      <c r="D416" s="260"/>
      <c r="E416" s="260">
        <v>37540</v>
      </c>
      <c r="F416" s="260">
        <v>37540</v>
      </c>
      <c r="G416" s="261"/>
      <c r="H416" s="260"/>
      <c r="I416" s="259" t="s">
        <v>4696</v>
      </c>
      <c r="J416" s="214" t="s">
        <v>4730</v>
      </c>
    </row>
    <row r="417" spans="1:10" x14ac:dyDescent="0.25">
      <c r="A417" s="214" t="s">
        <v>3317</v>
      </c>
      <c r="B417" s="259" t="s">
        <v>2956</v>
      </c>
      <c r="C417" s="260"/>
      <c r="D417" s="260"/>
      <c r="E417" s="260">
        <v>36460</v>
      </c>
      <c r="F417" s="260">
        <v>36460</v>
      </c>
      <c r="G417" s="261"/>
      <c r="H417" s="260"/>
      <c r="I417" s="259" t="s">
        <v>4696</v>
      </c>
      <c r="J417" s="214" t="s">
        <v>4730</v>
      </c>
    </row>
    <row r="418" spans="1:10" x14ac:dyDescent="0.25">
      <c r="A418" s="214" t="s">
        <v>3316</v>
      </c>
      <c r="B418" s="259" t="s">
        <v>1164</v>
      </c>
      <c r="C418" s="260"/>
      <c r="D418" s="260"/>
      <c r="E418" s="260">
        <v>17500</v>
      </c>
      <c r="F418" s="260">
        <v>17500</v>
      </c>
      <c r="G418" s="261"/>
      <c r="H418" s="260"/>
      <c r="I418" s="259" t="s">
        <v>4696</v>
      </c>
      <c r="J418" s="214" t="s">
        <v>4730</v>
      </c>
    </row>
    <row r="419" spans="1:10" x14ac:dyDescent="0.25">
      <c r="A419" s="214" t="s">
        <v>3315</v>
      </c>
      <c r="B419" s="259" t="s">
        <v>1667</v>
      </c>
      <c r="C419" s="260"/>
      <c r="D419" s="260"/>
      <c r="E419" s="260">
        <v>12550</v>
      </c>
      <c r="F419" s="260">
        <v>12550</v>
      </c>
      <c r="G419" s="261"/>
      <c r="H419" s="260"/>
      <c r="I419" s="259" t="s">
        <v>4696</v>
      </c>
      <c r="J419" s="214" t="s">
        <v>4730</v>
      </c>
    </row>
    <row r="420" spans="1:10" x14ac:dyDescent="0.25">
      <c r="A420" s="214" t="s">
        <v>3314</v>
      </c>
      <c r="B420" s="259" t="s">
        <v>1637</v>
      </c>
      <c r="C420" s="260"/>
      <c r="D420" s="260"/>
      <c r="E420" s="260">
        <v>14200</v>
      </c>
      <c r="F420" s="260">
        <v>14200</v>
      </c>
      <c r="G420" s="261"/>
      <c r="H420" s="260"/>
      <c r="I420" s="259" t="s">
        <v>4696</v>
      </c>
      <c r="J420" s="214" t="s">
        <v>4730</v>
      </c>
    </row>
    <row r="421" spans="1:10" x14ac:dyDescent="0.25">
      <c r="A421" s="214" t="s">
        <v>3313</v>
      </c>
      <c r="B421" s="259" t="s">
        <v>1569</v>
      </c>
      <c r="C421" s="260"/>
      <c r="D421" s="260"/>
      <c r="E421" s="260">
        <v>29000</v>
      </c>
      <c r="F421" s="260">
        <v>29000</v>
      </c>
      <c r="G421" s="261"/>
      <c r="H421" s="260"/>
      <c r="I421" s="259" t="s">
        <v>4696</v>
      </c>
      <c r="J421" s="214" t="s">
        <v>4730</v>
      </c>
    </row>
    <row r="422" spans="1:10" x14ac:dyDescent="0.25">
      <c r="A422" s="214" t="s">
        <v>3312</v>
      </c>
      <c r="B422" s="259" t="s">
        <v>2953</v>
      </c>
      <c r="C422" s="260"/>
      <c r="D422" s="260"/>
      <c r="E422" s="260">
        <v>25000</v>
      </c>
      <c r="F422" s="260">
        <v>25000</v>
      </c>
      <c r="G422" s="261"/>
      <c r="H422" s="260"/>
      <c r="I422" s="259" t="s">
        <v>4696</v>
      </c>
      <c r="J422" s="214" t="s">
        <v>4730</v>
      </c>
    </row>
    <row r="423" spans="1:10" x14ac:dyDescent="0.25">
      <c r="A423" s="214" t="s">
        <v>3311</v>
      </c>
      <c r="B423" s="259" t="s">
        <v>1567</v>
      </c>
      <c r="C423" s="260"/>
      <c r="D423" s="260"/>
      <c r="E423" s="260">
        <v>32000</v>
      </c>
      <c r="F423" s="260">
        <v>32000</v>
      </c>
      <c r="G423" s="261"/>
      <c r="H423" s="260"/>
      <c r="I423" s="259" t="s">
        <v>4696</v>
      </c>
      <c r="J423" s="214" t="s">
        <v>4730</v>
      </c>
    </row>
    <row r="424" spans="1:10" x14ac:dyDescent="0.25">
      <c r="A424" s="214" t="s">
        <v>3310</v>
      </c>
      <c r="B424" s="259" t="s">
        <v>2240</v>
      </c>
      <c r="C424" s="260"/>
      <c r="D424" s="260"/>
      <c r="E424" s="260">
        <v>30000</v>
      </c>
      <c r="F424" s="260">
        <v>30000</v>
      </c>
      <c r="G424" s="261"/>
      <c r="H424" s="260"/>
      <c r="I424" s="259" t="s">
        <v>4696</v>
      </c>
      <c r="J424" s="214" t="s">
        <v>4730</v>
      </c>
    </row>
    <row r="425" spans="1:10" x14ac:dyDescent="0.25">
      <c r="A425" s="214" t="s">
        <v>3309</v>
      </c>
      <c r="B425" s="259" t="s">
        <v>2952</v>
      </c>
      <c r="C425" s="260"/>
      <c r="D425" s="260"/>
      <c r="E425" s="260">
        <v>20850</v>
      </c>
      <c r="F425" s="260">
        <v>20850</v>
      </c>
      <c r="G425" s="261"/>
      <c r="H425" s="260"/>
      <c r="I425" s="259" t="s">
        <v>4696</v>
      </c>
      <c r="J425" s="214" t="s">
        <v>4730</v>
      </c>
    </row>
    <row r="426" spans="1:10" x14ac:dyDescent="0.25">
      <c r="A426" s="214" t="s">
        <v>3308</v>
      </c>
      <c r="B426" s="259" t="s">
        <v>2951</v>
      </c>
      <c r="C426" s="260"/>
      <c r="D426" s="260"/>
      <c r="E426" s="260">
        <v>82549.850000000006</v>
      </c>
      <c r="F426" s="260">
        <v>82549.850000000006</v>
      </c>
      <c r="G426" s="261"/>
      <c r="H426" s="260"/>
      <c r="I426" s="259" t="s">
        <v>4696</v>
      </c>
      <c r="J426" s="214" t="s">
        <v>4730</v>
      </c>
    </row>
    <row r="427" spans="1:10" ht="24" x14ac:dyDescent="0.25">
      <c r="A427" s="214" t="s">
        <v>3307</v>
      </c>
      <c r="B427" s="259" t="s">
        <v>1557</v>
      </c>
      <c r="C427" s="260"/>
      <c r="D427" s="260"/>
      <c r="E427" s="260">
        <v>44370</v>
      </c>
      <c r="F427" s="260">
        <v>44370</v>
      </c>
      <c r="G427" s="261"/>
      <c r="H427" s="260"/>
      <c r="I427" s="259" t="s">
        <v>4696</v>
      </c>
      <c r="J427" s="214" t="s">
        <v>4730</v>
      </c>
    </row>
    <row r="428" spans="1:10" x14ac:dyDescent="0.25">
      <c r="A428" s="214" t="s">
        <v>5920</v>
      </c>
      <c r="B428" s="259" t="s">
        <v>2950</v>
      </c>
      <c r="C428" s="260"/>
      <c r="D428" s="260"/>
      <c r="E428" s="260">
        <v>16696.54</v>
      </c>
      <c r="F428" s="260">
        <v>16696.54</v>
      </c>
      <c r="G428" s="261"/>
      <c r="H428" s="260"/>
      <c r="I428" s="259" t="s">
        <v>4696</v>
      </c>
      <c r="J428" s="214" t="s">
        <v>4730</v>
      </c>
    </row>
    <row r="429" spans="1:10" x14ac:dyDescent="0.25">
      <c r="A429" s="214" t="s">
        <v>3306</v>
      </c>
      <c r="B429" s="259" t="s">
        <v>2949</v>
      </c>
      <c r="C429" s="260"/>
      <c r="D429" s="260"/>
      <c r="E429" s="260">
        <v>16000</v>
      </c>
      <c r="F429" s="260">
        <v>16000</v>
      </c>
      <c r="G429" s="261"/>
      <c r="H429" s="260"/>
      <c r="I429" s="259" t="s">
        <v>4696</v>
      </c>
      <c r="J429" s="214" t="s">
        <v>4730</v>
      </c>
    </row>
    <row r="430" spans="1:10" x14ac:dyDescent="0.25">
      <c r="A430" s="214" t="s">
        <v>5921</v>
      </c>
      <c r="B430" s="259" t="s">
        <v>2948</v>
      </c>
      <c r="C430" s="260"/>
      <c r="D430" s="260"/>
      <c r="E430" s="260">
        <v>15600</v>
      </c>
      <c r="F430" s="260">
        <v>15600</v>
      </c>
      <c r="G430" s="261"/>
      <c r="H430" s="260"/>
      <c r="I430" s="259" t="s">
        <v>4696</v>
      </c>
      <c r="J430" s="214" t="s">
        <v>4730</v>
      </c>
    </row>
    <row r="431" spans="1:10" ht="24" x14ac:dyDescent="0.25">
      <c r="A431" s="214" t="s">
        <v>3305</v>
      </c>
      <c r="B431" s="259" t="s">
        <v>2947</v>
      </c>
      <c r="C431" s="260"/>
      <c r="D431" s="260"/>
      <c r="E431" s="260">
        <v>16100</v>
      </c>
      <c r="F431" s="260">
        <v>16100</v>
      </c>
      <c r="G431" s="261"/>
      <c r="H431" s="260"/>
      <c r="I431" s="259" t="s">
        <v>4696</v>
      </c>
      <c r="J431" s="214" t="s">
        <v>4730</v>
      </c>
    </row>
    <row r="432" spans="1:10" ht="24" x14ac:dyDescent="0.25">
      <c r="A432" s="214" t="s">
        <v>3304</v>
      </c>
      <c r="B432" s="259" t="s">
        <v>2946</v>
      </c>
      <c r="C432" s="260"/>
      <c r="D432" s="260"/>
      <c r="E432" s="260">
        <v>15800</v>
      </c>
      <c r="F432" s="260">
        <v>15800</v>
      </c>
      <c r="G432" s="261"/>
      <c r="H432" s="260"/>
      <c r="I432" s="259" t="s">
        <v>4696</v>
      </c>
      <c r="J432" s="214" t="s">
        <v>4730</v>
      </c>
    </row>
    <row r="433" spans="1:10" x14ac:dyDescent="0.25">
      <c r="A433" s="214" t="s">
        <v>5922</v>
      </c>
      <c r="B433" s="259" t="s">
        <v>1639</v>
      </c>
      <c r="C433" s="260"/>
      <c r="D433" s="260"/>
      <c r="E433" s="260">
        <v>25800</v>
      </c>
      <c r="F433" s="260">
        <v>25800</v>
      </c>
      <c r="G433" s="261"/>
      <c r="H433" s="260"/>
      <c r="I433" s="259" t="s">
        <v>4696</v>
      </c>
      <c r="J433" s="214" t="s">
        <v>4730</v>
      </c>
    </row>
    <row r="434" spans="1:10" x14ac:dyDescent="0.25">
      <c r="A434" s="214" t="s">
        <v>5923</v>
      </c>
      <c r="B434" s="259" t="s">
        <v>1554</v>
      </c>
      <c r="C434" s="260"/>
      <c r="D434" s="260"/>
      <c r="E434" s="260">
        <v>17089.59</v>
      </c>
      <c r="F434" s="260">
        <v>17089.59</v>
      </c>
      <c r="G434" s="261"/>
      <c r="H434" s="260"/>
      <c r="I434" s="259" t="s">
        <v>4696</v>
      </c>
      <c r="J434" s="214" t="s">
        <v>4730</v>
      </c>
    </row>
    <row r="435" spans="1:10" x14ac:dyDescent="0.25">
      <c r="A435" s="214" t="s">
        <v>5924</v>
      </c>
      <c r="B435" s="259" t="s">
        <v>1554</v>
      </c>
      <c r="C435" s="260"/>
      <c r="D435" s="260"/>
      <c r="E435" s="260">
        <v>17089.59</v>
      </c>
      <c r="F435" s="260">
        <v>17089.59</v>
      </c>
      <c r="G435" s="261"/>
      <c r="H435" s="260"/>
      <c r="I435" s="259" t="s">
        <v>4696</v>
      </c>
      <c r="J435" s="214" t="s">
        <v>4730</v>
      </c>
    </row>
    <row r="436" spans="1:10" x14ac:dyDescent="0.25">
      <c r="A436" s="214" t="s">
        <v>5925</v>
      </c>
      <c r="B436" s="259" t="s">
        <v>1554</v>
      </c>
      <c r="C436" s="260"/>
      <c r="D436" s="260"/>
      <c r="E436" s="260">
        <v>17089.59</v>
      </c>
      <c r="F436" s="260">
        <v>17089.59</v>
      </c>
      <c r="G436" s="261"/>
      <c r="H436" s="260"/>
      <c r="I436" s="259" t="s">
        <v>4696</v>
      </c>
      <c r="J436" s="214" t="s">
        <v>4730</v>
      </c>
    </row>
    <row r="437" spans="1:10" x14ac:dyDescent="0.25">
      <c r="A437" s="214" t="s">
        <v>5926</v>
      </c>
      <c r="B437" s="259" t="s">
        <v>1554</v>
      </c>
      <c r="C437" s="260"/>
      <c r="D437" s="260"/>
      <c r="E437" s="260">
        <v>17089.59</v>
      </c>
      <c r="F437" s="260">
        <v>17089.59</v>
      </c>
      <c r="G437" s="261"/>
      <c r="H437" s="260"/>
      <c r="I437" s="259" t="s">
        <v>4696</v>
      </c>
      <c r="J437" s="214" t="s">
        <v>4730</v>
      </c>
    </row>
    <row r="438" spans="1:10" x14ac:dyDescent="0.25">
      <c r="A438" s="214" t="s">
        <v>5927</v>
      </c>
      <c r="B438" s="259" t="s">
        <v>1554</v>
      </c>
      <c r="C438" s="260"/>
      <c r="D438" s="260"/>
      <c r="E438" s="260">
        <v>17089.59</v>
      </c>
      <c r="F438" s="260">
        <v>17089.59</v>
      </c>
      <c r="G438" s="261"/>
      <c r="H438" s="260"/>
      <c r="I438" s="259" t="s">
        <v>4696</v>
      </c>
      <c r="J438" s="214" t="s">
        <v>4730</v>
      </c>
    </row>
    <row r="439" spans="1:10" x14ac:dyDescent="0.25">
      <c r="A439" s="214" t="s">
        <v>5928</v>
      </c>
      <c r="B439" s="259" t="s">
        <v>1554</v>
      </c>
      <c r="C439" s="260"/>
      <c r="D439" s="260"/>
      <c r="E439" s="260">
        <v>17089.59</v>
      </c>
      <c r="F439" s="260">
        <v>17089.59</v>
      </c>
      <c r="G439" s="261"/>
      <c r="H439" s="260"/>
      <c r="I439" s="259" t="s">
        <v>4696</v>
      </c>
      <c r="J439" s="214" t="s">
        <v>4730</v>
      </c>
    </row>
    <row r="440" spans="1:10" x14ac:dyDescent="0.25">
      <c r="A440" s="214" t="s">
        <v>5929</v>
      </c>
      <c r="B440" s="259" t="s">
        <v>1589</v>
      </c>
      <c r="C440" s="260"/>
      <c r="D440" s="260"/>
      <c r="E440" s="260">
        <v>49443</v>
      </c>
      <c r="F440" s="260">
        <v>49443</v>
      </c>
      <c r="G440" s="261"/>
      <c r="H440" s="260"/>
      <c r="I440" s="259" t="s">
        <v>4696</v>
      </c>
      <c r="J440" s="214" t="s">
        <v>4730</v>
      </c>
    </row>
    <row r="441" spans="1:10" x14ac:dyDescent="0.25">
      <c r="A441" s="214" t="s">
        <v>5930</v>
      </c>
      <c r="B441" s="259" t="s">
        <v>1552</v>
      </c>
      <c r="C441" s="260"/>
      <c r="D441" s="260"/>
      <c r="E441" s="260">
        <v>51704.71</v>
      </c>
      <c r="F441" s="260">
        <v>45672.75</v>
      </c>
      <c r="G441" s="261"/>
      <c r="H441" s="260"/>
      <c r="I441" s="259" t="s">
        <v>4696</v>
      </c>
      <c r="J441" s="214" t="s">
        <v>4730</v>
      </c>
    </row>
    <row r="442" spans="1:10" x14ac:dyDescent="0.25">
      <c r="A442" s="214" t="s">
        <v>5931</v>
      </c>
      <c r="B442" s="259" t="s">
        <v>1547</v>
      </c>
      <c r="C442" s="260"/>
      <c r="D442" s="260"/>
      <c r="E442" s="260">
        <v>46121.440000000002</v>
      </c>
      <c r="F442" s="260">
        <v>22474.27</v>
      </c>
      <c r="G442" s="261"/>
      <c r="H442" s="260"/>
      <c r="I442" s="259" t="s">
        <v>4696</v>
      </c>
      <c r="J442" s="214" t="s">
        <v>4730</v>
      </c>
    </row>
    <row r="443" spans="1:10" x14ac:dyDescent="0.25">
      <c r="A443" s="214" t="s">
        <v>5932</v>
      </c>
      <c r="B443" s="259" t="s">
        <v>2912</v>
      </c>
      <c r="C443" s="260"/>
      <c r="D443" s="260"/>
      <c r="E443" s="260">
        <v>20600</v>
      </c>
      <c r="F443" s="260">
        <v>20600</v>
      </c>
      <c r="G443" s="261"/>
      <c r="H443" s="260"/>
      <c r="I443" s="259" t="s">
        <v>4696</v>
      </c>
      <c r="J443" s="214" t="s">
        <v>4730</v>
      </c>
    </row>
    <row r="444" spans="1:10" x14ac:dyDescent="0.25">
      <c r="A444" s="214" t="s">
        <v>5933</v>
      </c>
      <c r="B444" s="259" t="s">
        <v>1173</v>
      </c>
      <c r="C444" s="260"/>
      <c r="D444" s="260"/>
      <c r="E444" s="260">
        <v>137182.38</v>
      </c>
      <c r="F444" s="260">
        <v>137182.38</v>
      </c>
      <c r="G444" s="261"/>
      <c r="H444" s="260"/>
      <c r="I444" s="259" t="s">
        <v>4696</v>
      </c>
      <c r="J444" s="214" t="s">
        <v>4730</v>
      </c>
    </row>
    <row r="445" spans="1:10" x14ac:dyDescent="0.25">
      <c r="A445" s="214" t="s">
        <v>5934</v>
      </c>
      <c r="B445" s="259" t="s">
        <v>1129</v>
      </c>
      <c r="C445" s="260"/>
      <c r="D445" s="260"/>
      <c r="E445" s="260">
        <v>17000</v>
      </c>
      <c r="F445" s="260">
        <v>17000</v>
      </c>
      <c r="G445" s="261"/>
      <c r="H445" s="260"/>
      <c r="I445" s="259" t="s">
        <v>4696</v>
      </c>
      <c r="J445" s="214" t="s">
        <v>4730</v>
      </c>
    </row>
    <row r="446" spans="1:10" x14ac:dyDescent="0.25">
      <c r="A446" s="214" t="s">
        <v>5935</v>
      </c>
      <c r="B446" s="259" t="s">
        <v>2131</v>
      </c>
      <c r="C446" s="260"/>
      <c r="D446" s="260"/>
      <c r="E446" s="260">
        <v>18300</v>
      </c>
      <c r="F446" s="260">
        <v>18300</v>
      </c>
      <c r="G446" s="261"/>
      <c r="H446" s="260"/>
      <c r="I446" s="259" t="s">
        <v>4696</v>
      </c>
      <c r="J446" s="214" t="s">
        <v>4730</v>
      </c>
    </row>
    <row r="447" spans="1:10" x14ac:dyDescent="0.25">
      <c r="A447" s="214" t="s">
        <v>5936</v>
      </c>
      <c r="B447" s="259" t="s">
        <v>2904</v>
      </c>
      <c r="C447" s="260"/>
      <c r="D447" s="260"/>
      <c r="E447" s="260">
        <v>13500</v>
      </c>
      <c r="F447" s="260">
        <v>13500</v>
      </c>
      <c r="G447" s="261"/>
      <c r="H447" s="260"/>
      <c r="I447" s="259" t="s">
        <v>4696</v>
      </c>
      <c r="J447" s="214" t="s">
        <v>4730</v>
      </c>
    </row>
    <row r="448" spans="1:10" x14ac:dyDescent="0.25">
      <c r="A448" s="214" t="s">
        <v>5937</v>
      </c>
      <c r="B448" s="259" t="s">
        <v>1164</v>
      </c>
      <c r="C448" s="260"/>
      <c r="D448" s="260"/>
      <c r="E448" s="260">
        <v>28580</v>
      </c>
      <c r="F448" s="260">
        <v>28580</v>
      </c>
      <c r="G448" s="261"/>
      <c r="H448" s="260"/>
      <c r="I448" s="259" t="s">
        <v>4696</v>
      </c>
      <c r="J448" s="214" t="s">
        <v>4730</v>
      </c>
    </row>
    <row r="449" spans="1:10" x14ac:dyDescent="0.25">
      <c r="A449" s="214" t="s">
        <v>5938</v>
      </c>
      <c r="B449" s="259" t="s">
        <v>2901</v>
      </c>
      <c r="C449" s="260"/>
      <c r="D449" s="260"/>
      <c r="E449" s="260">
        <v>12000</v>
      </c>
      <c r="F449" s="260">
        <v>12000</v>
      </c>
      <c r="G449" s="261"/>
      <c r="H449" s="260"/>
      <c r="I449" s="259" t="s">
        <v>4697</v>
      </c>
      <c r="J449" s="214" t="s">
        <v>4730</v>
      </c>
    </row>
    <row r="450" spans="1:10" x14ac:dyDescent="0.25">
      <c r="A450" s="214" t="s">
        <v>5939</v>
      </c>
      <c r="B450" s="259" t="s">
        <v>1642</v>
      </c>
      <c r="C450" s="260"/>
      <c r="D450" s="260"/>
      <c r="E450" s="260">
        <v>56436</v>
      </c>
      <c r="F450" s="260">
        <v>22574.400000000001</v>
      </c>
      <c r="G450" s="261"/>
      <c r="H450" s="260"/>
      <c r="I450" s="259" t="s">
        <v>4697</v>
      </c>
      <c r="J450" s="214" t="s">
        <v>4730</v>
      </c>
    </row>
    <row r="451" spans="1:10" x14ac:dyDescent="0.25">
      <c r="A451" s="214" t="s">
        <v>5940</v>
      </c>
      <c r="B451" s="259" t="s">
        <v>2898</v>
      </c>
      <c r="C451" s="260"/>
      <c r="D451" s="260"/>
      <c r="E451" s="260">
        <v>41300</v>
      </c>
      <c r="F451" s="260">
        <v>41300</v>
      </c>
      <c r="G451" s="261"/>
      <c r="H451" s="260"/>
      <c r="I451" s="259" t="s">
        <v>4697</v>
      </c>
      <c r="J451" s="214" t="s">
        <v>4730</v>
      </c>
    </row>
    <row r="452" spans="1:10" x14ac:dyDescent="0.25">
      <c r="A452" s="214" t="s">
        <v>5941</v>
      </c>
      <c r="B452" s="259" t="s">
        <v>2896</v>
      </c>
      <c r="C452" s="260"/>
      <c r="D452" s="260"/>
      <c r="E452" s="260">
        <v>14752</v>
      </c>
      <c r="F452" s="260">
        <v>14752</v>
      </c>
      <c r="G452" s="261"/>
      <c r="H452" s="260"/>
      <c r="I452" s="259" t="s">
        <v>4697</v>
      </c>
      <c r="J452" s="214" t="s">
        <v>4730</v>
      </c>
    </row>
    <row r="453" spans="1:10" x14ac:dyDescent="0.25">
      <c r="A453" s="214" t="s">
        <v>5942</v>
      </c>
      <c r="B453" s="259" t="s">
        <v>2894</v>
      </c>
      <c r="C453" s="260"/>
      <c r="D453" s="260"/>
      <c r="E453" s="260">
        <v>10500</v>
      </c>
      <c r="F453" s="260">
        <v>10500</v>
      </c>
      <c r="G453" s="261"/>
      <c r="H453" s="260"/>
      <c r="I453" s="259" t="s">
        <v>4697</v>
      </c>
      <c r="J453" s="214" t="s">
        <v>4730</v>
      </c>
    </row>
    <row r="454" spans="1:10" x14ac:dyDescent="0.25">
      <c r="A454" s="214" t="s">
        <v>5943</v>
      </c>
      <c r="B454" s="259" t="s">
        <v>2892</v>
      </c>
      <c r="C454" s="260"/>
      <c r="D454" s="260"/>
      <c r="E454" s="260">
        <v>19000</v>
      </c>
      <c r="F454" s="260">
        <v>19000</v>
      </c>
      <c r="G454" s="261"/>
      <c r="H454" s="260"/>
      <c r="I454" s="259" t="s">
        <v>4697</v>
      </c>
      <c r="J454" s="214" t="s">
        <v>4730</v>
      </c>
    </row>
    <row r="455" spans="1:10" x14ac:dyDescent="0.25">
      <c r="A455" s="214" t="s">
        <v>5944</v>
      </c>
      <c r="B455" s="259" t="s">
        <v>1123</v>
      </c>
      <c r="C455" s="260"/>
      <c r="D455" s="260"/>
      <c r="E455" s="260">
        <v>18160</v>
      </c>
      <c r="F455" s="260">
        <v>18160</v>
      </c>
      <c r="G455" s="261"/>
      <c r="H455" s="260"/>
      <c r="I455" s="259" t="s">
        <v>4697</v>
      </c>
      <c r="J455" s="214" t="s">
        <v>4730</v>
      </c>
    </row>
    <row r="456" spans="1:10" x14ac:dyDescent="0.25">
      <c r="A456" s="214" t="s">
        <v>5945</v>
      </c>
      <c r="B456" s="259" t="s">
        <v>2888</v>
      </c>
      <c r="C456" s="260"/>
      <c r="D456" s="260"/>
      <c r="E456" s="260">
        <v>26271</v>
      </c>
      <c r="F456" s="260">
        <v>26271</v>
      </c>
      <c r="G456" s="261"/>
      <c r="H456" s="260"/>
      <c r="I456" s="259" t="s">
        <v>4697</v>
      </c>
      <c r="J456" s="214" t="s">
        <v>4730</v>
      </c>
    </row>
    <row r="457" spans="1:10" x14ac:dyDescent="0.25">
      <c r="A457" s="214" t="s">
        <v>5946</v>
      </c>
      <c r="B457" s="259" t="s">
        <v>1760</v>
      </c>
      <c r="C457" s="260"/>
      <c r="D457" s="260"/>
      <c r="E457" s="260">
        <v>32565</v>
      </c>
      <c r="F457" s="260">
        <v>32565</v>
      </c>
      <c r="G457" s="261"/>
      <c r="H457" s="260"/>
      <c r="I457" s="259" t="s">
        <v>4697</v>
      </c>
      <c r="J457" s="214" t="s">
        <v>4730</v>
      </c>
    </row>
    <row r="458" spans="1:10" x14ac:dyDescent="0.25">
      <c r="A458" s="214" t="s">
        <v>5947</v>
      </c>
      <c r="B458" s="259" t="s">
        <v>2886</v>
      </c>
      <c r="C458" s="260"/>
      <c r="D458" s="260"/>
      <c r="E458" s="260">
        <v>10985</v>
      </c>
      <c r="F458" s="260">
        <v>10985</v>
      </c>
      <c r="G458" s="261"/>
      <c r="H458" s="260"/>
      <c r="I458" s="259" t="s">
        <v>4697</v>
      </c>
      <c r="J458" s="214" t="s">
        <v>4730</v>
      </c>
    </row>
    <row r="459" spans="1:10" x14ac:dyDescent="0.25">
      <c r="A459" s="214" t="s">
        <v>5948</v>
      </c>
      <c r="B459" s="259" t="s">
        <v>2884</v>
      </c>
      <c r="C459" s="260"/>
      <c r="D459" s="260"/>
      <c r="E459" s="260">
        <v>77387</v>
      </c>
      <c r="F459" s="260">
        <v>77387</v>
      </c>
      <c r="G459" s="261"/>
      <c r="H459" s="260"/>
      <c r="I459" s="259" t="s">
        <v>4697</v>
      </c>
      <c r="J459" s="214" t="s">
        <v>4730</v>
      </c>
    </row>
    <row r="460" spans="1:10" x14ac:dyDescent="0.25">
      <c r="A460" s="214" t="s">
        <v>5949</v>
      </c>
      <c r="B460" s="259" t="s">
        <v>2882</v>
      </c>
      <c r="C460" s="260"/>
      <c r="D460" s="260"/>
      <c r="E460" s="260">
        <v>15657</v>
      </c>
      <c r="F460" s="260">
        <v>15657</v>
      </c>
      <c r="G460" s="261"/>
      <c r="H460" s="260"/>
      <c r="I460" s="259" t="s">
        <v>4697</v>
      </c>
      <c r="J460" s="214" t="s">
        <v>4730</v>
      </c>
    </row>
    <row r="461" spans="1:10" x14ac:dyDescent="0.25">
      <c r="A461" s="214" t="s">
        <v>5950</v>
      </c>
      <c r="B461" s="259" t="s">
        <v>1124</v>
      </c>
      <c r="C461" s="260"/>
      <c r="D461" s="260"/>
      <c r="E461" s="260">
        <v>19500</v>
      </c>
      <c r="F461" s="260">
        <v>19500</v>
      </c>
      <c r="G461" s="261"/>
      <c r="H461" s="260"/>
      <c r="I461" s="259" t="s">
        <v>4697</v>
      </c>
      <c r="J461" s="214" t="s">
        <v>4730</v>
      </c>
    </row>
    <row r="462" spans="1:10" x14ac:dyDescent="0.25">
      <c r="A462" s="214" t="s">
        <v>5951</v>
      </c>
      <c r="B462" s="259" t="s">
        <v>1124</v>
      </c>
      <c r="C462" s="260"/>
      <c r="D462" s="260"/>
      <c r="E462" s="260">
        <v>19500</v>
      </c>
      <c r="F462" s="260">
        <v>19500</v>
      </c>
      <c r="G462" s="261"/>
      <c r="H462" s="260"/>
      <c r="I462" s="259" t="s">
        <v>4697</v>
      </c>
      <c r="J462" s="214" t="s">
        <v>4730</v>
      </c>
    </row>
    <row r="463" spans="1:10" x14ac:dyDescent="0.25">
      <c r="A463" s="214" t="s">
        <v>5952</v>
      </c>
      <c r="B463" s="259" t="s">
        <v>1124</v>
      </c>
      <c r="C463" s="260"/>
      <c r="D463" s="260"/>
      <c r="E463" s="260">
        <v>19500</v>
      </c>
      <c r="F463" s="260">
        <v>19500</v>
      </c>
      <c r="G463" s="261"/>
      <c r="H463" s="260"/>
      <c r="I463" s="259" t="s">
        <v>4697</v>
      </c>
      <c r="J463" s="214" t="s">
        <v>4730</v>
      </c>
    </row>
    <row r="464" spans="1:10" x14ac:dyDescent="0.25">
      <c r="A464" s="214" t="s">
        <v>5953</v>
      </c>
      <c r="B464" s="259" t="s">
        <v>1124</v>
      </c>
      <c r="C464" s="260"/>
      <c r="D464" s="260"/>
      <c r="E464" s="260">
        <v>19500</v>
      </c>
      <c r="F464" s="260">
        <v>19500</v>
      </c>
      <c r="G464" s="261"/>
      <c r="H464" s="260"/>
      <c r="I464" s="259" t="s">
        <v>4697</v>
      </c>
      <c r="J464" s="214" t="s">
        <v>4730</v>
      </c>
    </row>
    <row r="465" spans="1:10" x14ac:dyDescent="0.25">
      <c r="A465" s="214" t="s">
        <v>5954</v>
      </c>
      <c r="B465" s="259" t="s">
        <v>1124</v>
      </c>
      <c r="C465" s="260"/>
      <c r="D465" s="260"/>
      <c r="E465" s="260">
        <v>32101</v>
      </c>
      <c r="F465" s="260">
        <v>32101</v>
      </c>
      <c r="G465" s="261"/>
      <c r="H465" s="260"/>
      <c r="I465" s="259" t="s">
        <v>4697</v>
      </c>
      <c r="J465" s="214" t="s">
        <v>4730</v>
      </c>
    </row>
    <row r="466" spans="1:10" x14ac:dyDescent="0.25">
      <c r="A466" s="214" t="s">
        <v>5955</v>
      </c>
      <c r="B466" s="259" t="s">
        <v>1554</v>
      </c>
      <c r="C466" s="260"/>
      <c r="D466" s="260"/>
      <c r="E466" s="260">
        <v>17120</v>
      </c>
      <c r="F466" s="260">
        <v>17120</v>
      </c>
      <c r="G466" s="261"/>
      <c r="H466" s="260"/>
      <c r="I466" s="259" t="s">
        <v>4697</v>
      </c>
      <c r="J466" s="214" t="s">
        <v>4730</v>
      </c>
    </row>
    <row r="467" spans="1:10" x14ac:dyDescent="0.25">
      <c r="A467" s="214" t="s">
        <v>5956</v>
      </c>
      <c r="B467" s="259" t="s">
        <v>1554</v>
      </c>
      <c r="C467" s="260"/>
      <c r="D467" s="260"/>
      <c r="E467" s="260">
        <v>18127</v>
      </c>
      <c r="F467" s="260">
        <v>18127</v>
      </c>
      <c r="G467" s="261"/>
      <c r="H467" s="260"/>
      <c r="I467" s="259" t="s">
        <v>4697</v>
      </c>
      <c r="J467" s="214" t="s">
        <v>4730</v>
      </c>
    </row>
    <row r="468" spans="1:10" x14ac:dyDescent="0.25">
      <c r="A468" s="214" t="s">
        <v>5957</v>
      </c>
      <c r="B468" s="259" t="s">
        <v>1554</v>
      </c>
      <c r="C468" s="260"/>
      <c r="D468" s="260"/>
      <c r="E468" s="260">
        <v>18127</v>
      </c>
      <c r="F468" s="260">
        <v>18127</v>
      </c>
      <c r="G468" s="261"/>
      <c r="H468" s="260"/>
      <c r="I468" s="259" t="s">
        <v>4697</v>
      </c>
      <c r="J468" s="214" t="s">
        <v>4730</v>
      </c>
    </row>
    <row r="469" spans="1:10" x14ac:dyDescent="0.25">
      <c r="A469" s="214" t="s">
        <v>5958</v>
      </c>
      <c r="B469" s="259" t="s">
        <v>1554</v>
      </c>
      <c r="C469" s="260"/>
      <c r="D469" s="260"/>
      <c r="E469" s="260">
        <v>21697</v>
      </c>
      <c r="F469" s="260">
        <v>21697</v>
      </c>
      <c r="G469" s="261"/>
      <c r="H469" s="260"/>
      <c r="I469" s="259" t="s">
        <v>4697</v>
      </c>
      <c r="J469" s="214" t="s">
        <v>4730</v>
      </c>
    </row>
    <row r="470" spans="1:10" x14ac:dyDescent="0.25">
      <c r="A470" s="214" t="s">
        <v>5959</v>
      </c>
      <c r="B470" s="259" t="s">
        <v>1554</v>
      </c>
      <c r="C470" s="260"/>
      <c r="D470" s="260"/>
      <c r="E470" s="260">
        <v>42078</v>
      </c>
      <c r="F470" s="260">
        <v>42078</v>
      </c>
      <c r="G470" s="261"/>
      <c r="H470" s="260"/>
      <c r="I470" s="259" t="s">
        <v>4697</v>
      </c>
      <c r="J470" s="214" t="s">
        <v>4730</v>
      </c>
    </row>
    <row r="471" spans="1:10" x14ac:dyDescent="0.25">
      <c r="A471" s="214" t="s">
        <v>5960</v>
      </c>
      <c r="B471" s="259" t="s">
        <v>1554</v>
      </c>
      <c r="C471" s="260"/>
      <c r="D471" s="260"/>
      <c r="E471" s="260">
        <v>18127</v>
      </c>
      <c r="F471" s="260">
        <v>18127</v>
      </c>
      <c r="G471" s="261"/>
      <c r="H471" s="260"/>
      <c r="I471" s="259" t="s">
        <v>4697</v>
      </c>
      <c r="J471" s="214" t="s">
        <v>4730</v>
      </c>
    </row>
    <row r="472" spans="1:10" x14ac:dyDescent="0.25">
      <c r="A472" s="214" t="s">
        <v>5961</v>
      </c>
      <c r="B472" s="259" t="s">
        <v>2872</v>
      </c>
      <c r="C472" s="260"/>
      <c r="D472" s="260"/>
      <c r="E472" s="260">
        <v>10206</v>
      </c>
      <c r="F472" s="260">
        <v>10206</v>
      </c>
      <c r="G472" s="261"/>
      <c r="H472" s="260"/>
      <c r="I472" s="259" t="s">
        <v>4697</v>
      </c>
      <c r="J472" s="214" t="s">
        <v>4730</v>
      </c>
    </row>
    <row r="473" spans="1:10" x14ac:dyDescent="0.25">
      <c r="A473" s="214" t="s">
        <v>5962</v>
      </c>
      <c r="B473" s="259" t="s">
        <v>2870</v>
      </c>
      <c r="C473" s="260"/>
      <c r="D473" s="260"/>
      <c r="E473" s="260">
        <v>47140</v>
      </c>
      <c r="F473" s="260">
        <v>47140</v>
      </c>
      <c r="G473" s="261"/>
      <c r="H473" s="260"/>
      <c r="I473" s="259" t="s">
        <v>4697</v>
      </c>
      <c r="J473" s="214" t="s">
        <v>4730</v>
      </c>
    </row>
    <row r="474" spans="1:10" x14ac:dyDescent="0.25">
      <c r="A474" s="214" t="s">
        <v>5963</v>
      </c>
      <c r="B474" s="259" t="s">
        <v>1163</v>
      </c>
      <c r="C474" s="260"/>
      <c r="D474" s="260"/>
      <c r="E474" s="260">
        <v>13800</v>
      </c>
      <c r="F474" s="260">
        <v>13800</v>
      </c>
      <c r="G474" s="261"/>
      <c r="H474" s="260"/>
      <c r="I474" s="259" t="s">
        <v>4697</v>
      </c>
      <c r="J474" s="214" t="s">
        <v>4730</v>
      </c>
    </row>
    <row r="475" spans="1:10" x14ac:dyDescent="0.25">
      <c r="A475" s="214" t="s">
        <v>5964</v>
      </c>
      <c r="B475" s="259" t="s">
        <v>2869</v>
      </c>
      <c r="C475" s="260"/>
      <c r="D475" s="260"/>
      <c r="E475" s="260">
        <v>14422</v>
      </c>
      <c r="F475" s="260">
        <v>14422</v>
      </c>
      <c r="G475" s="261"/>
      <c r="H475" s="260"/>
      <c r="I475" s="259" t="s">
        <v>4697</v>
      </c>
      <c r="J475" s="214" t="s">
        <v>4730</v>
      </c>
    </row>
    <row r="476" spans="1:10" x14ac:dyDescent="0.25">
      <c r="A476" s="214" t="s">
        <v>5965</v>
      </c>
      <c r="B476" s="259" t="s">
        <v>2868</v>
      </c>
      <c r="C476" s="260"/>
      <c r="D476" s="260"/>
      <c r="E476" s="260">
        <v>11514</v>
      </c>
      <c r="F476" s="260">
        <v>11514</v>
      </c>
      <c r="G476" s="261"/>
      <c r="H476" s="260"/>
      <c r="I476" s="259" t="s">
        <v>4697</v>
      </c>
      <c r="J476" s="214" t="s">
        <v>4730</v>
      </c>
    </row>
    <row r="477" spans="1:10" x14ac:dyDescent="0.25">
      <c r="A477" s="214" t="s">
        <v>5966</v>
      </c>
      <c r="B477" s="259" t="s">
        <v>2866</v>
      </c>
      <c r="C477" s="260"/>
      <c r="D477" s="260"/>
      <c r="E477" s="260">
        <v>52000</v>
      </c>
      <c r="F477" s="260">
        <v>52000</v>
      </c>
      <c r="G477" s="261"/>
      <c r="H477" s="260"/>
      <c r="I477" s="259" t="s">
        <v>4697</v>
      </c>
      <c r="J477" s="214" t="s">
        <v>4730</v>
      </c>
    </row>
    <row r="478" spans="1:10" x14ac:dyDescent="0.25">
      <c r="A478" s="214" t="s">
        <v>5967</v>
      </c>
      <c r="B478" s="259" t="s">
        <v>1167</v>
      </c>
      <c r="C478" s="260"/>
      <c r="D478" s="260"/>
      <c r="E478" s="260">
        <v>11199</v>
      </c>
      <c r="F478" s="260">
        <v>11199</v>
      </c>
      <c r="G478" s="261"/>
      <c r="H478" s="260"/>
      <c r="I478" s="259" t="s">
        <v>4697</v>
      </c>
      <c r="J478" s="214" t="s">
        <v>4730</v>
      </c>
    </row>
    <row r="479" spans="1:10" x14ac:dyDescent="0.25">
      <c r="A479" s="214" t="s">
        <v>5968</v>
      </c>
      <c r="B479" s="259" t="s">
        <v>1167</v>
      </c>
      <c r="C479" s="260"/>
      <c r="D479" s="260"/>
      <c r="E479" s="260">
        <v>11199</v>
      </c>
      <c r="F479" s="260">
        <v>11199</v>
      </c>
      <c r="G479" s="261"/>
      <c r="H479" s="260"/>
      <c r="I479" s="259" t="s">
        <v>4697</v>
      </c>
      <c r="J479" s="214" t="s">
        <v>4730</v>
      </c>
    </row>
    <row r="480" spans="1:10" x14ac:dyDescent="0.25">
      <c r="A480" s="214" t="s">
        <v>5969</v>
      </c>
      <c r="B480" s="259" t="s">
        <v>2864</v>
      </c>
      <c r="C480" s="260"/>
      <c r="D480" s="260"/>
      <c r="E480" s="260">
        <v>37686</v>
      </c>
      <c r="F480" s="260">
        <v>37686</v>
      </c>
      <c r="G480" s="261"/>
      <c r="H480" s="260"/>
      <c r="I480" s="259" t="s">
        <v>4697</v>
      </c>
      <c r="J480" s="214" t="s">
        <v>4730</v>
      </c>
    </row>
    <row r="481" spans="1:10" x14ac:dyDescent="0.25">
      <c r="A481" s="214" t="s">
        <v>5970</v>
      </c>
      <c r="B481" s="259" t="s">
        <v>1127</v>
      </c>
      <c r="C481" s="260"/>
      <c r="D481" s="260"/>
      <c r="E481" s="260">
        <v>12064</v>
      </c>
      <c r="F481" s="260">
        <v>12064</v>
      </c>
      <c r="G481" s="261"/>
      <c r="H481" s="260"/>
      <c r="I481" s="259" t="s">
        <v>4697</v>
      </c>
      <c r="J481" s="214" t="s">
        <v>4730</v>
      </c>
    </row>
    <row r="482" spans="1:10" x14ac:dyDescent="0.25">
      <c r="A482" s="214" t="s">
        <v>5971</v>
      </c>
      <c r="B482" s="259" t="s">
        <v>2863</v>
      </c>
      <c r="C482" s="260"/>
      <c r="D482" s="260"/>
      <c r="E482" s="260">
        <v>41600</v>
      </c>
      <c r="F482" s="260">
        <v>41600</v>
      </c>
      <c r="G482" s="261"/>
      <c r="H482" s="260"/>
      <c r="I482" s="259" t="s">
        <v>4697</v>
      </c>
      <c r="J482" s="214" t="s">
        <v>4730</v>
      </c>
    </row>
    <row r="483" spans="1:10" x14ac:dyDescent="0.25">
      <c r="A483" s="214" t="s">
        <v>5972</v>
      </c>
      <c r="B483" s="259" t="s">
        <v>2862</v>
      </c>
      <c r="C483" s="260"/>
      <c r="D483" s="260"/>
      <c r="E483" s="260">
        <v>29718</v>
      </c>
      <c r="F483" s="260">
        <v>29718</v>
      </c>
      <c r="G483" s="261"/>
      <c r="H483" s="260"/>
      <c r="I483" s="259" t="s">
        <v>4697</v>
      </c>
      <c r="J483" s="214" t="s">
        <v>4730</v>
      </c>
    </row>
    <row r="484" spans="1:10" x14ac:dyDescent="0.25">
      <c r="A484" s="214" t="s">
        <v>5973</v>
      </c>
      <c r="B484" s="259" t="s">
        <v>2861</v>
      </c>
      <c r="C484" s="260"/>
      <c r="D484" s="260"/>
      <c r="E484" s="260">
        <v>49965</v>
      </c>
      <c r="F484" s="260">
        <v>49965</v>
      </c>
      <c r="G484" s="261"/>
      <c r="H484" s="260"/>
      <c r="I484" s="259" t="s">
        <v>4697</v>
      </c>
      <c r="J484" s="214" t="s">
        <v>4730</v>
      </c>
    </row>
    <row r="485" spans="1:10" x14ac:dyDescent="0.25">
      <c r="A485" s="214" t="s">
        <v>5974</v>
      </c>
      <c r="B485" s="259" t="s">
        <v>2860</v>
      </c>
      <c r="C485" s="260"/>
      <c r="D485" s="260"/>
      <c r="E485" s="260">
        <v>31242</v>
      </c>
      <c r="F485" s="260">
        <v>31242</v>
      </c>
      <c r="G485" s="261"/>
      <c r="H485" s="260"/>
      <c r="I485" s="259" t="s">
        <v>4697</v>
      </c>
      <c r="J485" s="214" t="s">
        <v>4730</v>
      </c>
    </row>
    <row r="486" spans="1:10" x14ac:dyDescent="0.25">
      <c r="A486" s="214" t="s">
        <v>5975</v>
      </c>
      <c r="B486" s="259" t="s">
        <v>2859</v>
      </c>
      <c r="C486" s="260"/>
      <c r="D486" s="260"/>
      <c r="E486" s="260">
        <v>32436</v>
      </c>
      <c r="F486" s="260">
        <v>32436</v>
      </c>
      <c r="G486" s="261"/>
      <c r="H486" s="260"/>
      <c r="I486" s="259" t="s">
        <v>4697</v>
      </c>
      <c r="J486" s="214" t="s">
        <v>4730</v>
      </c>
    </row>
    <row r="487" spans="1:10" x14ac:dyDescent="0.25">
      <c r="A487" s="214" t="s">
        <v>5976</v>
      </c>
      <c r="B487" s="259" t="s">
        <v>2858</v>
      </c>
      <c r="C487" s="260"/>
      <c r="D487" s="260"/>
      <c r="E487" s="260">
        <v>10446</v>
      </c>
      <c r="F487" s="260">
        <v>10446</v>
      </c>
      <c r="G487" s="261"/>
      <c r="H487" s="260"/>
      <c r="I487" s="259" t="s">
        <v>4697</v>
      </c>
      <c r="J487" s="214" t="s">
        <v>4730</v>
      </c>
    </row>
    <row r="488" spans="1:10" x14ac:dyDescent="0.25">
      <c r="A488" s="214" t="s">
        <v>5977</v>
      </c>
      <c r="B488" s="259" t="s">
        <v>2857</v>
      </c>
      <c r="C488" s="260"/>
      <c r="D488" s="260"/>
      <c r="E488" s="260">
        <v>23400</v>
      </c>
      <c r="F488" s="260">
        <v>23400</v>
      </c>
      <c r="G488" s="261"/>
      <c r="H488" s="260"/>
      <c r="I488" s="259" t="s">
        <v>4697</v>
      </c>
      <c r="J488" s="214" t="s">
        <v>4730</v>
      </c>
    </row>
    <row r="489" spans="1:10" x14ac:dyDescent="0.25">
      <c r="A489" s="214" t="s">
        <v>5978</v>
      </c>
      <c r="B489" s="259" t="s">
        <v>2856</v>
      </c>
      <c r="C489" s="260"/>
      <c r="D489" s="260"/>
      <c r="E489" s="260">
        <v>22848</v>
      </c>
      <c r="F489" s="260">
        <v>22848</v>
      </c>
      <c r="G489" s="261"/>
      <c r="H489" s="260"/>
      <c r="I489" s="259" t="s">
        <v>4697</v>
      </c>
      <c r="J489" s="214" t="s">
        <v>4730</v>
      </c>
    </row>
    <row r="490" spans="1:10" x14ac:dyDescent="0.25">
      <c r="A490" s="214" t="s">
        <v>5979</v>
      </c>
      <c r="B490" s="259" t="s">
        <v>2855</v>
      </c>
      <c r="C490" s="260"/>
      <c r="D490" s="260"/>
      <c r="E490" s="260">
        <v>31824</v>
      </c>
      <c r="F490" s="260">
        <v>31824</v>
      </c>
      <c r="G490" s="261"/>
      <c r="H490" s="260"/>
      <c r="I490" s="259" t="s">
        <v>4697</v>
      </c>
      <c r="J490" s="214" t="s">
        <v>4730</v>
      </c>
    </row>
    <row r="491" spans="1:10" x14ac:dyDescent="0.25">
      <c r="A491" s="214" t="s">
        <v>5980</v>
      </c>
      <c r="B491" s="259" t="s">
        <v>2854</v>
      </c>
      <c r="C491" s="260"/>
      <c r="D491" s="260"/>
      <c r="E491" s="260">
        <v>96356</v>
      </c>
      <c r="F491" s="260">
        <v>96356</v>
      </c>
      <c r="G491" s="261"/>
      <c r="H491" s="260"/>
      <c r="I491" s="259" t="s">
        <v>4697</v>
      </c>
      <c r="J491" s="214" t="s">
        <v>4730</v>
      </c>
    </row>
    <row r="492" spans="1:10" ht="24" x14ac:dyDescent="0.25">
      <c r="A492" s="214" t="s">
        <v>5981</v>
      </c>
      <c r="B492" s="259" t="s">
        <v>1557</v>
      </c>
      <c r="C492" s="260"/>
      <c r="D492" s="260"/>
      <c r="E492" s="260">
        <v>44370</v>
      </c>
      <c r="F492" s="260">
        <v>44370</v>
      </c>
      <c r="G492" s="261"/>
      <c r="H492" s="260"/>
      <c r="I492" s="259" t="s">
        <v>4697</v>
      </c>
      <c r="J492" s="214" t="s">
        <v>4730</v>
      </c>
    </row>
    <row r="493" spans="1:10" x14ac:dyDescent="0.25">
      <c r="A493" s="214" t="s">
        <v>5982</v>
      </c>
      <c r="B493" s="259" t="s">
        <v>1569</v>
      </c>
      <c r="C493" s="260"/>
      <c r="D493" s="260"/>
      <c r="E493" s="260">
        <v>29000</v>
      </c>
      <c r="F493" s="260">
        <v>29000</v>
      </c>
      <c r="G493" s="261"/>
      <c r="H493" s="260"/>
      <c r="I493" s="259" t="s">
        <v>4697</v>
      </c>
      <c r="J493" s="214" t="s">
        <v>4730</v>
      </c>
    </row>
    <row r="494" spans="1:10" x14ac:dyDescent="0.25">
      <c r="A494" s="214" t="s">
        <v>5983</v>
      </c>
      <c r="B494" s="259" t="s">
        <v>1568</v>
      </c>
      <c r="C494" s="260"/>
      <c r="D494" s="260"/>
      <c r="E494" s="260">
        <v>25000</v>
      </c>
      <c r="F494" s="260">
        <v>25000</v>
      </c>
      <c r="G494" s="261"/>
      <c r="H494" s="260"/>
      <c r="I494" s="259" t="s">
        <v>4697</v>
      </c>
      <c r="J494" s="214" t="s">
        <v>4730</v>
      </c>
    </row>
    <row r="495" spans="1:10" x14ac:dyDescent="0.25">
      <c r="A495" s="214" t="s">
        <v>5984</v>
      </c>
      <c r="B495" s="259" t="s">
        <v>1567</v>
      </c>
      <c r="C495" s="260"/>
      <c r="D495" s="260"/>
      <c r="E495" s="260">
        <v>32000</v>
      </c>
      <c r="F495" s="260">
        <v>32000</v>
      </c>
      <c r="G495" s="261"/>
      <c r="H495" s="260"/>
      <c r="I495" s="259" t="s">
        <v>4697</v>
      </c>
      <c r="J495" s="214" t="s">
        <v>4730</v>
      </c>
    </row>
    <row r="496" spans="1:10" x14ac:dyDescent="0.25">
      <c r="A496" s="214" t="s">
        <v>5985</v>
      </c>
      <c r="B496" s="259" t="s">
        <v>2416</v>
      </c>
      <c r="C496" s="260"/>
      <c r="D496" s="260"/>
      <c r="E496" s="260">
        <v>19200</v>
      </c>
      <c r="F496" s="260">
        <v>19200</v>
      </c>
      <c r="G496" s="261"/>
      <c r="H496" s="260"/>
      <c r="I496" s="259" t="s">
        <v>4697</v>
      </c>
      <c r="J496" s="214" t="s">
        <v>4730</v>
      </c>
    </row>
    <row r="497" spans="1:10" x14ac:dyDescent="0.25">
      <c r="A497" s="214" t="s">
        <v>5986</v>
      </c>
      <c r="B497" s="259" t="s">
        <v>1125</v>
      </c>
      <c r="C497" s="260"/>
      <c r="D497" s="260"/>
      <c r="E497" s="260">
        <v>10500</v>
      </c>
      <c r="F497" s="260">
        <v>10500</v>
      </c>
      <c r="G497" s="261"/>
      <c r="H497" s="260"/>
      <c r="I497" s="259" t="s">
        <v>4697</v>
      </c>
      <c r="J497" s="214" t="s">
        <v>4730</v>
      </c>
    </row>
    <row r="498" spans="1:10" x14ac:dyDescent="0.25">
      <c r="A498" s="214" t="s">
        <v>5987</v>
      </c>
      <c r="B498" s="259" t="s">
        <v>1126</v>
      </c>
      <c r="C498" s="260"/>
      <c r="D498" s="260"/>
      <c r="E498" s="260">
        <v>21350</v>
      </c>
      <c r="F498" s="260">
        <v>21350</v>
      </c>
      <c r="G498" s="261"/>
      <c r="H498" s="260"/>
      <c r="I498" s="259" t="s">
        <v>4697</v>
      </c>
      <c r="J498" s="214" t="s">
        <v>4730</v>
      </c>
    </row>
    <row r="499" spans="1:10" x14ac:dyDescent="0.25">
      <c r="A499" s="214" t="s">
        <v>5988</v>
      </c>
      <c r="B499" s="259" t="s">
        <v>1554</v>
      </c>
      <c r="C499" s="260"/>
      <c r="D499" s="260"/>
      <c r="E499" s="260">
        <v>17089.59</v>
      </c>
      <c r="F499" s="260">
        <v>17089.59</v>
      </c>
      <c r="G499" s="261"/>
      <c r="H499" s="260"/>
      <c r="I499" s="259" t="s">
        <v>4697</v>
      </c>
      <c r="J499" s="214" t="s">
        <v>4730</v>
      </c>
    </row>
    <row r="500" spans="1:10" x14ac:dyDescent="0.25">
      <c r="A500" s="214" t="s">
        <v>3300</v>
      </c>
      <c r="B500" s="259" t="s">
        <v>1554</v>
      </c>
      <c r="C500" s="260"/>
      <c r="D500" s="260"/>
      <c r="E500" s="260">
        <v>17089.59</v>
      </c>
      <c r="F500" s="260">
        <v>17089.59</v>
      </c>
      <c r="G500" s="261"/>
      <c r="H500" s="260"/>
      <c r="I500" s="259" t="s">
        <v>4697</v>
      </c>
      <c r="J500" s="214" t="s">
        <v>4730</v>
      </c>
    </row>
    <row r="501" spans="1:10" x14ac:dyDescent="0.25">
      <c r="A501" s="214" t="s">
        <v>5989</v>
      </c>
      <c r="B501" s="259" t="s">
        <v>1554</v>
      </c>
      <c r="C501" s="260"/>
      <c r="D501" s="260"/>
      <c r="E501" s="260">
        <v>17089.59</v>
      </c>
      <c r="F501" s="260">
        <v>17089.59</v>
      </c>
      <c r="G501" s="261"/>
      <c r="H501" s="260"/>
      <c r="I501" s="259" t="s">
        <v>4697</v>
      </c>
      <c r="J501" s="214" t="s">
        <v>4730</v>
      </c>
    </row>
    <row r="502" spans="1:10" x14ac:dyDescent="0.25">
      <c r="A502" s="214" t="s">
        <v>5990</v>
      </c>
      <c r="B502" s="259" t="s">
        <v>1554</v>
      </c>
      <c r="C502" s="260"/>
      <c r="D502" s="260"/>
      <c r="E502" s="260">
        <v>17089.59</v>
      </c>
      <c r="F502" s="260">
        <v>17089.59</v>
      </c>
      <c r="G502" s="261"/>
      <c r="H502" s="260"/>
      <c r="I502" s="259" t="s">
        <v>4697</v>
      </c>
      <c r="J502" s="214" t="s">
        <v>4730</v>
      </c>
    </row>
    <row r="503" spans="1:10" x14ac:dyDescent="0.25">
      <c r="A503" s="214" t="s">
        <v>3299</v>
      </c>
      <c r="B503" s="259" t="s">
        <v>1554</v>
      </c>
      <c r="C503" s="260"/>
      <c r="D503" s="260"/>
      <c r="E503" s="260">
        <v>17089.59</v>
      </c>
      <c r="F503" s="260">
        <v>17089.59</v>
      </c>
      <c r="G503" s="261"/>
      <c r="H503" s="260"/>
      <c r="I503" s="259" t="s">
        <v>4697</v>
      </c>
      <c r="J503" s="214" t="s">
        <v>4730</v>
      </c>
    </row>
    <row r="504" spans="1:10" x14ac:dyDescent="0.25">
      <c r="A504" s="214" t="s">
        <v>3298</v>
      </c>
      <c r="B504" s="259" t="s">
        <v>1554</v>
      </c>
      <c r="C504" s="260"/>
      <c r="D504" s="260"/>
      <c r="E504" s="260">
        <v>17089.59</v>
      </c>
      <c r="F504" s="260">
        <v>17089.59</v>
      </c>
      <c r="G504" s="261"/>
      <c r="H504" s="260"/>
      <c r="I504" s="259" t="s">
        <v>4697</v>
      </c>
      <c r="J504" s="214" t="s">
        <v>4730</v>
      </c>
    </row>
    <row r="505" spans="1:10" x14ac:dyDescent="0.25">
      <c r="A505" s="214" t="s">
        <v>5991</v>
      </c>
      <c r="B505" s="259" t="s">
        <v>2852</v>
      </c>
      <c r="C505" s="260"/>
      <c r="D505" s="260"/>
      <c r="E505" s="260">
        <v>16900</v>
      </c>
      <c r="F505" s="260">
        <v>16900</v>
      </c>
      <c r="G505" s="261"/>
      <c r="H505" s="260"/>
      <c r="I505" s="259" t="s">
        <v>4697</v>
      </c>
      <c r="J505" s="214" t="s">
        <v>4730</v>
      </c>
    </row>
    <row r="506" spans="1:10" x14ac:dyDescent="0.25">
      <c r="A506" s="214" t="s">
        <v>3297</v>
      </c>
      <c r="B506" s="259" t="s">
        <v>1639</v>
      </c>
      <c r="C506" s="260"/>
      <c r="D506" s="260"/>
      <c r="E506" s="260">
        <v>23000</v>
      </c>
      <c r="F506" s="260">
        <v>23000</v>
      </c>
      <c r="G506" s="261"/>
      <c r="H506" s="260"/>
      <c r="I506" s="259" t="s">
        <v>4697</v>
      </c>
      <c r="J506" s="214" t="s">
        <v>4730</v>
      </c>
    </row>
    <row r="507" spans="1:10" x14ac:dyDescent="0.25">
      <c r="A507" s="214" t="s">
        <v>5992</v>
      </c>
      <c r="B507" s="259" t="s">
        <v>1552</v>
      </c>
      <c r="C507" s="260"/>
      <c r="D507" s="260"/>
      <c r="E507" s="260">
        <v>48205.47</v>
      </c>
      <c r="F507" s="260">
        <v>42281.26</v>
      </c>
      <c r="G507" s="261"/>
      <c r="H507" s="260"/>
      <c r="I507" s="259" t="s">
        <v>4697</v>
      </c>
      <c r="J507" s="214" t="s">
        <v>4730</v>
      </c>
    </row>
    <row r="508" spans="1:10" x14ac:dyDescent="0.25">
      <c r="A508" s="214" t="s">
        <v>3296</v>
      </c>
      <c r="B508" s="259" t="s">
        <v>1547</v>
      </c>
      <c r="C508" s="260"/>
      <c r="D508" s="260"/>
      <c r="E508" s="260">
        <v>47910.28</v>
      </c>
      <c r="F508" s="260">
        <v>23820.78</v>
      </c>
      <c r="G508" s="261"/>
      <c r="H508" s="260"/>
      <c r="I508" s="259" t="s">
        <v>4697</v>
      </c>
      <c r="J508" s="214" t="s">
        <v>4730</v>
      </c>
    </row>
    <row r="509" spans="1:10" x14ac:dyDescent="0.25">
      <c r="A509" s="214" t="s">
        <v>5993</v>
      </c>
      <c r="B509" s="259" t="s">
        <v>2231</v>
      </c>
      <c r="C509" s="260"/>
      <c r="D509" s="260"/>
      <c r="E509" s="260">
        <v>19690</v>
      </c>
      <c r="F509" s="260">
        <v>19690</v>
      </c>
      <c r="G509" s="261"/>
      <c r="H509" s="260"/>
      <c r="I509" s="259" t="s">
        <v>4697</v>
      </c>
      <c r="J509" s="214" t="s">
        <v>4730</v>
      </c>
    </row>
    <row r="510" spans="1:10" x14ac:dyDescent="0.25">
      <c r="A510" s="214" t="s">
        <v>3295</v>
      </c>
      <c r="B510" s="259" t="s">
        <v>1173</v>
      </c>
      <c r="C510" s="260"/>
      <c r="D510" s="260"/>
      <c r="E510" s="260">
        <v>65119.58</v>
      </c>
      <c r="F510" s="260">
        <v>2170.66</v>
      </c>
      <c r="G510" s="261"/>
      <c r="H510" s="260"/>
      <c r="I510" s="259" t="s">
        <v>4697</v>
      </c>
      <c r="J510" s="214" t="s">
        <v>4730</v>
      </c>
    </row>
    <row r="511" spans="1:10" x14ac:dyDescent="0.25">
      <c r="A511" s="214" t="s">
        <v>5994</v>
      </c>
      <c r="B511" s="259" t="s">
        <v>1173</v>
      </c>
      <c r="C511" s="260"/>
      <c r="D511" s="260"/>
      <c r="E511" s="260">
        <v>237105.1</v>
      </c>
      <c r="F511" s="260">
        <v>237105.1</v>
      </c>
      <c r="G511" s="261"/>
      <c r="H511" s="260"/>
      <c r="I511" s="259" t="s">
        <v>4697</v>
      </c>
      <c r="J511" s="214" t="s">
        <v>4730</v>
      </c>
    </row>
    <row r="512" spans="1:10" x14ac:dyDescent="0.25">
      <c r="A512" s="214" t="s">
        <v>3294</v>
      </c>
      <c r="B512" s="259" t="s">
        <v>1174</v>
      </c>
      <c r="C512" s="260"/>
      <c r="D512" s="260"/>
      <c r="E512" s="260">
        <v>16535.05</v>
      </c>
      <c r="F512" s="260"/>
      <c r="G512" s="261"/>
      <c r="H512" s="260"/>
      <c r="I512" s="259" t="s">
        <v>4697</v>
      </c>
      <c r="J512" s="214" t="s">
        <v>4730</v>
      </c>
    </row>
    <row r="513" spans="1:10" x14ac:dyDescent="0.25">
      <c r="A513" s="214" t="s">
        <v>3293</v>
      </c>
      <c r="B513" s="259" t="s">
        <v>1667</v>
      </c>
      <c r="C513" s="260"/>
      <c r="D513" s="260"/>
      <c r="E513" s="260">
        <v>18000</v>
      </c>
      <c r="F513" s="260">
        <v>18000</v>
      </c>
      <c r="G513" s="261"/>
      <c r="H513" s="260"/>
      <c r="I513" s="259" t="s">
        <v>4697</v>
      </c>
      <c r="J513" s="214" t="s">
        <v>4730</v>
      </c>
    </row>
    <row r="514" spans="1:10" x14ac:dyDescent="0.25">
      <c r="A514" s="214" t="s">
        <v>3292</v>
      </c>
      <c r="B514" s="259" t="s">
        <v>1168</v>
      </c>
      <c r="C514" s="260"/>
      <c r="D514" s="260"/>
      <c r="E514" s="260">
        <v>27000</v>
      </c>
      <c r="F514" s="260">
        <v>27000</v>
      </c>
      <c r="G514" s="261"/>
      <c r="H514" s="260"/>
      <c r="I514" s="259" t="s">
        <v>4697</v>
      </c>
      <c r="J514" s="214" t="s">
        <v>4730</v>
      </c>
    </row>
    <row r="515" spans="1:10" x14ac:dyDescent="0.25">
      <c r="A515" s="214" t="s">
        <v>3291</v>
      </c>
      <c r="B515" s="259" t="s">
        <v>1124</v>
      </c>
      <c r="C515" s="260"/>
      <c r="D515" s="260"/>
      <c r="E515" s="260">
        <v>31222.5</v>
      </c>
      <c r="F515" s="260">
        <v>31222.5</v>
      </c>
      <c r="G515" s="261"/>
      <c r="H515" s="260"/>
      <c r="I515" s="259" t="s">
        <v>4698</v>
      </c>
      <c r="J515" s="214" t="s">
        <v>4730</v>
      </c>
    </row>
    <row r="516" spans="1:10" x14ac:dyDescent="0.25">
      <c r="A516" s="214" t="s">
        <v>3290</v>
      </c>
      <c r="B516" s="259" t="s">
        <v>1124</v>
      </c>
      <c r="C516" s="260"/>
      <c r="D516" s="260"/>
      <c r="E516" s="260">
        <v>14406</v>
      </c>
      <c r="F516" s="260">
        <v>14406</v>
      </c>
      <c r="G516" s="261"/>
      <c r="H516" s="260"/>
      <c r="I516" s="259" t="s">
        <v>4698</v>
      </c>
      <c r="J516" s="214" t="s">
        <v>4730</v>
      </c>
    </row>
    <row r="517" spans="1:10" x14ac:dyDescent="0.25">
      <c r="A517" s="214" t="s">
        <v>3289</v>
      </c>
      <c r="B517" s="259" t="s">
        <v>1123</v>
      </c>
      <c r="C517" s="260"/>
      <c r="D517" s="260"/>
      <c r="E517" s="260">
        <v>25700</v>
      </c>
      <c r="F517" s="260">
        <v>25700</v>
      </c>
      <c r="G517" s="261"/>
      <c r="H517" s="260"/>
      <c r="I517" s="259" t="s">
        <v>4698</v>
      </c>
      <c r="J517" s="214" t="s">
        <v>4730</v>
      </c>
    </row>
    <row r="518" spans="1:10" x14ac:dyDescent="0.25">
      <c r="A518" s="214" t="s">
        <v>3288</v>
      </c>
      <c r="B518" s="259" t="s">
        <v>2811</v>
      </c>
      <c r="C518" s="260"/>
      <c r="D518" s="260"/>
      <c r="E518" s="260">
        <v>28000</v>
      </c>
      <c r="F518" s="260">
        <v>28000</v>
      </c>
      <c r="G518" s="261"/>
      <c r="H518" s="260"/>
      <c r="I518" s="259" t="s">
        <v>4698</v>
      </c>
      <c r="J518" s="214" t="s">
        <v>4730</v>
      </c>
    </row>
    <row r="519" spans="1:10" x14ac:dyDescent="0.25">
      <c r="A519" s="214" t="s">
        <v>3287</v>
      </c>
      <c r="B519" s="259" t="s">
        <v>1606</v>
      </c>
      <c r="C519" s="260"/>
      <c r="D519" s="260"/>
      <c r="E519" s="260">
        <v>17927</v>
      </c>
      <c r="F519" s="260">
        <v>17927</v>
      </c>
      <c r="G519" s="261"/>
      <c r="H519" s="260"/>
      <c r="I519" s="259" t="s">
        <v>4698</v>
      </c>
      <c r="J519" s="214" t="s">
        <v>4730</v>
      </c>
    </row>
    <row r="520" spans="1:10" x14ac:dyDescent="0.25">
      <c r="A520" s="214" t="s">
        <v>5995</v>
      </c>
      <c r="B520" s="259" t="s">
        <v>2480</v>
      </c>
      <c r="C520" s="260"/>
      <c r="D520" s="260"/>
      <c r="E520" s="260">
        <v>14090</v>
      </c>
      <c r="F520" s="260">
        <v>14090</v>
      </c>
      <c r="G520" s="261"/>
      <c r="H520" s="260"/>
      <c r="I520" s="259" t="s">
        <v>4698</v>
      </c>
      <c r="J520" s="214" t="s">
        <v>4730</v>
      </c>
    </row>
    <row r="521" spans="1:10" x14ac:dyDescent="0.25">
      <c r="A521" s="214" t="s">
        <v>3286</v>
      </c>
      <c r="B521" s="259" t="s">
        <v>1123</v>
      </c>
      <c r="C521" s="260"/>
      <c r="D521" s="260"/>
      <c r="E521" s="260">
        <v>18160</v>
      </c>
      <c r="F521" s="260">
        <v>18160</v>
      </c>
      <c r="G521" s="261"/>
      <c r="H521" s="260"/>
      <c r="I521" s="259" t="s">
        <v>4698</v>
      </c>
      <c r="J521" s="214" t="s">
        <v>4730</v>
      </c>
    </row>
    <row r="522" spans="1:10" x14ac:dyDescent="0.25">
      <c r="A522" s="214" t="s">
        <v>3285</v>
      </c>
      <c r="B522" s="259" t="s">
        <v>2669</v>
      </c>
      <c r="C522" s="260"/>
      <c r="D522" s="260"/>
      <c r="E522" s="260">
        <v>37000</v>
      </c>
      <c r="F522" s="260">
        <v>37000</v>
      </c>
      <c r="G522" s="261"/>
      <c r="H522" s="260"/>
      <c r="I522" s="259" t="s">
        <v>4698</v>
      </c>
      <c r="J522" s="214" t="s">
        <v>4730</v>
      </c>
    </row>
    <row r="523" spans="1:10" x14ac:dyDescent="0.25">
      <c r="A523" s="214" t="s">
        <v>3284</v>
      </c>
      <c r="B523" s="259" t="s">
        <v>2337</v>
      </c>
      <c r="C523" s="260"/>
      <c r="D523" s="260"/>
      <c r="E523" s="260">
        <v>22000</v>
      </c>
      <c r="F523" s="260">
        <v>22000</v>
      </c>
      <c r="G523" s="261"/>
      <c r="H523" s="260"/>
      <c r="I523" s="259" t="s">
        <v>4698</v>
      </c>
      <c r="J523" s="214" t="s">
        <v>4730</v>
      </c>
    </row>
    <row r="524" spans="1:10" x14ac:dyDescent="0.25">
      <c r="A524" s="214" t="s">
        <v>5996</v>
      </c>
      <c r="B524" s="259" t="s">
        <v>1828</v>
      </c>
      <c r="C524" s="260"/>
      <c r="D524" s="260"/>
      <c r="E524" s="260">
        <v>24888</v>
      </c>
      <c r="F524" s="260">
        <v>24888</v>
      </c>
      <c r="G524" s="261"/>
      <c r="H524" s="260"/>
      <c r="I524" s="259" t="s">
        <v>4698</v>
      </c>
      <c r="J524" s="214" t="s">
        <v>4730</v>
      </c>
    </row>
    <row r="525" spans="1:10" x14ac:dyDescent="0.25">
      <c r="A525" s="214" t="s">
        <v>3283</v>
      </c>
      <c r="B525" s="259" t="s">
        <v>1164</v>
      </c>
      <c r="C525" s="260"/>
      <c r="D525" s="260"/>
      <c r="E525" s="260">
        <v>15300</v>
      </c>
      <c r="F525" s="260">
        <v>15300</v>
      </c>
      <c r="G525" s="261"/>
      <c r="H525" s="260"/>
      <c r="I525" s="259" t="s">
        <v>4698</v>
      </c>
      <c r="J525" s="214" t="s">
        <v>4730</v>
      </c>
    </row>
    <row r="526" spans="1:10" x14ac:dyDescent="0.25">
      <c r="A526" s="214" t="s">
        <v>5997</v>
      </c>
      <c r="B526" s="259" t="s">
        <v>1647</v>
      </c>
      <c r="C526" s="260"/>
      <c r="D526" s="260"/>
      <c r="E526" s="260">
        <v>13711</v>
      </c>
      <c r="F526" s="260">
        <v>13711</v>
      </c>
      <c r="G526" s="261"/>
      <c r="H526" s="260"/>
      <c r="I526" s="259" t="s">
        <v>4698</v>
      </c>
      <c r="J526" s="214" t="s">
        <v>4730</v>
      </c>
    </row>
    <row r="527" spans="1:10" x14ac:dyDescent="0.25">
      <c r="A527" s="214" t="s">
        <v>3282</v>
      </c>
      <c r="B527" s="259" t="s">
        <v>1997</v>
      </c>
      <c r="C527" s="260"/>
      <c r="D527" s="260"/>
      <c r="E527" s="260">
        <v>21000</v>
      </c>
      <c r="F527" s="260">
        <v>21000</v>
      </c>
      <c r="G527" s="261"/>
      <c r="H527" s="260"/>
      <c r="I527" s="259" t="s">
        <v>4698</v>
      </c>
      <c r="J527" s="214" t="s">
        <v>4730</v>
      </c>
    </row>
    <row r="528" spans="1:10" x14ac:dyDescent="0.25">
      <c r="A528" s="214" t="s">
        <v>3281</v>
      </c>
      <c r="B528" s="259" t="s">
        <v>2133</v>
      </c>
      <c r="C528" s="260"/>
      <c r="D528" s="260"/>
      <c r="E528" s="260">
        <v>92554</v>
      </c>
      <c r="F528" s="260">
        <v>92554</v>
      </c>
      <c r="G528" s="261"/>
      <c r="H528" s="260"/>
      <c r="I528" s="259" t="s">
        <v>4698</v>
      </c>
      <c r="J528" s="214" t="s">
        <v>4730</v>
      </c>
    </row>
    <row r="529" spans="1:10" x14ac:dyDescent="0.25">
      <c r="A529" s="214" t="s">
        <v>3280</v>
      </c>
      <c r="B529" s="259" t="s">
        <v>1995</v>
      </c>
      <c r="C529" s="260"/>
      <c r="D529" s="260"/>
      <c r="E529" s="260">
        <v>34356.050000000003</v>
      </c>
      <c r="F529" s="260">
        <v>34356.050000000003</v>
      </c>
      <c r="G529" s="261"/>
      <c r="H529" s="260"/>
      <c r="I529" s="259" t="s">
        <v>4698</v>
      </c>
      <c r="J529" s="214" t="s">
        <v>4730</v>
      </c>
    </row>
    <row r="530" spans="1:10" x14ac:dyDescent="0.25">
      <c r="A530" s="214" t="s">
        <v>3279</v>
      </c>
      <c r="B530" s="259" t="s">
        <v>1124</v>
      </c>
      <c r="C530" s="260"/>
      <c r="D530" s="260"/>
      <c r="E530" s="260">
        <v>14406</v>
      </c>
      <c r="F530" s="260">
        <v>14406</v>
      </c>
      <c r="G530" s="261"/>
      <c r="H530" s="260"/>
      <c r="I530" s="259" t="s">
        <v>4698</v>
      </c>
      <c r="J530" s="214" t="s">
        <v>4730</v>
      </c>
    </row>
    <row r="531" spans="1:10" x14ac:dyDescent="0.25">
      <c r="A531" s="214" t="s">
        <v>3278</v>
      </c>
      <c r="B531" s="259" t="s">
        <v>1554</v>
      </c>
      <c r="C531" s="260"/>
      <c r="D531" s="260"/>
      <c r="E531" s="260">
        <v>18127</v>
      </c>
      <c r="F531" s="260">
        <v>18127</v>
      </c>
      <c r="G531" s="261"/>
      <c r="H531" s="260"/>
      <c r="I531" s="259" t="s">
        <v>4698</v>
      </c>
      <c r="J531" s="214" t="s">
        <v>4730</v>
      </c>
    </row>
    <row r="532" spans="1:10" x14ac:dyDescent="0.25">
      <c r="A532" s="214" t="s">
        <v>3277</v>
      </c>
      <c r="B532" s="259" t="s">
        <v>1554</v>
      </c>
      <c r="C532" s="260"/>
      <c r="D532" s="260"/>
      <c r="E532" s="260">
        <v>21697</v>
      </c>
      <c r="F532" s="260">
        <v>21697</v>
      </c>
      <c r="G532" s="261"/>
      <c r="H532" s="260"/>
      <c r="I532" s="259" t="s">
        <v>4698</v>
      </c>
      <c r="J532" s="214" t="s">
        <v>4730</v>
      </c>
    </row>
    <row r="533" spans="1:10" x14ac:dyDescent="0.25">
      <c r="A533" s="214" t="s">
        <v>3276</v>
      </c>
      <c r="B533" s="259" t="s">
        <v>1554</v>
      </c>
      <c r="C533" s="260"/>
      <c r="D533" s="260"/>
      <c r="E533" s="260">
        <v>17120</v>
      </c>
      <c r="F533" s="260">
        <v>17120</v>
      </c>
      <c r="G533" s="261"/>
      <c r="H533" s="260"/>
      <c r="I533" s="259" t="s">
        <v>4698</v>
      </c>
      <c r="J533" s="214" t="s">
        <v>4730</v>
      </c>
    </row>
    <row r="534" spans="1:10" x14ac:dyDescent="0.25">
      <c r="A534" s="214" t="s">
        <v>3275</v>
      </c>
      <c r="B534" s="259" t="s">
        <v>1554</v>
      </c>
      <c r="C534" s="260"/>
      <c r="D534" s="260"/>
      <c r="E534" s="260">
        <v>36254</v>
      </c>
      <c r="F534" s="260">
        <v>36254</v>
      </c>
      <c r="G534" s="261"/>
      <c r="H534" s="260"/>
      <c r="I534" s="259" t="s">
        <v>4698</v>
      </c>
      <c r="J534" s="214" t="s">
        <v>4730</v>
      </c>
    </row>
    <row r="535" spans="1:10" x14ac:dyDescent="0.25">
      <c r="A535" s="214" t="s">
        <v>5998</v>
      </c>
      <c r="B535" s="259" t="s">
        <v>1554</v>
      </c>
      <c r="C535" s="260"/>
      <c r="D535" s="260"/>
      <c r="E535" s="260">
        <v>54381</v>
      </c>
      <c r="F535" s="260">
        <v>54381</v>
      </c>
      <c r="G535" s="261"/>
      <c r="H535" s="260"/>
      <c r="I535" s="259" t="s">
        <v>4698</v>
      </c>
      <c r="J535" s="214" t="s">
        <v>4730</v>
      </c>
    </row>
    <row r="536" spans="1:10" x14ac:dyDescent="0.25">
      <c r="A536" s="214" t="s">
        <v>5999</v>
      </c>
      <c r="B536" s="259" t="s">
        <v>1132</v>
      </c>
      <c r="C536" s="260"/>
      <c r="D536" s="260"/>
      <c r="E536" s="260">
        <v>11103</v>
      </c>
      <c r="F536" s="260">
        <v>11103</v>
      </c>
      <c r="G536" s="261"/>
      <c r="H536" s="260"/>
      <c r="I536" s="259" t="s">
        <v>4698</v>
      </c>
      <c r="J536" s="214" t="s">
        <v>4730</v>
      </c>
    </row>
    <row r="537" spans="1:10" x14ac:dyDescent="0.25">
      <c r="A537" s="214" t="s">
        <v>3274</v>
      </c>
      <c r="B537" s="259" t="s">
        <v>1658</v>
      </c>
      <c r="C537" s="260"/>
      <c r="D537" s="260"/>
      <c r="E537" s="260">
        <v>33732</v>
      </c>
      <c r="F537" s="260">
        <v>33732</v>
      </c>
      <c r="G537" s="261"/>
      <c r="H537" s="260"/>
      <c r="I537" s="259" t="s">
        <v>4698</v>
      </c>
      <c r="J537" s="214" t="s">
        <v>4730</v>
      </c>
    </row>
    <row r="538" spans="1:10" x14ac:dyDescent="0.25">
      <c r="A538" s="214" t="s">
        <v>3273</v>
      </c>
      <c r="B538" s="259" t="s">
        <v>1993</v>
      </c>
      <c r="C538" s="260"/>
      <c r="D538" s="260"/>
      <c r="E538" s="260">
        <v>93705.5</v>
      </c>
      <c r="F538" s="260">
        <v>93705.5</v>
      </c>
      <c r="G538" s="261"/>
      <c r="H538" s="260"/>
      <c r="I538" s="259" t="s">
        <v>4698</v>
      </c>
      <c r="J538" s="214" t="s">
        <v>4730</v>
      </c>
    </row>
    <row r="539" spans="1:10" x14ac:dyDescent="0.25">
      <c r="A539" s="214" t="s">
        <v>3272</v>
      </c>
      <c r="B539" s="259" t="s">
        <v>2793</v>
      </c>
      <c r="C539" s="260"/>
      <c r="D539" s="260"/>
      <c r="E539" s="260">
        <v>10934</v>
      </c>
      <c r="F539" s="260">
        <v>10934</v>
      </c>
      <c r="G539" s="261"/>
      <c r="H539" s="260"/>
      <c r="I539" s="259" t="s">
        <v>4698</v>
      </c>
      <c r="J539" s="214" t="s">
        <v>4730</v>
      </c>
    </row>
    <row r="540" spans="1:10" x14ac:dyDescent="0.25">
      <c r="A540" s="214" t="s">
        <v>3271</v>
      </c>
      <c r="B540" s="259" t="s">
        <v>2792</v>
      </c>
      <c r="C540" s="260"/>
      <c r="D540" s="260"/>
      <c r="E540" s="260">
        <v>39031</v>
      </c>
      <c r="F540" s="260">
        <v>39031</v>
      </c>
      <c r="G540" s="261"/>
      <c r="H540" s="260"/>
      <c r="I540" s="259" t="s">
        <v>4698</v>
      </c>
      <c r="J540" s="214" t="s">
        <v>4730</v>
      </c>
    </row>
    <row r="541" spans="1:10" x14ac:dyDescent="0.25">
      <c r="A541" s="214" t="s">
        <v>3270</v>
      </c>
      <c r="B541" s="259" t="s">
        <v>2268</v>
      </c>
      <c r="C541" s="260"/>
      <c r="D541" s="260"/>
      <c r="E541" s="260">
        <v>35115.620000000003</v>
      </c>
      <c r="F541" s="260">
        <v>35115.620000000003</v>
      </c>
      <c r="G541" s="261"/>
      <c r="H541" s="260"/>
      <c r="I541" s="259" t="s">
        <v>4698</v>
      </c>
      <c r="J541" s="214" t="s">
        <v>4730</v>
      </c>
    </row>
    <row r="542" spans="1:10" x14ac:dyDescent="0.25">
      <c r="A542" s="214" t="s">
        <v>3269</v>
      </c>
      <c r="B542" s="259" t="s">
        <v>2790</v>
      </c>
      <c r="C542" s="260"/>
      <c r="D542" s="260"/>
      <c r="E542" s="260">
        <v>56570.38</v>
      </c>
      <c r="F542" s="260">
        <v>56570.38</v>
      </c>
      <c r="G542" s="261"/>
      <c r="H542" s="260"/>
      <c r="I542" s="259" t="s">
        <v>4698</v>
      </c>
      <c r="J542" s="214" t="s">
        <v>4730</v>
      </c>
    </row>
    <row r="543" spans="1:10" x14ac:dyDescent="0.25">
      <c r="A543" s="214" t="s">
        <v>3268</v>
      </c>
      <c r="B543" s="259" t="s">
        <v>1989</v>
      </c>
      <c r="C543" s="260"/>
      <c r="D543" s="260"/>
      <c r="E543" s="260">
        <v>106975.26</v>
      </c>
      <c r="F543" s="260">
        <v>27394.38</v>
      </c>
      <c r="G543" s="261"/>
      <c r="H543" s="260"/>
      <c r="I543" s="259" t="s">
        <v>4698</v>
      </c>
      <c r="J543" s="214" t="s">
        <v>4730</v>
      </c>
    </row>
    <row r="544" spans="1:10" x14ac:dyDescent="0.25">
      <c r="A544" s="214" t="s">
        <v>6000</v>
      </c>
      <c r="B544" s="259" t="s">
        <v>2788</v>
      </c>
      <c r="C544" s="260"/>
      <c r="D544" s="260"/>
      <c r="E544" s="260">
        <v>56964.5</v>
      </c>
      <c r="F544" s="260">
        <v>56964.5</v>
      </c>
      <c r="G544" s="261"/>
      <c r="H544" s="260"/>
      <c r="I544" s="259" t="s">
        <v>4698</v>
      </c>
      <c r="J544" s="214" t="s">
        <v>4730</v>
      </c>
    </row>
    <row r="545" spans="1:10" x14ac:dyDescent="0.25">
      <c r="A545" s="214" t="s">
        <v>3267</v>
      </c>
      <c r="B545" s="259" t="s">
        <v>1125</v>
      </c>
      <c r="C545" s="260"/>
      <c r="D545" s="260"/>
      <c r="E545" s="260">
        <v>19329</v>
      </c>
      <c r="F545" s="260">
        <v>19329</v>
      </c>
      <c r="G545" s="261"/>
      <c r="H545" s="260"/>
      <c r="I545" s="259" t="s">
        <v>4698</v>
      </c>
      <c r="J545" s="214" t="s">
        <v>4730</v>
      </c>
    </row>
    <row r="546" spans="1:10" x14ac:dyDescent="0.25">
      <c r="A546" s="214" t="s">
        <v>3266</v>
      </c>
      <c r="B546" s="259" t="s">
        <v>2785</v>
      </c>
      <c r="C546" s="260"/>
      <c r="D546" s="260"/>
      <c r="E546" s="260">
        <v>14112</v>
      </c>
      <c r="F546" s="260">
        <v>14112</v>
      </c>
      <c r="G546" s="261"/>
      <c r="H546" s="260"/>
      <c r="I546" s="259" t="s">
        <v>4698</v>
      </c>
      <c r="J546" s="214" t="s">
        <v>4730</v>
      </c>
    </row>
    <row r="547" spans="1:10" x14ac:dyDescent="0.25">
      <c r="A547" s="214" t="s">
        <v>3265</v>
      </c>
      <c r="B547" s="259" t="s">
        <v>2785</v>
      </c>
      <c r="C547" s="260"/>
      <c r="D547" s="260"/>
      <c r="E547" s="260">
        <v>20000</v>
      </c>
      <c r="F547" s="260">
        <v>20000</v>
      </c>
      <c r="G547" s="261"/>
      <c r="H547" s="260"/>
      <c r="I547" s="259" t="s">
        <v>4698</v>
      </c>
      <c r="J547" s="214" t="s">
        <v>4730</v>
      </c>
    </row>
    <row r="548" spans="1:10" x14ac:dyDescent="0.25">
      <c r="A548" s="214" t="s">
        <v>3264</v>
      </c>
      <c r="B548" s="259" t="s">
        <v>1164</v>
      </c>
      <c r="C548" s="260"/>
      <c r="D548" s="260"/>
      <c r="E548" s="260">
        <v>20000</v>
      </c>
      <c r="F548" s="260">
        <v>20000</v>
      </c>
      <c r="G548" s="261"/>
      <c r="H548" s="260"/>
      <c r="I548" s="259" t="s">
        <v>4698</v>
      </c>
      <c r="J548" s="214" t="s">
        <v>4730</v>
      </c>
    </row>
    <row r="549" spans="1:10" x14ac:dyDescent="0.25">
      <c r="A549" s="214" t="s">
        <v>3263</v>
      </c>
      <c r="B549" s="259" t="s">
        <v>1568</v>
      </c>
      <c r="C549" s="260"/>
      <c r="D549" s="260"/>
      <c r="E549" s="260">
        <v>70753.16</v>
      </c>
      <c r="F549" s="260">
        <v>70753.16</v>
      </c>
      <c r="G549" s="261"/>
      <c r="H549" s="260"/>
      <c r="I549" s="259" t="s">
        <v>4698</v>
      </c>
      <c r="J549" s="214" t="s">
        <v>4730</v>
      </c>
    </row>
    <row r="550" spans="1:10" x14ac:dyDescent="0.25">
      <c r="A550" s="214" t="s">
        <v>6001</v>
      </c>
      <c r="B550" s="259" t="s">
        <v>2458</v>
      </c>
      <c r="C550" s="260"/>
      <c r="D550" s="260"/>
      <c r="E550" s="260">
        <v>50847.38</v>
      </c>
      <c r="F550" s="260">
        <v>50847.38</v>
      </c>
      <c r="G550" s="261"/>
      <c r="H550" s="260"/>
      <c r="I550" s="259" t="s">
        <v>4698</v>
      </c>
      <c r="J550" s="214" t="s">
        <v>4730</v>
      </c>
    </row>
    <row r="551" spans="1:10" x14ac:dyDescent="0.25">
      <c r="A551" s="214" t="s">
        <v>3262</v>
      </c>
      <c r="B551" s="259" t="s">
        <v>2780</v>
      </c>
      <c r="C551" s="260"/>
      <c r="D551" s="260"/>
      <c r="E551" s="260">
        <v>41602.080000000002</v>
      </c>
      <c r="F551" s="260">
        <v>41602.080000000002</v>
      </c>
      <c r="G551" s="261"/>
      <c r="H551" s="260"/>
      <c r="I551" s="259" t="s">
        <v>4698</v>
      </c>
      <c r="J551" s="214" t="s">
        <v>4730</v>
      </c>
    </row>
    <row r="552" spans="1:10" x14ac:dyDescent="0.25">
      <c r="A552" s="214" t="s">
        <v>3261</v>
      </c>
      <c r="B552" s="259" t="s">
        <v>2779</v>
      </c>
      <c r="C552" s="260"/>
      <c r="D552" s="260"/>
      <c r="E552" s="260">
        <v>13000</v>
      </c>
      <c r="F552" s="260">
        <v>13000</v>
      </c>
      <c r="G552" s="261"/>
      <c r="H552" s="260"/>
      <c r="I552" s="259" t="s">
        <v>4698</v>
      </c>
      <c r="J552" s="214" t="s">
        <v>4730</v>
      </c>
    </row>
    <row r="553" spans="1:10" ht="24" x14ac:dyDescent="0.25">
      <c r="A553" s="214" t="s">
        <v>3260</v>
      </c>
      <c r="B553" s="259" t="s">
        <v>1557</v>
      </c>
      <c r="C553" s="260"/>
      <c r="D553" s="260"/>
      <c r="E553" s="260">
        <v>147151.29999999999</v>
      </c>
      <c r="F553" s="260">
        <v>147151.29999999999</v>
      </c>
      <c r="G553" s="261"/>
      <c r="H553" s="260"/>
      <c r="I553" s="259" t="s">
        <v>4698</v>
      </c>
      <c r="J553" s="214" t="s">
        <v>4730</v>
      </c>
    </row>
    <row r="554" spans="1:10" x14ac:dyDescent="0.25">
      <c r="A554" s="214" t="s">
        <v>3259</v>
      </c>
      <c r="B554" s="259" t="s">
        <v>2330</v>
      </c>
      <c r="C554" s="260"/>
      <c r="D554" s="260"/>
      <c r="E554" s="260">
        <v>74296.539999999994</v>
      </c>
      <c r="F554" s="260">
        <v>74296.539999999994</v>
      </c>
      <c r="G554" s="261"/>
      <c r="H554" s="260"/>
      <c r="I554" s="259" t="s">
        <v>4698</v>
      </c>
      <c r="J554" s="214" t="s">
        <v>4730</v>
      </c>
    </row>
    <row r="555" spans="1:10" x14ac:dyDescent="0.25">
      <c r="A555" s="214" t="s">
        <v>6002</v>
      </c>
      <c r="B555" s="259" t="s">
        <v>2776</v>
      </c>
      <c r="C555" s="260"/>
      <c r="D555" s="260"/>
      <c r="E555" s="260">
        <v>52000</v>
      </c>
      <c r="F555" s="260">
        <v>52000</v>
      </c>
      <c r="G555" s="261"/>
      <c r="H555" s="260"/>
      <c r="I555" s="259" t="s">
        <v>4698</v>
      </c>
      <c r="J555" s="214" t="s">
        <v>4730</v>
      </c>
    </row>
    <row r="556" spans="1:10" x14ac:dyDescent="0.25">
      <c r="A556" s="214" t="s">
        <v>3257</v>
      </c>
      <c r="B556" s="259" t="s">
        <v>1947</v>
      </c>
      <c r="C556" s="260"/>
      <c r="D556" s="260"/>
      <c r="E556" s="260">
        <v>19150</v>
      </c>
      <c r="F556" s="260">
        <v>19150</v>
      </c>
      <c r="G556" s="261"/>
      <c r="H556" s="260"/>
      <c r="I556" s="259" t="s">
        <v>4698</v>
      </c>
      <c r="J556" s="214" t="s">
        <v>4730</v>
      </c>
    </row>
    <row r="557" spans="1:10" x14ac:dyDescent="0.25">
      <c r="A557" s="214" t="s">
        <v>3256</v>
      </c>
      <c r="B557" s="259" t="s">
        <v>1568</v>
      </c>
      <c r="C557" s="260"/>
      <c r="D557" s="260"/>
      <c r="E557" s="260">
        <v>54000</v>
      </c>
      <c r="F557" s="260">
        <v>48300</v>
      </c>
      <c r="G557" s="261"/>
      <c r="H557" s="260"/>
      <c r="I557" s="259" t="s">
        <v>4698</v>
      </c>
      <c r="J557" s="214" t="s">
        <v>4730</v>
      </c>
    </row>
    <row r="558" spans="1:10" x14ac:dyDescent="0.25">
      <c r="A558" s="214" t="s">
        <v>3254</v>
      </c>
      <c r="B558" s="259" t="s">
        <v>1651</v>
      </c>
      <c r="C558" s="260"/>
      <c r="D558" s="260"/>
      <c r="E558" s="260">
        <v>11160</v>
      </c>
      <c r="F558" s="260">
        <v>11160</v>
      </c>
      <c r="G558" s="261"/>
      <c r="H558" s="260"/>
      <c r="I558" s="259" t="s">
        <v>4698</v>
      </c>
      <c r="J558" s="214" t="s">
        <v>4730</v>
      </c>
    </row>
    <row r="559" spans="1:10" x14ac:dyDescent="0.25">
      <c r="A559" s="214" t="s">
        <v>3252</v>
      </c>
      <c r="B559" s="259" t="s">
        <v>2768</v>
      </c>
      <c r="C559" s="260"/>
      <c r="D559" s="260"/>
      <c r="E559" s="260">
        <v>618607.31000000006</v>
      </c>
      <c r="F559" s="260">
        <v>618607.31000000006</v>
      </c>
      <c r="G559" s="261"/>
      <c r="H559" s="260"/>
      <c r="I559" s="259" t="s">
        <v>4698</v>
      </c>
      <c r="J559" s="214" t="s">
        <v>4730</v>
      </c>
    </row>
    <row r="560" spans="1:10" x14ac:dyDescent="0.25">
      <c r="A560" s="214" t="s">
        <v>3251</v>
      </c>
      <c r="B560" s="259" t="s">
        <v>2414</v>
      </c>
      <c r="C560" s="260"/>
      <c r="D560" s="260"/>
      <c r="E560" s="260">
        <v>45000</v>
      </c>
      <c r="F560" s="260">
        <v>27750</v>
      </c>
      <c r="G560" s="261"/>
      <c r="H560" s="260"/>
      <c r="I560" s="259" t="s">
        <v>4698</v>
      </c>
      <c r="J560" s="214" t="s">
        <v>4730</v>
      </c>
    </row>
    <row r="561" spans="1:10" x14ac:dyDescent="0.25">
      <c r="A561" s="214" t="s">
        <v>3250</v>
      </c>
      <c r="B561" s="259" t="s">
        <v>1554</v>
      </c>
      <c r="C561" s="260"/>
      <c r="D561" s="260"/>
      <c r="E561" s="260">
        <v>17089.59</v>
      </c>
      <c r="F561" s="260">
        <v>17089.59</v>
      </c>
      <c r="G561" s="261"/>
      <c r="H561" s="260"/>
      <c r="I561" s="259" t="s">
        <v>4698</v>
      </c>
      <c r="J561" s="214" t="s">
        <v>4730</v>
      </c>
    </row>
    <row r="562" spans="1:10" x14ac:dyDescent="0.25">
      <c r="A562" s="214" t="s">
        <v>3249</v>
      </c>
      <c r="B562" s="259" t="s">
        <v>1554</v>
      </c>
      <c r="C562" s="260"/>
      <c r="D562" s="260"/>
      <c r="E562" s="260">
        <v>17089.59</v>
      </c>
      <c r="F562" s="260">
        <v>17089.59</v>
      </c>
      <c r="G562" s="261"/>
      <c r="H562" s="260"/>
      <c r="I562" s="259" t="s">
        <v>4698</v>
      </c>
      <c r="J562" s="214" t="s">
        <v>4730</v>
      </c>
    </row>
    <row r="563" spans="1:10" x14ac:dyDescent="0.25">
      <c r="A563" s="214" t="s">
        <v>3248</v>
      </c>
      <c r="B563" s="259" t="s">
        <v>1554</v>
      </c>
      <c r="C563" s="260"/>
      <c r="D563" s="260"/>
      <c r="E563" s="260">
        <v>17089.59</v>
      </c>
      <c r="F563" s="260">
        <v>17089.59</v>
      </c>
      <c r="G563" s="261"/>
      <c r="H563" s="260"/>
      <c r="I563" s="259" t="s">
        <v>4698</v>
      </c>
      <c r="J563" s="214" t="s">
        <v>4730</v>
      </c>
    </row>
    <row r="564" spans="1:10" x14ac:dyDescent="0.25">
      <c r="A564" s="214" t="s">
        <v>6003</v>
      </c>
      <c r="B564" s="259" t="s">
        <v>1554</v>
      </c>
      <c r="C564" s="260"/>
      <c r="D564" s="260"/>
      <c r="E564" s="260">
        <v>17089.59</v>
      </c>
      <c r="F564" s="260">
        <v>17089.59</v>
      </c>
      <c r="G564" s="261"/>
      <c r="H564" s="260"/>
      <c r="I564" s="259" t="s">
        <v>4698</v>
      </c>
      <c r="J564" s="214" t="s">
        <v>4730</v>
      </c>
    </row>
    <row r="565" spans="1:10" x14ac:dyDescent="0.25">
      <c r="A565" s="214" t="s">
        <v>3246</v>
      </c>
      <c r="B565" s="259" t="s">
        <v>1642</v>
      </c>
      <c r="C565" s="260"/>
      <c r="D565" s="260"/>
      <c r="E565" s="260">
        <v>45000</v>
      </c>
      <c r="F565" s="260">
        <v>45000</v>
      </c>
      <c r="G565" s="261"/>
      <c r="H565" s="260"/>
      <c r="I565" s="259" t="s">
        <v>4698</v>
      </c>
      <c r="J565" s="214" t="s">
        <v>4730</v>
      </c>
    </row>
    <row r="566" spans="1:10" x14ac:dyDescent="0.25">
      <c r="A566" s="214" t="s">
        <v>3245</v>
      </c>
      <c r="B566" s="259" t="s">
        <v>1162</v>
      </c>
      <c r="C566" s="260"/>
      <c r="D566" s="260"/>
      <c r="E566" s="260">
        <v>15600</v>
      </c>
      <c r="F566" s="260"/>
      <c r="G566" s="261"/>
      <c r="H566" s="260"/>
      <c r="I566" s="259" t="s">
        <v>4698</v>
      </c>
      <c r="J566" s="214" t="s">
        <v>4730</v>
      </c>
    </row>
    <row r="567" spans="1:10" x14ac:dyDescent="0.25">
      <c r="A567" s="214" t="s">
        <v>3244</v>
      </c>
      <c r="B567" s="259" t="s">
        <v>2763</v>
      </c>
      <c r="C567" s="260"/>
      <c r="D567" s="260"/>
      <c r="E567" s="260">
        <v>18000</v>
      </c>
      <c r="F567" s="260">
        <v>18000</v>
      </c>
      <c r="G567" s="261"/>
      <c r="H567" s="260"/>
      <c r="I567" s="259" t="s">
        <v>4698</v>
      </c>
      <c r="J567" s="214" t="s">
        <v>4730</v>
      </c>
    </row>
    <row r="568" spans="1:10" x14ac:dyDescent="0.25">
      <c r="A568" s="214" t="s">
        <v>3243</v>
      </c>
      <c r="B568" s="259" t="s">
        <v>2408</v>
      </c>
      <c r="C568" s="260"/>
      <c r="D568" s="260"/>
      <c r="E568" s="260">
        <v>14500</v>
      </c>
      <c r="F568" s="260">
        <v>14500</v>
      </c>
      <c r="G568" s="261"/>
      <c r="H568" s="260"/>
      <c r="I568" s="259" t="s">
        <v>4698</v>
      </c>
      <c r="J568" s="214" t="s">
        <v>4730</v>
      </c>
    </row>
    <row r="569" spans="1:10" x14ac:dyDescent="0.25">
      <c r="A569" s="214" t="s">
        <v>3241</v>
      </c>
      <c r="B569" s="259" t="s">
        <v>2251</v>
      </c>
      <c r="C569" s="260"/>
      <c r="D569" s="260"/>
      <c r="E569" s="260">
        <v>16000</v>
      </c>
      <c r="F569" s="260">
        <v>16000</v>
      </c>
      <c r="G569" s="261"/>
      <c r="H569" s="260"/>
      <c r="I569" s="259" t="s">
        <v>4698</v>
      </c>
      <c r="J569" s="214" t="s">
        <v>4730</v>
      </c>
    </row>
    <row r="570" spans="1:10" x14ac:dyDescent="0.25">
      <c r="A570" s="214" t="s">
        <v>3239</v>
      </c>
      <c r="B570" s="259" t="s">
        <v>2407</v>
      </c>
      <c r="C570" s="260"/>
      <c r="D570" s="260"/>
      <c r="E570" s="260">
        <v>12500</v>
      </c>
      <c r="F570" s="260">
        <v>12500</v>
      </c>
      <c r="G570" s="261"/>
      <c r="H570" s="260"/>
      <c r="I570" s="259" t="s">
        <v>4698</v>
      </c>
      <c r="J570" s="214" t="s">
        <v>4730</v>
      </c>
    </row>
    <row r="571" spans="1:10" x14ac:dyDescent="0.25">
      <c r="A571" s="214" t="s">
        <v>3238</v>
      </c>
      <c r="B571" s="259" t="s">
        <v>2765</v>
      </c>
      <c r="C571" s="260"/>
      <c r="D571" s="260"/>
      <c r="E571" s="260">
        <v>34000</v>
      </c>
      <c r="F571" s="260">
        <v>34000</v>
      </c>
      <c r="G571" s="261"/>
      <c r="H571" s="260"/>
      <c r="I571" s="259" t="s">
        <v>4698</v>
      </c>
      <c r="J571" s="214" t="s">
        <v>4730</v>
      </c>
    </row>
    <row r="572" spans="1:10" x14ac:dyDescent="0.25">
      <c r="A572" s="214" t="s">
        <v>3237</v>
      </c>
      <c r="B572" s="259" t="s">
        <v>1607</v>
      </c>
      <c r="C572" s="260"/>
      <c r="D572" s="260"/>
      <c r="E572" s="260">
        <v>37400</v>
      </c>
      <c r="F572" s="260">
        <v>37400</v>
      </c>
      <c r="G572" s="261"/>
      <c r="H572" s="260"/>
      <c r="I572" s="259" t="s">
        <v>4698</v>
      </c>
      <c r="J572" s="214" t="s">
        <v>4730</v>
      </c>
    </row>
    <row r="573" spans="1:10" x14ac:dyDescent="0.25">
      <c r="A573" s="214" t="s">
        <v>3236</v>
      </c>
      <c r="B573" s="259" t="s">
        <v>2409</v>
      </c>
      <c r="C573" s="260"/>
      <c r="D573" s="260"/>
      <c r="E573" s="260">
        <v>36000</v>
      </c>
      <c r="F573" s="260">
        <v>36000</v>
      </c>
      <c r="G573" s="261"/>
      <c r="H573" s="260"/>
      <c r="I573" s="259" t="s">
        <v>4698</v>
      </c>
      <c r="J573" s="214" t="s">
        <v>4730</v>
      </c>
    </row>
    <row r="574" spans="1:10" x14ac:dyDescent="0.25">
      <c r="A574" s="214" t="s">
        <v>3235</v>
      </c>
      <c r="B574" s="259" t="s">
        <v>2245</v>
      </c>
      <c r="C574" s="260"/>
      <c r="D574" s="260"/>
      <c r="E574" s="260">
        <v>12000</v>
      </c>
      <c r="F574" s="260">
        <v>12000</v>
      </c>
      <c r="G574" s="261"/>
      <c r="H574" s="260"/>
      <c r="I574" s="259" t="s">
        <v>4698</v>
      </c>
      <c r="J574" s="214" t="s">
        <v>4730</v>
      </c>
    </row>
    <row r="575" spans="1:10" x14ac:dyDescent="0.25">
      <c r="A575" s="214" t="s">
        <v>3234</v>
      </c>
      <c r="B575" s="259" t="s">
        <v>2408</v>
      </c>
      <c r="C575" s="260"/>
      <c r="D575" s="260"/>
      <c r="E575" s="260">
        <v>29000</v>
      </c>
      <c r="F575" s="260">
        <v>29000</v>
      </c>
      <c r="G575" s="261"/>
      <c r="H575" s="260"/>
      <c r="I575" s="259" t="s">
        <v>4698</v>
      </c>
      <c r="J575" s="214" t="s">
        <v>4730</v>
      </c>
    </row>
    <row r="576" spans="1:10" x14ac:dyDescent="0.25">
      <c r="A576" s="214" t="s">
        <v>3233</v>
      </c>
      <c r="B576" s="259" t="s">
        <v>2251</v>
      </c>
      <c r="C576" s="260"/>
      <c r="D576" s="260"/>
      <c r="E576" s="260">
        <v>16000</v>
      </c>
      <c r="F576" s="260">
        <v>16000</v>
      </c>
      <c r="G576" s="261"/>
      <c r="H576" s="260"/>
      <c r="I576" s="259" t="s">
        <v>4698</v>
      </c>
      <c r="J576" s="214" t="s">
        <v>4730</v>
      </c>
    </row>
    <row r="577" spans="1:10" x14ac:dyDescent="0.25">
      <c r="A577" s="214" t="s">
        <v>3232</v>
      </c>
      <c r="B577" s="259" t="s">
        <v>2251</v>
      </c>
      <c r="C577" s="260"/>
      <c r="D577" s="260"/>
      <c r="E577" s="260">
        <v>27500</v>
      </c>
      <c r="F577" s="260">
        <v>27500</v>
      </c>
      <c r="G577" s="261"/>
      <c r="H577" s="260"/>
      <c r="I577" s="259" t="s">
        <v>4698</v>
      </c>
      <c r="J577" s="214" t="s">
        <v>4730</v>
      </c>
    </row>
    <row r="578" spans="1:10" x14ac:dyDescent="0.25">
      <c r="A578" s="214" t="s">
        <v>3230</v>
      </c>
      <c r="B578" s="259" t="s">
        <v>2764</v>
      </c>
      <c r="C578" s="260"/>
      <c r="D578" s="260"/>
      <c r="E578" s="260">
        <v>68000</v>
      </c>
      <c r="F578" s="260">
        <v>31571.279999999999</v>
      </c>
      <c r="G578" s="261"/>
      <c r="H578" s="260"/>
      <c r="I578" s="259" t="s">
        <v>4698</v>
      </c>
      <c r="J578" s="214" t="s">
        <v>4730</v>
      </c>
    </row>
    <row r="579" spans="1:10" x14ac:dyDescent="0.25">
      <c r="A579" s="214" t="s">
        <v>3228</v>
      </c>
      <c r="B579" s="259" t="s">
        <v>2763</v>
      </c>
      <c r="C579" s="260"/>
      <c r="D579" s="260"/>
      <c r="E579" s="260">
        <v>45000</v>
      </c>
      <c r="F579" s="260">
        <v>20892.689999999999</v>
      </c>
      <c r="G579" s="261"/>
      <c r="H579" s="260"/>
      <c r="I579" s="259" t="s">
        <v>4698</v>
      </c>
      <c r="J579" s="214" t="s">
        <v>4730</v>
      </c>
    </row>
    <row r="580" spans="1:10" x14ac:dyDescent="0.25">
      <c r="A580" s="214" t="s">
        <v>3227</v>
      </c>
      <c r="B580" s="259" t="s">
        <v>2761</v>
      </c>
      <c r="C580" s="260"/>
      <c r="D580" s="260"/>
      <c r="E580" s="260">
        <v>53500</v>
      </c>
      <c r="F580" s="260">
        <v>24839.1</v>
      </c>
      <c r="G580" s="261"/>
      <c r="H580" s="260"/>
      <c r="I580" s="259" t="s">
        <v>4698</v>
      </c>
      <c r="J580" s="214" t="s">
        <v>4730</v>
      </c>
    </row>
    <row r="581" spans="1:10" x14ac:dyDescent="0.25">
      <c r="A581" s="214" t="s">
        <v>3225</v>
      </c>
      <c r="B581" s="259" t="s">
        <v>2758</v>
      </c>
      <c r="C581" s="260"/>
      <c r="D581" s="260"/>
      <c r="E581" s="260">
        <v>19500</v>
      </c>
      <c r="F581" s="260">
        <v>19500</v>
      </c>
      <c r="G581" s="261"/>
      <c r="H581" s="260"/>
      <c r="I581" s="259" t="s">
        <v>4698</v>
      </c>
      <c r="J581" s="214" t="s">
        <v>4730</v>
      </c>
    </row>
    <row r="582" spans="1:10" x14ac:dyDescent="0.25">
      <c r="A582" s="214" t="s">
        <v>3223</v>
      </c>
      <c r="B582" s="259" t="s">
        <v>2756</v>
      </c>
      <c r="C582" s="260"/>
      <c r="D582" s="260"/>
      <c r="E582" s="260">
        <v>45000</v>
      </c>
      <c r="F582" s="260">
        <v>25500</v>
      </c>
      <c r="G582" s="261"/>
      <c r="H582" s="260"/>
      <c r="I582" s="259" t="s">
        <v>4698</v>
      </c>
      <c r="J582" s="214" t="s">
        <v>4730</v>
      </c>
    </row>
    <row r="583" spans="1:10" x14ac:dyDescent="0.25">
      <c r="A583" s="214" t="s">
        <v>3222</v>
      </c>
      <c r="B583" s="259" t="s">
        <v>1552</v>
      </c>
      <c r="C583" s="260"/>
      <c r="D583" s="260"/>
      <c r="E583" s="260">
        <v>129353.08</v>
      </c>
      <c r="F583" s="260">
        <v>94367.32</v>
      </c>
      <c r="G583" s="261"/>
      <c r="H583" s="260"/>
      <c r="I583" s="259" t="s">
        <v>4698</v>
      </c>
      <c r="J583" s="214" t="s">
        <v>4730</v>
      </c>
    </row>
    <row r="584" spans="1:10" x14ac:dyDescent="0.25">
      <c r="A584" s="214" t="s">
        <v>3221</v>
      </c>
      <c r="B584" s="259" t="s">
        <v>1760</v>
      </c>
      <c r="C584" s="260"/>
      <c r="D584" s="260"/>
      <c r="E584" s="260">
        <v>38517.279999999999</v>
      </c>
      <c r="F584" s="260">
        <v>38517.279999999999</v>
      </c>
      <c r="G584" s="261"/>
      <c r="H584" s="260"/>
      <c r="I584" s="259" t="s">
        <v>4698</v>
      </c>
      <c r="J584" s="214" t="s">
        <v>4730</v>
      </c>
    </row>
    <row r="585" spans="1:10" x14ac:dyDescent="0.25">
      <c r="A585" s="214" t="s">
        <v>3219</v>
      </c>
      <c r="B585" s="259" t="s">
        <v>1569</v>
      </c>
      <c r="C585" s="260"/>
      <c r="D585" s="260"/>
      <c r="E585" s="260">
        <v>36720</v>
      </c>
      <c r="F585" s="260">
        <v>36720</v>
      </c>
      <c r="G585" s="261"/>
      <c r="H585" s="260"/>
      <c r="I585" s="259" t="s">
        <v>4698</v>
      </c>
      <c r="J585" s="214" t="s">
        <v>4730</v>
      </c>
    </row>
    <row r="586" spans="1:10" x14ac:dyDescent="0.25">
      <c r="A586" s="214" t="s">
        <v>6004</v>
      </c>
      <c r="B586" s="259" t="s">
        <v>1766</v>
      </c>
      <c r="C586" s="260"/>
      <c r="D586" s="260"/>
      <c r="E586" s="260">
        <v>13500</v>
      </c>
      <c r="F586" s="260">
        <v>13500</v>
      </c>
      <c r="G586" s="261"/>
      <c r="H586" s="260"/>
      <c r="I586" s="259" t="s">
        <v>4698</v>
      </c>
      <c r="J586" s="214" t="s">
        <v>4730</v>
      </c>
    </row>
    <row r="587" spans="1:10" x14ac:dyDescent="0.25">
      <c r="A587" s="214" t="s">
        <v>6005</v>
      </c>
      <c r="B587" s="259" t="s">
        <v>1162</v>
      </c>
      <c r="C587" s="260"/>
      <c r="D587" s="260"/>
      <c r="E587" s="260">
        <v>15000</v>
      </c>
      <c r="F587" s="260">
        <v>15000</v>
      </c>
      <c r="G587" s="261"/>
      <c r="H587" s="260"/>
      <c r="I587" s="259" t="s">
        <v>4698</v>
      </c>
      <c r="J587" s="214" t="s">
        <v>4730</v>
      </c>
    </row>
    <row r="588" spans="1:10" x14ac:dyDescent="0.25">
      <c r="A588" s="214" t="s">
        <v>6006</v>
      </c>
      <c r="B588" s="259" t="s">
        <v>2750</v>
      </c>
      <c r="C588" s="260"/>
      <c r="D588" s="260"/>
      <c r="E588" s="260">
        <v>19882.89</v>
      </c>
      <c r="F588" s="260">
        <v>19882.89</v>
      </c>
      <c r="G588" s="261"/>
      <c r="H588" s="260"/>
      <c r="I588" s="259" t="s">
        <v>4698</v>
      </c>
      <c r="J588" s="214" t="s">
        <v>4730</v>
      </c>
    </row>
    <row r="589" spans="1:10" x14ac:dyDescent="0.25">
      <c r="A589" s="214" t="s">
        <v>3216</v>
      </c>
      <c r="B589" s="259" t="s">
        <v>2749</v>
      </c>
      <c r="C589" s="260"/>
      <c r="D589" s="260"/>
      <c r="E589" s="260">
        <v>15440</v>
      </c>
      <c r="F589" s="260">
        <v>15440</v>
      </c>
      <c r="G589" s="261"/>
      <c r="H589" s="260"/>
      <c r="I589" s="259" t="s">
        <v>4698</v>
      </c>
      <c r="J589" s="214" t="s">
        <v>4730</v>
      </c>
    </row>
    <row r="590" spans="1:10" x14ac:dyDescent="0.25">
      <c r="A590" s="214" t="s">
        <v>3215</v>
      </c>
      <c r="B590" s="259" t="s">
        <v>2748</v>
      </c>
      <c r="C590" s="260"/>
      <c r="D590" s="260"/>
      <c r="E590" s="260">
        <v>99997</v>
      </c>
      <c r="F590" s="260">
        <v>57141.120000000003</v>
      </c>
      <c r="G590" s="261"/>
      <c r="H590" s="260"/>
      <c r="I590" s="259" t="s">
        <v>4698</v>
      </c>
      <c r="J590" s="214" t="s">
        <v>4730</v>
      </c>
    </row>
    <row r="591" spans="1:10" x14ac:dyDescent="0.25">
      <c r="A591" s="214" t="s">
        <v>6007</v>
      </c>
      <c r="B591" s="259" t="s">
        <v>2747</v>
      </c>
      <c r="C591" s="260"/>
      <c r="D591" s="260"/>
      <c r="E591" s="260">
        <v>99993</v>
      </c>
      <c r="F591" s="260">
        <v>57138.720000000001</v>
      </c>
      <c r="G591" s="261"/>
      <c r="H591" s="260"/>
      <c r="I591" s="259" t="s">
        <v>4698</v>
      </c>
      <c r="J591" s="214" t="s">
        <v>4730</v>
      </c>
    </row>
    <row r="592" spans="1:10" x14ac:dyDescent="0.25">
      <c r="A592" s="214" t="s">
        <v>6008</v>
      </c>
      <c r="B592" s="259" t="s">
        <v>1548</v>
      </c>
      <c r="C592" s="260"/>
      <c r="D592" s="260"/>
      <c r="E592" s="260">
        <v>11263.56</v>
      </c>
      <c r="F592" s="260">
        <v>11263.56</v>
      </c>
      <c r="G592" s="261"/>
      <c r="H592" s="260"/>
      <c r="I592" s="259" t="s">
        <v>4698</v>
      </c>
      <c r="J592" s="214" t="s">
        <v>4730</v>
      </c>
    </row>
    <row r="593" spans="1:10" x14ac:dyDescent="0.25">
      <c r="A593" s="214" t="s">
        <v>6009</v>
      </c>
      <c r="B593" s="259" t="s">
        <v>2726</v>
      </c>
      <c r="C593" s="260"/>
      <c r="D593" s="260"/>
      <c r="E593" s="260">
        <v>10080</v>
      </c>
      <c r="F593" s="260">
        <v>10080</v>
      </c>
      <c r="G593" s="261"/>
      <c r="H593" s="260"/>
      <c r="I593" s="259" t="s">
        <v>4698</v>
      </c>
      <c r="J593" s="214" t="s">
        <v>4730</v>
      </c>
    </row>
    <row r="594" spans="1:10" x14ac:dyDescent="0.25">
      <c r="A594" s="214" t="s">
        <v>6010</v>
      </c>
      <c r="B594" s="259" t="s">
        <v>1547</v>
      </c>
      <c r="C594" s="260"/>
      <c r="D594" s="260"/>
      <c r="E594" s="260">
        <v>153543.95000000001</v>
      </c>
      <c r="F594" s="260">
        <v>67424.87</v>
      </c>
      <c r="G594" s="261"/>
      <c r="H594" s="260"/>
      <c r="I594" s="259" t="s">
        <v>4698</v>
      </c>
      <c r="J594" s="214" t="s">
        <v>4730</v>
      </c>
    </row>
    <row r="595" spans="1:10" x14ac:dyDescent="0.25">
      <c r="A595" s="214" t="s">
        <v>6011</v>
      </c>
      <c r="B595" s="259" t="s">
        <v>1546</v>
      </c>
      <c r="C595" s="260"/>
      <c r="D595" s="260"/>
      <c r="E595" s="260">
        <v>11607.01</v>
      </c>
      <c r="F595" s="260">
        <v>11607.01</v>
      </c>
      <c r="G595" s="261"/>
      <c r="H595" s="260"/>
      <c r="I595" s="259" t="s">
        <v>4698</v>
      </c>
      <c r="J595" s="214" t="s">
        <v>4730</v>
      </c>
    </row>
    <row r="596" spans="1:10" x14ac:dyDescent="0.25">
      <c r="A596" s="214" t="s">
        <v>6012</v>
      </c>
      <c r="B596" s="259" t="s">
        <v>2089</v>
      </c>
      <c r="C596" s="260"/>
      <c r="D596" s="260"/>
      <c r="E596" s="260">
        <v>12607</v>
      </c>
      <c r="F596" s="260">
        <v>12607</v>
      </c>
      <c r="G596" s="261"/>
      <c r="H596" s="260"/>
      <c r="I596" s="259" t="s">
        <v>4698</v>
      </c>
      <c r="J596" s="214" t="s">
        <v>4730</v>
      </c>
    </row>
    <row r="597" spans="1:10" x14ac:dyDescent="0.25">
      <c r="A597" s="214" t="s">
        <v>3210</v>
      </c>
      <c r="B597" s="259" t="s">
        <v>2714</v>
      </c>
      <c r="C597" s="260"/>
      <c r="D597" s="260"/>
      <c r="E597" s="260">
        <v>37510</v>
      </c>
      <c r="F597" s="260">
        <v>37510</v>
      </c>
      <c r="G597" s="261"/>
      <c r="H597" s="260"/>
      <c r="I597" s="259" t="s">
        <v>4698</v>
      </c>
      <c r="J597" s="214" t="s">
        <v>4730</v>
      </c>
    </row>
    <row r="598" spans="1:10" x14ac:dyDescent="0.25">
      <c r="A598" s="214" t="s">
        <v>6013</v>
      </c>
      <c r="B598" s="259" t="s">
        <v>1173</v>
      </c>
      <c r="C598" s="260"/>
      <c r="D598" s="260"/>
      <c r="E598" s="260">
        <v>106975.39</v>
      </c>
      <c r="F598" s="260"/>
      <c r="G598" s="261"/>
      <c r="H598" s="260"/>
      <c r="I598" s="259" t="s">
        <v>4698</v>
      </c>
      <c r="J598" s="214" t="s">
        <v>4730</v>
      </c>
    </row>
    <row r="599" spans="1:10" x14ac:dyDescent="0.25">
      <c r="A599" s="214" t="s">
        <v>6014</v>
      </c>
      <c r="B599" s="259" t="s">
        <v>1173</v>
      </c>
      <c r="C599" s="260"/>
      <c r="D599" s="260"/>
      <c r="E599" s="260">
        <v>235319.44</v>
      </c>
      <c r="F599" s="260">
        <v>235319.44</v>
      </c>
      <c r="G599" s="261"/>
      <c r="H599" s="260"/>
      <c r="I599" s="259" t="s">
        <v>4698</v>
      </c>
      <c r="J599" s="214" t="s">
        <v>4730</v>
      </c>
    </row>
    <row r="600" spans="1:10" x14ac:dyDescent="0.25">
      <c r="A600" s="214" t="s">
        <v>6015</v>
      </c>
      <c r="B600" s="259" t="s">
        <v>1174</v>
      </c>
      <c r="C600" s="260"/>
      <c r="D600" s="260"/>
      <c r="E600" s="260">
        <v>2716.82</v>
      </c>
      <c r="F600" s="260">
        <v>2716.82</v>
      </c>
      <c r="G600" s="261"/>
      <c r="H600" s="260"/>
      <c r="I600" s="259" t="s">
        <v>4698</v>
      </c>
      <c r="J600" s="214" t="s">
        <v>4730</v>
      </c>
    </row>
    <row r="601" spans="1:10" x14ac:dyDescent="0.25">
      <c r="A601" s="214" t="s">
        <v>6016</v>
      </c>
      <c r="B601" s="259" t="s">
        <v>2708</v>
      </c>
      <c r="C601" s="260"/>
      <c r="D601" s="260"/>
      <c r="E601" s="260">
        <v>82360</v>
      </c>
      <c r="F601" s="260">
        <v>82360</v>
      </c>
      <c r="G601" s="261"/>
      <c r="H601" s="260"/>
      <c r="I601" s="259" t="s">
        <v>4698</v>
      </c>
      <c r="J601" s="214" t="s">
        <v>4730</v>
      </c>
    </row>
    <row r="602" spans="1:10" x14ac:dyDescent="0.25">
      <c r="A602" s="214" t="s">
        <v>6017</v>
      </c>
      <c r="B602" s="259" t="s">
        <v>1123</v>
      </c>
      <c r="C602" s="260"/>
      <c r="D602" s="260"/>
      <c r="E602" s="260">
        <v>15719</v>
      </c>
      <c r="F602" s="260">
        <v>15719</v>
      </c>
      <c r="G602" s="261"/>
      <c r="H602" s="260"/>
      <c r="I602" s="259" t="s">
        <v>4698</v>
      </c>
      <c r="J602" s="214" t="s">
        <v>4730</v>
      </c>
    </row>
    <row r="603" spans="1:10" x14ac:dyDescent="0.25">
      <c r="A603" s="214" t="s">
        <v>6018</v>
      </c>
      <c r="B603" s="259" t="s">
        <v>1123</v>
      </c>
      <c r="C603" s="260"/>
      <c r="D603" s="260"/>
      <c r="E603" s="260">
        <v>15447</v>
      </c>
      <c r="F603" s="260">
        <v>15447</v>
      </c>
      <c r="G603" s="261"/>
      <c r="H603" s="260"/>
      <c r="I603" s="259" t="s">
        <v>4698</v>
      </c>
      <c r="J603" s="214" t="s">
        <v>4730</v>
      </c>
    </row>
    <row r="604" spans="1:10" x14ac:dyDescent="0.25">
      <c r="A604" s="214" t="s">
        <v>6019</v>
      </c>
      <c r="B604" s="259" t="s">
        <v>2704</v>
      </c>
      <c r="C604" s="260"/>
      <c r="D604" s="260"/>
      <c r="E604" s="260">
        <v>48090</v>
      </c>
      <c r="F604" s="260">
        <v>25648</v>
      </c>
      <c r="G604" s="261"/>
      <c r="H604" s="260"/>
      <c r="I604" s="214" t="s">
        <v>4699</v>
      </c>
      <c r="J604" s="214" t="s">
        <v>4730</v>
      </c>
    </row>
    <row r="605" spans="1:10" x14ac:dyDescent="0.25">
      <c r="A605" s="214" t="s">
        <v>6020</v>
      </c>
      <c r="B605" s="259" t="s">
        <v>2703</v>
      </c>
      <c r="C605" s="260"/>
      <c r="D605" s="260"/>
      <c r="E605" s="260">
        <v>21160</v>
      </c>
      <c r="F605" s="260">
        <v>11285.44</v>
      </c>
      <c r="G605" s="261"/>
      <c r="H605" s="260"/>
      <c r="I605" s="214" t="s">
        <v>4699</v>
      </c>
      <c r="J605" s="214" t="s">
        <v>4730</v>
      </c>
    </row>
    <row r="606" spans="1:10" ht="24" x14ac:dyDescent="0.25">
      <c r="A606" s="214" t="s">
        <v>3201</v>
      </c>
      <c r="B606" s="259" t="s">
        <v>2700</v>
      </c>
      <c r="C606" s="260"/>
      <c r="D606" s="260"/>
      <c r="E606" s="260">
        <v>38460</v>
      </c>
      <c r="F606" s="260">
        <v>20512</v>
      </c>
      <c r="G606" s="261"/>
      <c r="H606" s="260"/>
      <c r="I606" s="214" t="s">
        <v>4699</v>
      </c>
      <c r="J606" s="214" t="s">
        <v>4730</v>
      </c>
    </row>
    <row r="607" spans="1:10" x14ac:dyDescent="0.25">
      <c r="A607" s="214" t="s">
        <v>6021</v>
      </c>
      <c r="B607" s="259" t="s">
        <v>2698</v>
      </c>
      <c r="C607" s="260"/>
      <c r="D607" s="260"/>
      <c r="E607" s="260">
        <v>23080</v>
      </c>
      <c r="F607" s="260">
        <v>12309.44</v>
      </c>
      <c r="G607" s="261"/>
      <c r="H607" s="260"/>
      <c r="I607" s="214" t="s">
        <v>4699</v>
      </c>
      <c r="J607" s="214" t="s">
        <v>4730</v>
      </c>
    </row>
    <row r="608" spans="1:10" x14ac:dyDescent="0.25">
      <c r="A608" s="214" t="s">
        <v>6022</v>
      </c>
      <c r="B608" s="259" t="s">
        <v>2696</v>
      </c>
      <c r="C608" s="260"/>
      <c r="D608" s="260"/>
      <c r="E608" s="260">
        <v>23080</v>
      </c>
      <c r="F608" s="260">
        <v>12309.44</v>
      </c>
      <c r="G608" s="261"/>
      <c r="H608" s="260"/>
      <c r="I608" s="214" t="s">
        <v>4699</v>
      </c>
      <c r="J608" s="214" t="s">
        <v>4730</v>
      </c>
    </row>
    <row r="609" spans="1:10" x14ac:dyDescent="0.25">
      <c r="A609" s="214" t="s">
        <v>6023</v>
      </c>
      <c r="B609" s="259" t="s">
        <v>2695</v>
      </c>
      <c r="C609" s="260"/>
      <c r="D609" s="260"/>
      <c r="E609" s="260">
        <v>27890</v>
      </c>
      <c r="F609" s="260">
        <v>14874.56</v>
      </c>
      <c r="G609" s="261"/>
      <c r="H609" s="260"/>
      <c r="I609" s="214" t="s">
        <v>4699</v>
      </c>
      <c r="J609" s="214" t="s">
        <v>4730</v>
      </c>
    </row>
    <row r="610" spans="1:10" x14ac:dyDescent="0.25">
      <c r="A610" s="214" t="s">
        <v>6024</v>
      </c>
      <c r="B610" s="259" t="s">
        <v>2693</v>
      </c>
      <c r="C610" s="260"/>
      <c r="D610" s="260"/>
      <c r="E610" s="260">
        <v>23082</v>
      </c>
      <c r="F610" s="260">
        <v>12310.4</v>
      </c>
      <c r="G610" s="261"/>
      <c r="H610" s="260"/>
      <c r="I610" s="214" t="s">
        <v>4699</v>
      </c>
      <c r="J610" s="214" t="s">
        <v>4730</v>
      </c>
    </row>
    <row r="611" spans="1:10" x14ac:dyDescent="0.25">
      <c r="A611" s="214" t="s">
        <v>6025</v>
      </c>
      <c r="B611" s="259" t="s">
        <v>2690</v>
      </c>
      <c r="C611" s="260"/>
      <c r="D611" s="260"/>
      <c r="E611" s="260">
        <v>34620</v>
      </c>
      <c r="F611" s="260">
        <v>34620</v>
      </c>
      <c r="G611" s="261"/>
      <c r="H611" s="260"/>
      <c r="I611" s="214" t="s">
        <v>4699</v>
      </c>
      <c r="J611" s="214" t="s">
        <v>4730</v>
      </c>
    </row>
    <row r="612" spans="1:10" x14ac:dyDescent="0.25">
      <c r="A612" s="214" t="s">
        <v>6026</v>
      </c>
      <c r="B612" s="259" t="s">
        <v>2689</v>
      </c>
      <c r="C612" s="260"/>
      <c r="D612" s="260"/>
      <c r="E612" s="260">
        <v>117460</v>
      </c>
      <c r="F612" s="260">
        <v>104408.96000000001</v>
      </c>
      <c r="G612" s="261"/>
      <c r="H612" s="260"/>
      <c r="I612" s="214" t="s">
        <v>4699</v>
      </c>
      <c r="J612" s="214" t="s">
        <v>4730</v>
      </c>
    </row>
    <row r="613" spans="1:10" x14ac:dyDescent="0.25">
      <c r="A613" s="214" t="s">
        <v>6027</v>
      </c>
      <c r="B613" s="259" t="s">
        <v>1123</v>
      </c>
      <c r="C613" s="260"/>
      <c r="D613" s="260"/>
      <c r="E613" s="260">
        <v>14925</v>
      </c>
      <c r="F613" s="260">
        <v>14925</v>
      </c>
      <c r="G613" s="261"/>
      <c r="H613" s="260"/>
      <c r="I613" s="214" t="s">
        <v>4699</v>
      </c>
      <c r="J613" s="214" t="s">
        <v>4730</v>
      </c>
    </row>
    <row r="614" spans="1:10" x14ac:dyDescent="0.25">
      <c r="A614" s="214" t="s">
        <v>6028</v>
      </c>
      <c r="B614" s="259" t="s">
        <v>1642</v>
      </c>
      <c r="C614" s="260"/>
      <c r="D614" s="260"/>
      <c r="E614" s="260">
        <v>15436</v>
      </c>
      <c r="F614" s="260">
        <v>15436</v>
      </c>
      <c r="G614" s="261"/>
      <c r="H614" s="260"/>
      <c r="I614" s="214" t="s">
        <v>4699</v>
      </c>
      <c r="J614" s="214" t="s">
        <v>4730</v>
      </c>
    </row>
    <row r="615" spans="1:10" x14ac:dyDescent="0.25">
      <c r="A615" s="214" t="s">
        <v>6029</v>
      </c>
      <c r="B615" s="259" t="s">
        <v>1123</v>
      </c>
      <c r="C615" s="260"/>
      <c r="D615" s="260"/>
      <c r="E615" s="260">
        <v>199992</v>
      </c>
      <c r="F615" s="260">
        <v>199992</v>
      </c>
      <c r="G615" s="261"/>
      <c r="H615" s="260"/>
      <c r="I615" s="214" t="s">
        <v>4699</v>
      </c>
      <c r="J615" s="214" t="s">
        <v>4730</v>
      </c>
    </row>
    <row r="616" spans="1:10" x14ac:dyDescent="0.25">
      <c r="A616" s="214" t="s">
        <v>6030</v>
      </c>
      <c r="B616" s="259" t="s">
        <v>2131</v>
      </c>
      <c r="C616" s="260"/>
      <c r="D616" s="260"/>
      <c r="E616" s="260">
        <v>99998</v>
      </c>
      <c r="F616" s="260">
        <v>99998</v>
      </c>
      <c r="G616" s="261"/>
      <c r="H616" s="260"/>
      <c r="I616" s="214" t="s">
        <v>4699</v>
      </c>
      <c r="J616" s="214" t="s">
        <v>4730</v>
      </c>
    </row>
    <row r="617" spans="1:10" x14ac:dyDescent="0.25">
      <c r="A617" s="214" t="s">
        <v>6031</v>
      </c>
      <c r="B617" s="259" t="s">
        <v>1123</v>
      </c>
      <c r="C617" s="260"/>
      <c r="D617" s="260"/>
      <c r="E617" s="260">
        <v>99996</v>
      </c>
      <c r="F617" s="260">
        <v>99996</v>
      </c>
      <c r="G617" s="261"/>
      <c r="H617" s="260"/>
      <c r="I617" s="214" t="s">
        <v>4699</v>
      </c>
      <c r="J617" s="214" t="s">
        <v>4730</v>
      </c>
    </row>
    <row r="618" spans="1:10" x14ac:dyDescent="0.25">
      <c r="A618" s="214" t="s">
        <v>6032</v>
      </c>
      <c r="B618" s="259" t="s">
        <v>1125</v>
      </c>
      <c r="C618" s="260"/>
      <c r="D618" s="260"/>
      <c r="E618" s="260">
        <v>50310</v>
      </c>
      <c r="F618" s="260">
        <v>50310</v>
      </c>
      <c r="G618" s="261"/>
      <c r="H618" s="260"/>
      <c r="I618" s="214" t="s">
        <v>4699</v>
      </c>
      <c r="J618" s="214" t="s">
        <v>4730</v>
      </c>
    </row>
    <row r="619" spans="1:10" x14ac:dyDescent="0.25">
      <c r="A619" s="214" t="s">
        <v>6033</v>
      </c>
      <c r="B619" s="259" t="s">
        <v>1127</v>
      </c>
      <c r="C619" s="260"/>
      <c r="D619" s="260"/>
      <c r="E619" s="260">
        <v>201120</v>
      </c>
      <c r="F619" s="260">
        <v>201120</v>
      </c>
      <c r="G619" s="261"/>
      <c r="H619" s="260"/>
      <c r="I619" s="214" t="s">
        <v>4699</v>
      </c>
      <c r="J619" s="214" t="s">
        <v>4730</v>
      </c>
    </row>
    <row r="620" spans="1:10" x14ac:dyDescent="0.25">
      <c r="A620" s="214" t="s">
        <v>6034</v>
      </c>
      <c r="B620" s="259" t="s">
        <v>2619</v>
      </c>
      <c r="C620" s="260"/>
      <c r="D620" s="260"/>
      <c r="E620" s="260">
        <v>12000</v>
      </c>
      <c r="F620" s="260">
        <v>12000</v>
      </c>
      <c r="G620" s="261"/>
      <c r="H620" s="260"/>
      <c r="I620" s="214" t="s">
        <v>4699</v>
      </c>
      <c r="J620" s="214" t="s">
        <v>4730</v>
      </c>
    </row>
    <row r="621" spans="1:10" x14ac:dyDescent="0.25">
      <c r="A621" s="214" t="s">
        <v>6035</v>
      </c>
      <c r="B621" s="259" t="s">
        <v>1554</v>
      </c>
      <c r="C621" s="260"/>
      <c r="D621" s="260"/>
      <c r="E621" s="260">
        <v>365400</v>
      </c>
      <c r="F621" s="260">
        <v>365400</v>
      </c>
      <c r="G621" s="261"/>
      <c r="H621" s="260"/>
      <c r="I621" s="214" t="s">
        <v>4699</v>
      </c>
      <c r="J621" s="214" t="s">
        <v>4730</v>
      </c>
    </row>
    <row r="622" spans="1:10" x14ac:dyDescent="0.25">
      <c r="A622" s="214" t="s">
        <v>6036</v>
      </c>
      <c r="B622" s="259" t="s">
        <v>1554</v>
      </c>
      <c r="C622" s="260"/>
      <c r="D622" s="260"/>
      <c r="E622" s="260">
        <v>80000</v>
      </c>
      <c r="F622" s="260">
        <v>80000</v>
      </c>
      <c r="G622" s="261"/>
      <c r="H622" s="260"/>
      <c r="I622" s="214" t="s">
        <v>4699</v>
      </c>
      <c r="J622" s="214" t="s">
        <v>4730</v>
      </c>
    </row>
    <row r="623" spans="1:10" x14ac:dyDescent="0.25">
      <c r="A623" s="214" t="s">
        <v>6037</v>
      </c>
      <c r="B623" s="259" t="s">
        <v>1123</v>
      </c>
      <c r="C623" s="260"/>
      <c r="D623" s="260"/>
      <c r="E623" s="260">
        <v>14925</v>
      </c>
      <c r="F623" s="260">
        <v>14925</v>
      </c>
      <c r="G623" s="261"/>
      <c r="H623" s="260"/>
      <c r="I623" s="214" t="s">
        <v>4699</v>
      </c>
      <c r="J623" s="214" t="s">
        <v>4730</v>
      </c>
    </row>
    <row r="624" spans="1:10" x14ac:dyDescent="0.25">
      <c r="A624" s="214" t="s">
        <v>6038</v>
      </c>
      <c r="B624" s="259" t="s">
        <v>2666</v>
      </c>
      <c r="C624" s="260"/>
      <c r="D624" s="260"/>
      <c r="E624" s="260">
        <v>37154</v>
      </c>
      <c r="F624" s="260">
        <v>37154</v>
      </c>
      <c r="G624" s="261"/>
      <c r="H624" s="260"/>
      <c r="I624" s="214" t="s">
        <v>4699</v>
      </c>
      <c r="J624" s="214" t="s">
        <v>4730</v>
      </c>
    </row>
    <row r="625" spans="1:10" x14ac:dyDescent="0.25">
      <c r="A625" s="214" t="s">
        <v>6039</v>
      </c>
      <c r="B625" s="259" t="s">
        <v>1127</v>
      </c>
      <c r="C625" s="260"/>
      <c r="D625" s="260"/>
      <c r="E625" s="260">
        <v>17685</v>
      </c>
      <c r="F625" s="260">
        <v>17685</v>
      </c>
      <c r="G625" s="261"/>
      <c r="H625" s="260"/>
      <c r="I625" s="214" t="s">
        <v>4699</v>
      </c>
      <c r="J625" s="214" t="s">
        <v>4730</v>
      </c>
    </row>
    <row r="626" spans="1:10" x14ac:dyDescent="0.25">
      <c r="A626" s="214" t="s">
        <v>6040</v>
      </c>
      <c r="B626" s="259" t="s">
        <v>1124</v>
      </c>
      <c r="C626" s="260"/>
      <c r="D626" s="260"/>
      <c r="E626" s="260">
        <v>20728</v>
      </c>
      <c r="F626" s="260">
        <v>20728</v>
      </c>
      <c r="G626" s="261"/>
      <c r="H626" s="260"/>
      <c r="I626" s="214" t="s">
        <v>4699</v>
      </c>
      <c r="J626" s="214" t="s">
        <v>4730</v>
      </c>
    </row>
    <row r="627" spans="1:10" x14ac:dyDescent="0.25">
      <c r="A627" s="214" t="s">
        <v>6041</v>
      </c>
      <c r="B627" s="259" t="s">
        <v>1668</v>
      </c>
      <c r="C627" s="260"/>
      <c r="D627" s="260"/>
      <c r="E627" s="260">
        <v>85744</v>
      </c>
      <c r="F627" s="260">
        <v>80637.03</v>
      </c>
      <c r="G627" s="261"/>
      <c r="H627" s="260"/>
      <c r="I627" s="214" t="s">
        <v>4699</v>
      </c>
      <c r="J627" s="214" t="s">
        <v>4730</v>
      </c>
    </row>
    <row r="628" spans="1:10" x14ac:dyDescent="0.25">
      <c r="A628" s="214" t="s">
        <v>6042</v>
      </c>
      <c r="B628" s="259" t="s">
        <v>1620</v>
      </c>
      <c r="C628" s="260"/>
      <c r="D628" s="260"/>
      <c r="E628" s="260">
        <v>135462</v>
      </c>
      <c r="F628" s="260">
        <v>107555.32</v>
      </c>
      <c r="G628" s="261"/>
      <c r="H628" s="260"/>
      <c r="I628" s="214" t="s">
        <v>4699</v>
      </c>
      <c r="J628" s="214" t="s">
        <v>4730</v>
      </c>
    </row>
    <row r="629" spans="1:10" x14ac:dyDescent="0.25">
      <c r="A629" s="214" t="s">
        <v>6043</v>
      </c>
      <c r="B629" s="259" t="s">
        <v>1123</v>
      </c>
      <c r="C629" s="260"/>
      <c r="D629" s="260"/>
      <c r="E629" s="260">
        <v>20250</v>
      </c>
      <c r="F629" s="260">
        <v>20250</v>
      </c>
      <c r="G629" s="261"/>
      <c r="H629" s="260"/>
      <c r="I629" s="214" t="s">
        <v>4699</v>
      </c>
      <c r="J629" s="214" t="s">
        <v>4730</v>
      </c>
    </row>
    <row r="630" spans="1:10" x14ac:dyDescent="0.25">
      <c r="A630" s="214" t="s">
        <v>6044</v>
      </c>
      <c r="B630" s="259" t="s">
        <v>2679</v>
      </c>
      <c r="C630" s="260"/>
      <c r="D630" s="260"/>
      <c r="E630" s="260">
        <v>12850</v>
      </c>
      <c r="F630" s="260">
        <v>12850</v>
      </c>
      <c r="G630" s="261"/>
      <c r="H630" s="260"/>
      <c r="I630" s="214" t="s">
        <v>4699</v>
      </c>
      <c r="J630" s="214" t="s">
        <v>4730</v>
      </c>
    </row>
    <row r="631" spans="1:10" x14ac:dyDescent="0.25">
      <c r="A631" s="214" t="s">
        <v>6045</v>
      </c>
      <c r="B631" s="259" t="s">
        <v>2676</v>
      </c>
      <c r="C631" s="260"/>
      <c r="D631" s="260"/>
      <c r="E631" s="260">
        <v>319000</v>
      </c>
      <c r="F631" s="260">
        <v>58483.26</v>
      </c>
      <c r="G631" s="261"/>
      <c r="H631" s="260"/>
      <c r="I631" s="214" t="s">
        <v>4797</v>
      </c>
      <c r="J631" s="214" t="s">
        <v>4682</v>
      </c>
    </row>
    <row r="632" spans="1:10" x14ac:dyDescent="0.25">
      <c r="A632" s="214" t="s">
        <v>6046</v>
      </c>
      <c r="B632" s="259" t="s">
        <v>1168</v>
      </c>
      <c r="C632" s="260"/>
      <c r="D632" s="260"/>
      <c r="E632" s="260">
        <v>15799</v>
      </c>
      <c r="F632" s="260">
        <v>15799</v>
      </c>
      <c r="G632" s="261"/>
      <c r="H632" s="260"/>
      <c r="I632" s="214" t="s">
        <v>4699</v>
      </c>
      <c r="J632" s="214" t="s">
        <v>4730</v>
      </c>
    </row>
    <row r="633" spans="1:10" x14ac:dyDescent="0.25">
      <c r="A633" s="214" t="s">
        <v>6047</v>
      </c>
      <c r="B633" s="259" t="s">
        <v>1123</v>
      </c>
      <c r="C633" s="260"/>
      <c r="D633" s="260"/>
      <c r="E633" s="260">
        <v>24550</v>
      </c>
      <c r="F633" s="260">
        <v>24550</v>
      </c>
      <c r="G633" s="261"/>
      <c r="H633" s="260"/>
      <c r="I633" s="214" t="s">
        <v>4699</v>
      </c>
      <c r="J633" s="214" t="s">
        <v>4730</v>
      </c>
    </row>
    <row r="634" spans="1:10" x14ac:dyDescent="0.25">
      <c r="A634" s="214" t="s">
        <v>6048</v>
      </c>
      <c r="B634" s="259" t="s">
        <v>2671</v>
      </c>
      <c r="C634" s="260"/>
      <c r="D634" s="260"/>
      <c r="E634" s="260">
        <v>19000</v>
      </c>
      <c r="F634" s="260">
        <v>11550.76</v>
      </c>
      <c r="G634" s="261"/>
      <c r="H634" s="260"/>
      <c r="I634" s="214" t="s">
        <v>4699</v>
      </c>
      <c r="J634" s="214" t="s">
        <v>4730</v>
      </c>
    </row>
    <row r="635" spans="1:10" x14ac:dyDescent="0.25">
      <c r="A635" s="214" t="s">
        <v>6049</v>
      </c>
      <c r="B635" s="259" t="s">
        <v>2669</v>
      </c>
      <c r="C635" s="260"/>
      <c r="D635" s="260"/>
      <c r="E635" s="260">
        <v>37000</v>
      </c>
      <c r="F635" s="260">
        <v>37000</v>
      </c>
      <c r="G635" s="261"/>
      <c r="H635" s="260"/>
      <c r="I635" s="214" t="s">
        <v>4699</v>
      </c>
      <c r="J635" s="214" t="s">
        <v>4730</v>
      </c>
    </row>
    <row r="636" spans="1:10" x14ac:dyDescent="0.25">
      <c r="A636" s="214" t="s">
        <v>6050</v>
      </c>
      <c r="B636" s="259" t="s">
        <v>1125</v>
      </c>
      <c r="C636" s="260"/>
      <c r="D636" s="260"/>
      <c r="E636" s="260">
        <v>11800</v>
      </c>
      <c r="F636" s="260">
        <v>11800</v>
      </c>
      <c r="G636" s="261"/>
      <c r="H636" s="260"/>
      <c r="I636" s="214" t="s">
        <v>4699</v>
      </c>
      <c r="J636" s="214" t="s">
        <v>4730</v>
      </c>
    </row>
    <row r="637" spans="1:10" x14ac:dyDescent="0.25">
      <c r="A637" s="214" t="s">
        <v>6051</v>
      </c>
      <c r="B637" s="259" t="s">
        <v>2578</v>
      </c>
      <c r="C637" s="260"/>
      <c r="D637" s="260"/>
      <c r="E637" s="260">
        <v>12000</v>
      </c>
      <c r="F637" s="260">
        <v>12000</v>
      </c>
      <c r="G637" s="261"/>
      <c r="H637" s="260"/>
      <c r="I637" s="214" t="s">
        <v>4699</v>
      </c>
      <c r="J637" s="214" t="s">
        <v>4730</v>
      </c>
    </row>
    <row r="638" spans="1:10" x14ac:dyDescent="0.25">
      <c r="A638" s="214" t="s">
        <v>6052</v>
      </c>
      <c r="B638" s="259" t="s">
        <v>1164</v>
      </c>
      <c r="C638" s="260"/>
      <c r="D638" s="260"/>
      <c r="E638" s="260">
        <v>23300</v>
      </c>
      <c r="F638" s="260">
        <v>23300</v>
      </c>
      <c r="G638" s="261"/>
      <c r="H638" s="260"/>
      <c r="I638" s="214" t="s">
        <v>4699</v>
      </c>
      <c r="J638" s="214" t="s">
        <v>4730</v>
      </c>
    </row>
    <row r="639" spans="1:10" x14ac:dyDescent="0.25">
      <c r="A639" s="214" t="s">
        <v>6053</v>
      </c>
      <c r="B639" s="259" t="s">
        <v>2662</v>
      </c>
      <c r="C639" s="260"/>
      <c r="D639" s="260"/>
      <c r="E639" s="260">
        <v>78860</v>
      </c>
      <c r="F639" s="260">
        <v>42058.559999999998</v>
      </c>
      <c r="G639" s="261"/>
      <c r="H639" s="260"/>
      <c r="I639" s="214" t="s">
        <v>4699</v>
      </c>
      <c r="J639" s="214" t="s">
        <v>4730</v>
      </c>
    </row>
    <row r="640" spans="1:10" x14ac:dyDescent="0.25">
      <c r="A640" s="214" t="s">
        <v>6054</v>
      </c>
      <c r="B640" s="259" t="s">
        <v>2660</v>
      </c>
      <c r="C640" s="260"/>
      <c r="D640" s="260"/>
      <c r="E640" s="260">
        <v>23860</v>
      </c>
      <c r="F640" s="260">
        <v>12725.44</v>
      </c>
      <c r="G640" s="261"/>
      <c r="H640" s="260"/>
      <c r="I640" s="214" t="s">
        <v>4699</v>
      </c>
      <c r="J640" s="214" t="s">
        <v>4730</v>
      </c>
    </row>
    <row r="641" spans="1:10" x14ac:dyDescent="0.25">
      <c r="A641" s="214" t="s">
        <v>6055</v>
      </c>
      <c r="B641" s="259" t="s">
        <v>2657</v>
      </c>
      <c r="C641" s="260"/>
      <c r="D641" s="260"/>
      <c r="E641" s="260">
        <v>34220</v>
      </c>
      <c r="F641" s="260">
        <v>18250.560000000001</v>
      </c>
      <c r="G641" s="261"/>
      <c r="H641" s="260"/>
      <c r="I641" s="214" t="s">
        <v>4699</v>
      </c>
      <c r="J641" s="214" t="s">
        <v>4730</v>
      </c>
    </row>
    <row r="642" spans="1:10" x14ac:dyDescent="0.25">
      <c r="A642" s="214" t="s">
        <v>3185</v>
      </c>
      <c r="B642" s="259" t="s">
        <v>2651</v>
      </c>
      <c r="C642" s="260"/>
      <c r="D642" s="260"/>
      <c r="E642" s="260">
        <v>83940</v>
      </c>
      <c r="F642" s="260">
        <v>44768</v>
      </c>
      <c r="G642" s="261"/>
      <c r="H642" s="260"/>
      <c r="I642" s="214" t="s">
        <v>4699</v>
      </c>
      <c r="J642" s="214" t="s">
        <v>4730</v>
      </c>
    </row>
    <row r="643" spans="1:10" x14ac:dyDescent="0.25">
      <c r="A643" s="214" t="s">
        <v>6056</v>
      </c>
      <c r="B643" s="259" t="s">
        <v>2649</v>
      </c>
      <c r="C643" s="260"/>
      <c r="D643" s="260"/>
      <c r="E643" s="260">
        <v>75280</v>
      </c>
      <c r="F643" s="260">
        <v>40149.440000000002</v>
      </c>
      <c r="G643" s="261"/>
      <c r="H643" s="260"/>
      <c r="I643" s="214" t="s">
        <v>4699</v>
      </c>
      <c r="J643" s="214" t="s">
        <v>4730</v>
      </c>
    </row>
    <row r="644" spans="1:10" x14ac:dyDescent="0.25">
      <c r="A644" s="214" t="s">
        <v>6057</v>
      </c>
      <c r="B644" s="259" t="s">
        <v>1123</v>
      </c>
      <c r="C644" s="260"/>
      <c r="D644" s="260"/>
      <c r="E644" s="260">
        <v>68358.25</v>
      </c>
      <c r="F644" s="260">
        <v>55732.56</v>
      </c>
      <c r="G644" s="261"/>
      <c r="H644" s="260"/>
      <c r="I644" s="214" t="s">
        <v>4699</v>
      </c>
      <c r="J644" s="214" t="s">
        <v>4730</v>
      </c>
    </row>
    <row r="645" spans="1:10" x14ac:dyDescent="0.25">
      <c r="A645" s="214" t="s">
        <v>3184</v>
      </c>
      <c r="B645" s="259" t="s">
        <v>2344</v>
      </c>
      <c r="C645" s="260"/>
      <c r="D645" s="260"/>
      <c r="E645" s="260">
        <v>18965</v>
      </c>
      <c r="F645" s="260">
        <v>18965</v>
      </c>
      <c r="G645" s="261"/>
      <c r="H645" s="260"/>
      <c r="I645" s="214" t="s">
        <v>4699</v>
      </c>
      <c r="J645" s="214" t="s">
        <v>4730</v>
      </c>
    </row>
    <row r="646" spans="1:10" x14ac:dyDescent="0.25">
      <c r="A646" s="214" t="s">
        <v>3183</v>
      </c>
      <c r="B646" s="259" t="s">
        <v>2644</v>
      </c>
      <c r="C646" s="260"/>
      <c r="D646" s="260"/>
      <c r="E646" s="260">
        <v>11220</v>
      </c>
      <c r="F646" s="260">
        <v>11220</v>
      </c>
      <c r="G646" s="261"/>
      <c r="H646" s="260"/>
      <c r="I646" s="214" t="s">
        <v>4699</v>
      </c>
      <c r="J646" s="214" t="s">
        <v>4730</v>
      </c>
    </row>
    <row r="647" spans="1:10" x14ac:dyDescent="0.25">
      <c r="A647" s="214" t="s">
        <v>6058</v>
      </c>
      <c r="B647" s="259" t="s">
        <v>2642</v>
      </c>
      <c r="C647" s="260"/>
      <c r="D647" s="260"/>
      <c r="E647" s="260">
        <v>208903</v>
      </c>
      <c r="F647" s="260">
        <v>208903</v>
      </c>
      <c r="G647" s="261"/>
      <c r="H647" s="260"/>
      <c r="I647" s="214" t="s">
        <v>4699</v>
      </c>
      <c r="J647" s="214" t="s">
        <v>4730</v>
      </c>
    </row>
    <row r="648" spans="1:10" x14ac:dyDescent="0.25">
      <c r="A648" s="214" t="s">
        <v>6059</v>
      </c>
      <c r="B648" s="259" t="s">
        <v>2639</v>
      </c>
      <c r="C648" s="260"/>
      <c r="D648" s="260"/>
      <c r="E648" s="260">
        <v>77247.78</v>
      </c>
      <c r="F648" s="260">
        <v>77247.78</v>
      </c>
      <c r="G648" s="261"/>
      <c r="H648" s="260"/>
      <c r="I648" s="214" t="s">
        <v>4699</v>
      </c>
      <c r="J648" s="214" t="s">
        <v>4730</v>
      </c>
    </row>
    <row r="649" spans="1:10" x14ac:dyDescent="0.25">
      <c r="A649" s="214" t="s">
        <v>6060</v>
      </c>
      <c r="B649" s="259" t="s">
        <v>2637</v>
      </c>
      <c r="C649" s="260"/>
      <c r="D649" s="260"/>
      <c r="E649" s="260">
        <v>40718</v>
      </c>
      <c r="F649" s="260">
        <v>40718</v>
      </c>
      <c r="G649" s="261"/>
      <c r="H649" s="260"/>
      <c r="I649" s="214" t="s">
        <v>4699</v>
      </c>
      <c r="J649" s="214" t="s">
        <v>4730</v>
      </c>
    </row>
    <row r="650" spans="1:10" x14ac:dyDescent="0.25">
      <c r="A650" s="214" t="s">
        <v>6061</v>
      </c>
      <c r="B650" s="259" t="s">
        <v>2635</v>
      </c>
      <c r="C650" s="260"/>
      <c r="D650" s="260"/>
      <c r="E650" s="260">
        <v>21465</v>
      </c>
      <c r="F650" s="260">
        <v>21465</v>
      </c>
      <c r="G650" s="261"/>
      <c r="H650" s="260"/>
      <c r="I650" s="214" t="s">
        <v>4699</v>
      </c>
      <c r="J650" s="214" t="s">
        <v>4730</v>
      </c>
    </row>
    <row r="651" spans="1:10" x14ac:dyDescent="0.25">
      <c r="A651" s="214" t="s">
        <v>6062</v>
      </c>
      <c r="B651" s="259" t="s">
        <v>1123</v>
      </c>
      <c r="C651" s="260"/>
      <c r="D651" s="260"/>
      <c r="E651" s="260">
        <v>34179.29</v>
      </c>
      <c r="F651" s="260">
        <v>27866.48</v>
      </c>
      <c r="G651" s="261"/>
      <c r="H651" s="260"/>
      <c r="I651" s="214" t="s">
        <v>4699</v>
      </c>
      <c r="J651" s="214" t="s">
        <v>4730</v>
      </c>
    </row>
    <row r="652" spans="1:10" x14ac:dyDescent="0.25">
      <c r="A652" s="214" t="s">
        <v>6063</v>
      </c>
      <c r="B652" s="259" t="s">
        <v>2619</v>
      </c>
      <c r="C652" s="260"/>
      <c r="D652" s="260"/>
      <c r="E652" s="260">
        <v>12000</v>
      </c>
      <c r="F652" s="260">
        <v>12000</v>
      </c>
      <c r="G652" s="261"/>
      <c r="H652" s="260"/>
      <c r="I652" s="214" t="s">
        <v>4699</v>
      </c>
      <c r="J652" s="214" t="s">
        <v>4730</v>
      </c>
    </row>
    <row r="653" spans="1:10" x14ac:dyDescent="0.25">
      <c r="A653" s="214" t="s">
        <v>6064</v>
      </c>
      <c r="B653" s="259" t="s">
        <v>2133</v>
      </c>
      <c r="C653" s="260"/>
      <c r="D653" s="260"/>
      <c r="E653" s="260">
        <v>87960</v>
      </c>
      <c r="F653" s="260">
        <v>87960</v>
      </c>
      <c r="G653" s="261"/>
      <c r="H653" s="260"/>
      <c r="I653" s="214" t="s">
        <v>4699</v>
      </c>
      <c r="J653" s="214" t="s">
        <v>4730</v>
      </c>
    </row>
    <row r="654" spans="1:10" x14ac:dyDescent="0.25">
      <c r="A654" s="214" t="s">
        <v>6065</v>
      </c>
      <c r="B654" s="259" t="s">
        <v>2629</v>
      </c>
      <c r="C654" s="260"/>
      <c r="D654" s="260"/>
      <c r="E654" s="260">
        <v>75000</v>
      </c>
      <c r="F654" s="260">
        <v>75000</v>
      </c>
      <c r="G654" s="261"/>
      <c r="H654" s="260"/>
      <c r="I654" s="214" t="s">
        <v>4699</v>
      </c>
      <c r="J654" s="214" t="s">
        <v>4730</v>
      </c>
    </row>
    <row r="655" spans="1:10" x14ac:dyDescent="0.25">
      <c r="A655" s="214" t="s">
        <v>6066</v>
      </c>
      <c r="B655" s="259" t="s">
        <v>1766</v>
      </c>
      <c r="C655" s="260"/>
      <c r="D655" s="260"/>
      <c r="E655" s="260">
        <v>20900</v>
      </c>
      <c r="F655" s="260">
        <v>20900</v>
      </c>
      <c r="G655" s="261"/>
      <c r="H655" s="260"/>
      <c r="I655" s="214" t="s">
        <v>4699</v>
      </c>
      <c r="J655" s="214" t="s">
        <v>4730</v>
      </c>
    </row>
    <row r="656" spans="1:10" x14ac:dyDescent="0.25">
      <c r="A656" s="214" t="s">
        <v>6067</v>
      </c>
      <c r="B656" s="259" t="s">
        <v>2625</v>
      </c>
      <c r="C656" s="260"/>
      <c r="D656" s="260"/>
      <c r="E656" s="260">
        <v>18560</v>
      </c>
      <c r="F656" s="260">
        <v>18560</v>
      </c>
      <c r="G656" s="261"/>
      <c r="H656" s="260"/>
      <c r="I656" s="214" t="s">
        <v>4699</v>
      </c>
      <c r="J656" s="214" t="s">
        <v>4730</v>
      </c>
    </row>
    <row r="657" spans="1:10" x14ac:dyDescent="0.25">
      <c r="A657" s="214" t="s">
        <v>6068</v>
      </c>
      <c r="B657" s="259" t="s">
        <v>1161</v>
      </c>
      <c r="C657" s="260"/>
      <c r="D657" s="260"/>
      <c r="E657" s="260">
        <v>10155</v>
      </c>
      <c r="F657" s="260">
        <v>10155</v>
      </c>
      <c r="G657" s="261"/>
      <c r="H657" s="260"/>
      <c r="I657" s="214" t="s">
        <v>4699</v>
      </c>
      <c r="J657" s="214" t="s">
        <v>4730</v>
      </c>
    </row>
    <row r="658" spans="1:10" x14ac:dyDescent="0.25">
      <c r="A658" s="214" t="s">
        <v>6069</v>
      </c>
      <c r="B658" s="259" t="s">
        <v>2620</v>
      </c>
      <c r="C658" s="260"/>
      <c r="D658" s="260"/>
      <c r="E658" s="260">
        <v>18300</v>
      </c>
      <c r="F658" s="260">
        <v>18300</v>
      </c>
      <c r="G658" s="261"/>
      <c r="H658" s="260"/>
      <c r="I658" s="214" t="s">
        <v>4699</v>
      </c>
      <c r="J658" s="214" t="s">
        <v>4730</v>
      </c>
    </row>
    <row r="659" spans="1:10" x14ac:dyDescent="0.25">
      <c r="A659" s="214" t="s">
        <v>6070</v>
      </c>
      <c r="B659" s="259" t="s">
        <v>2619</v>
      </c>
      <c r="C659" s="260"/>
      <c r="D659" s="260"/>
      <c r="E659" s="260">
        <v>12000</v>
      </c>
      <c r="F659" s="260">
        <v>12000</v>
      </c>
      <c r="G659" s="261"/>
      <c r="H659" s="260"/>
      <c r="I659" s="214" t="s">
        <v>4699</v>
      </c>
      <c r="J659" s="214" t="s">
        <v>4730</v>
      </c>
    </row>
    <row r="660" spans="1:10" x14ac:dyDescent="0.25">
      <c r="A660" s="214" t="s">
        <v>6071</v>
      </c>
      <c r="B660" s="259" t="s">
        <v>2618</v>
      </c>
      <c r="C660" s="260"/>
      <c r="D660" s="260"/>
      <c r="E660" s="260">
        <v>15294</v>
      </c>
      <c r="F660" s="260">
        <v>15294</v>
      </c>
      <c r="G660" s="261"/>
      <c r="H660" s="260"/>
      <c r="I660" s="214" t="s">
        <v>4699</v>
      </c>
      <c r="J660" s="214" t="s">
        <v>4730</v>
      </c>
    </row>
    <row r="661" spans="1:10" x14ac:dyDescent="0.25">
      <c r="A661" s="214" t="s">
        <v>6072</v>
      </c>
      <c r="B661" s="259" t="s">
        <v>1124</v>
      </c>
      <c r="C661" s="260"/>
      <c r="D661" s="260"/>
      <c r="E661" s="260">
        <v>93632</v>
      </c>
      <c r="F661" s="260">
        <v>93632</v>
      </c>
      <c r="G661" s="261"/>
      <c r="H661" s="260"/>
      <c r="I661" s="214" t="s">
        <v>4699</v>
      </c>
      <c r="J661" s="214" t="s">
        <v>4730</v>
      </c>
    </row>
    <row r="662" spans="1:10" x14ac:dyDescent="0.25">
      <c r="A662" s="214" t="s">
        <v>6073</v>
      </c>
      <c r="B662" s="259" t="s">
        <v>2337</v>
      </c>
      <c r="C662" s="260"/>
      <c r="D662" s="260"/>
      <c r="E662" s="260">
        <v>13500</v>
      </c>
      <c r="F662" s="260">
        <v>13500</v>
      </c>
      <c r="G662" s="261"/>
      <c r="H662" s="260"/>
      <c r="I662" s="214" t="s">
        <v>4699</v>
      </c>
      <c r="J662" s="214" t="s">
        <v>4730</v>
      </c>
    </row>
    <row r="663" spans="1:10" x14ac:dyDescent="0.25">
      <c r="A663" s="214" t="s">
        <v>6074</v>
      </c>
      <c r="B663" s="259" t="s">
        <v>2337</v>
      </c>
      <c r="C663" s="260"/>
      <c r="D663" s="260"/>
      <c r="E663" s="260">
        <v>21600</v>
      </c>
      <c r="F663" s="260">
        <v>14896.32</v>
      </c>
      <c r="G663" s="261"/>
      <c r="H663" s="260"/>
      <c r="I663" s="214" t="s">
        <v>4699</v>
      </c>
      <c r="J663" s="214" t="s">
        <v>4730</v>
      </c>
    </row>
    <row r="664" spans="1:10" x14ac:dyDescent="0.25">
      <c r="A664" s="214" t="s">
        <v>6075</v>
      </c>
      <c r="B664" s="259" t="s">
        <v>2612</v>
      </c>
      <c r="C664" s="260"/>
      <c r="D664" s="260"/>
      <c r="E664" s="260">
        <v>22400</v>
      </c>
      <c r="F664" s="260">
        <v>22400</v>
      </c>
      <c r="G664" s="261"/>
      <c r="H664" s="260"/>
      <c r="I664" s="214" t="s">
        <v>4699</v>
      </c>
      <c r="J664" s="214" t="s">
        <v>4730</v>
      </c>
    </row>
    <row r="665" spans="1:10" x14ac:dyDescent="0.25">
      <c r="A665" s="214" t="s">
        <v>6076</v>
      </c>
      <c r="B665" s="259" t="s">
        <v>1764</v>
      </c>
      <c r="C665" s="260"/>
      <c r="D665" s="260"/>
      <c r="E665" s="260">
        <v>99999</v>
      </c>
      <c r="F665" s="260">
        <v>99999</v>
      </c>
      <c r="G665" s="261"/>
      <c r="H665" s="260"/>
      <c r="I665" s="214" t="s">
        <v>4699</v>
      </c>
      <c r="J665" s="214" t="s">
        <v>4730</v>
      </c>
    </row>
    <row r="666" spans="1:10" x14ac:dyDescent="0.25">
      <c r="A666" s="214" t="s">
        <v>6077</v>
      </c>
      <c r="B666" s="259" t="s">
        <v>2609</v>
      </c>
      <c r="C666" s="260"/>
      <c r="D666" s="260"/>
      <c r="E666" s="260">
        <v>629105</v>
      </c>
      <c r="F666" s="260">
        <v>629105</v>
      </c>
      <c r="G666" s="261"/>
      <c r="H666" s="260"/>
      <c r="I666" s="214" t="s">
        <v>4699</v>
      </c>
      <c r="J666" s="214" t="s">
        <v>4730</v>
      </c>
    </row>
    <row r="667" spans="1:10" x14ac:dyDescent="0.25">
      <c r="A667" s="214" t="s">
        <v>6078</v>
      </c>
      <c r="B667" s="259" t="s">
        <v>2607</v>
      </c>
      <c r="C667" s="260"/>
      <c r="D667" s="260"/>
      <c r="E667" s="260">
        <v>106500</v>
      </c>
      <c r="F667" s="260">
        <v>48734</v>
      </c>
      <c r="G667" s="261"/>
      <c r="H667" s="260"/>
      <c r="I667" s="214" t="s">
        <v>4699</v>
      </c>
      <c r="J667" s="214" t="s">
        <v>4730</v>
      </c>
    </row>
    <row r="668" spans="1:10" x14ac:dyDescent="0.25">
      <c r="A668" s="214" t="s">
        <v>6079</v>
      </c>
      <c r="B668" s="259" t="s">
        <v>2604</v>
      </c>
      <c r="C668" s="260"/>
      <c r="D668" s="260"/>
      <c r="E668" s="260">
        <v>13000</v>
      </c>
      <c r="F668" s="260">
        <v>13000</v>
      </c>
      <c r="G668" s="261"/>
      <c r="H668" s="260"/>
      <c r="I668" s="214" t="s">
        <v>4699</v>
      </c>
      <c r="J668" s="214" t="s">
        <v>4730</v>
      </c>
    </row>
    <row r="669" spans="1:10" x14ac:dyDescent="0.25">
      <c r="A669" s="214" t="s">
        <v>6080</v>
      </c>
      <c r="B669" s="259" t="s">
        <v>2603</v>
      </c>
      <c r="C669" s="260"/>
      <c r="D669" s="260"/>
      <c r="E669" s="260">
        <v>107600</v>
      </c>
      <c r="F669" s="260">
        <v>69004.350000000006</v>
      </c>
      <c r="G669" s="261"/>
      <c r="H669" s="260"/>
      <c r="I669" s="214" t="s">
        <v>4699</v>
      </c>
      <c r="J669" s="214" t="s">
        <v>4730</v>
      </c>
    </row>
    <row r="670" spans="1:10" x14ac:dyDescent="0.25">
      <c r="A670" s="214" t="s">
        <v>6081</v>
      </c>
      <c r="B670" s="259" t="s">
        <v>1155</v>
      </c>
      <c r="C670" s="260"/>
      <c r="D670" s="260"/>
      <c r="E670" s="260">
        <v>23200</v>
      </c>
      <c r="F670" s="260">
        <v>23200</v>
      </c>
      <c r="G670" s="261"/>
      <c r="H670" s="260"/>
      <c r="I670" s="214" t="s">
        <v>4699</v>
      </c>
      <c r="J670" s="214" t="s">
        <v>4730</v>
      </c>
    </row>
    <row r="671" spans="1:10" x14ac:dyDescent="0.25">
      <c r="A671" s="214" t="s">
        <v>6082</v>
      </c>
      <c r="B671" s="259" t="s">
        <v>2602</v>
      </c>
      <c r="C671" s="260"/>
      <c r="D671" s="260"/>
      <c r="E671" s="260">
        <v>47300</v>
      </c>
      <c r="F671" s="260">
        <v>30333.75</v>
      </c>
      <c r="G671" s="261"/>
      <c r="H671" s="260"/>
      <c r="I671" s="214" t="s">
        <v>4699</v>
      </c>
      <c r="J671" s="214" t="s">
        <v>4730</v>
      </c>
    </row>
    <row r="672" spans="1:10" x14ac:dyDescent="0.25">
      <c r="A672" s="214" t="s">
        <v>6083</v>
      </c>
      <c r="B672" s="259" t="s">
        <v>2601</v>
      </c>
      <c r="C672" s="260"/>
      <c r="D672" s="260"/>
      <c r="E672" s="260">
        <v>35000</v>
      </c>
      <c r="F672" s="260">
        <v>35000</v>
      </c>
      <c r="G672" s="261"/>
      <c r="H672" s="260"/>
      <c r="I672" s="214" t="s">
        <v>4699</v>
      </c>
      <c r="J672" s="214" t="s">
        <v>4730</v>
      </c>
    </row>
    <row r="673" spans="1:10" x14ac:dyDescent="0.25">
      <c r="A673" s="214" t="s">
        <v>6084</v>
      </c>
      <c r="B673" s="259" t="s">
        <v>2599</v>
      </c>
      <c r="C673" s="260"/>
      <c r="D673" s="260"/>
      <c r="E673" s="260">
        <v>11400</v>
      </c>
      <c r="F673" s="260">
        <v>11400</v>
      </c>
      <c r="G673" s="261"/>
      <c r="H673" s="260"/>
      <c r="I673" s="214" t="s">
        <v>4699</v>
      </c>
      <c r="J673" s="214" t="s">
        <v>4730</v>
      </c>
    </row>
    <row r="674" spans="1:10" x14ac:dyDescent="0.25">
      <c r="A674" s="214" t="s">
        <v>6085</v>
      </c>
      <c r="B674" s="259" t="s">
        <v>1129</v>
      </c>
      <c r="C674" s="260"/>
      <c r="D674" s="260"/>
      <c r="E674" s="260">
        <v>53560</v>
      </c>
      <c r="F674" s="260">
        <v>53560</v>
      </c>
      <c r="G674" s="261"/>
      <c r="H674" s="260"/>
      <c r="I674" s="214" t="s">
        <v>4699</v>
      </c>
      <c r="J674" s="214" t="s">
        <v>4730</v>
      </c>
    </row>
    <row r="675" spans="1:10" x14ac:dyDescent="0.25">
      <c r="A675" s="214" t="s">
        <v>6086</v>
      </c>
      <c r="B675" s="259" t="s">
        <v>1162</v>
      </c>
      <c r="C675" s="260"/>
      <c r="D675" s="260"/>
      <c r="E675" s="260">
        <v>47102</v>
      </c>
      <c r="F675" s="260">
        <v>30206.73</v>
      </c>
      <c r="G675" s="261"/>
      <c r="H675" s="260"/>
      <c r="I675" s="214" t="s">
        <v>4699</v>
      </c>
      <c r="J675" s="214" t="s">
        <v>4730</v>
      </c>
    </row>
    <row r="676" spans="1:10" x14ac:dyDescent="0.25">
      <c r="A676" s="214" t="s">
        <v>6087</v>
      </c>
      <c r="B676" s="259" t="s">
        <v>1170</v>
      </c>
      <c r="C676" s="260"/>
      <c r="D676" s="260"/>
      <c r="E676" s="260">
        <v>46146</v>
      </c>
      <c r="F676" s="260">
        <v>29593.62</v>
      </c>
      <c r="G676" s="261"/>
      <c r="H676" s="260"/>
      <c r="I676" s="214" t="s">
        <v>4699</v>
      </c>
      <c r="J676" s="214" t="s">
        <v>4730</v>
      </c>
    </row>
    <row r="677" spans="1:10" x14ac:dyDescent="0.25">
      <c r="A677" s="214" t="s">
        <v>6088</v>
      </c>
      <c r="B677" s="259" t="s">
        <v>2594</v>
      </c>
      <c r="C677" s="260"/>
      <c r="D677" s="260"/>
      <c r="E677" s="260">
        <v>475200</v>
      </c>
      <c r="F677" s="260">
        <v>475200</v>
      </c>
      <c r="G677" s="261"/>
      <c r="H677" s="260"/>
      <c r="I677" s="214" t="s">
        <v>4699</v>
      </c>
      <c r="J677" s="214" t="s">
        <v>4730</v>
      </c>
    </row>
    <row r="678" spans="1:10" x14ac:dyDescent="0.25">
      <c r="A678" s="214" t="s">
        <v>6089</v>
      </c>
      <c r="B678" s="259" t="s">
        <v>2593</v>
      </c>
      <c r="C678" s="260"/>
      <c r="D678" s="260"/>
      <c r="E678" s="260">
        <v>13450</v>
      </c>
      <c r="F678" s="260">
        <v>13450</v>
      </c>
      <c r="G678" s="261"/>
      <c r="H678" s="260"/>
      <c r="I678" s="214" t="s">
        <v>4699</v>
      </c>
      <c r="J678" s="214" t="s">
        <v>4730</v>
      </c>
    </row>
    <row r="679" spans="1:10" x14ac:dyDescent="0.25">
      <c r="A679" s="214" t="s">
        <v>6090</v>
      </c>
      <c r="B679" s="259" t="s">
        <v>2592</v>
      </c>
      <c r="C679" s="260"/>
      <c r="D679" s="260"/>
      <c r="E679" s="260">
        <v>12800</v>
      </c>
      <c r="F679" s="260">
        <v>12800</v>
      </c>
      <c r="G679" s="261"/>
      <c r="H679" s="260"/>
      <c r="I679" s="214" t="s">
        <v>4699</v>
      </c>
      <c r="J679" s="214" t="s">
        <v>4730</v>
      </c>
    </row>
    <row r="680" spans="1:10" x14ac:dyDescent="0.25">
      <c r="A680" s="214" t="s">
        <v>6091</v>
      </c>
      <c r="B680" s="259" t="s">
        <v>2591</v>
      </c>
      <c r="C680" s="260"/>
      <c r="D680" s="260"/>
      <c r="E680" s="260">
        <v>15640</v>
      </c>
      <c r="F680" s="260">
        <v>15640</v>
      </c>
      <c r="G680" s="261"/>
      <c r="H680" s="260"/>
      <c r="I680" s="214" t="s">
        <v>4699</v>
      </c>
      <c r="J680" s="214" t="s">
        <v>4730</v>
      </c>
    </row>
    <row r="681" spans="1:10" x14ac:dyDescent="0.25">
      <c r="A681" s="214" t="s">
        <v>6092</v>
      </c>
      <c r="B681" s="259" t="s">
        <v>1168</v>
      </c>
      <c r="C681" s="260"/>
      <c r="D681" s="260"/>
      <c r="E681" s="260">
        <v>17184</v>
      </c>
      <c r="F681" s="260">
        <v>17184</v>
      </c>
      <c r="G681" s="261"/>
      <c r="H681" s="260"/>
      <c r="I681" s="214" t="s">
        <v>4699</v>
      </c>
      <c r="J681" s="214" t="s">
        <v>4730</v>
      </c>
    </row>
    <row r="682" spans="1:10" x14ac:dyDescent="0.25">
      <c r="A682" s="214" t="s">
        <v>6093</v>
      </c>
      <c r="B682" s="259" t="s">
        <v>2590</v>
      </c>
      <c r="C682" s="260"/>
      <c r="D682" s="260"/>
      <c r="E682" s="260">
        <v>23100</v>
      </c>
      <c r="F682" s="260">
        <v>23100</v>
      </c>
      <c r="G682" s="261"/>
      <c r="H682" s="260"/>
      <c r="I682" s="214" t="s">
        <v>4699</v>
      </c>
      <c r="J682" s="214" t="s">
        <v>4730</v>
      </c>
    </row>
    <row r="683" spans="1:10" x14ac:dyDescent="0.25">
      <c r="A683" s="214" t="s">
        <v>6094</v>
      </c>
      <c r="B683" s="259" t="s">
        <v>1164</v>
      </c>
      <c r="C683" s="260"/>
      <c r="D683" s="260"/>
      <c r="E683" s="260">
        <v>30310</v>
      </c>
      <c r="F683" s="260">
        <v>30310</v>
      </c>
      <c r="G683" s="261"/>
      <c r="H683" s="260"/>
      <c r="I683" s="214" t="s">
        <v>4699</v>
      </c>
      <c r="J683" s="214" t="s">
        <v>4730</v>
      </c>
    </row>
    <row r="684" spans="1:10" x14ac:dyDescent="0.25">
      <c r="A684" s="214" t="s">
        <v>6095</v>
      </c>
      <c r="B684" s="259" t="s">
        <v>1553</v>
      </c>
      <c r="C684" s="260"/>
      <c r="D684" s="260"/>
      <c r="E684" s="260">
        <v>22200</v>
      </c>
      <c r="F684" s="260">
        <v>22200</v>
      </c>
      <c r="G684" s="261"/>
      <c r="H684" s="260"/>
      <c r="I684" s="214" t="s">
        <v>4699</v>
      </c>
      <c r="J684" s="214" t="s">
        <v>4730</v>
      </c>
    </row>
    <row r="685" spans="1:10" x14ac:dyDescent="0.25">
      <c r="A685" s="214" t="s">
        <v>6096</v>
      </c>
      <c r="B685" s="259" t="s">
        <v>2587</v>
      </c>
      <c r="C685" s="260"/>
      <c r="D685" s="260"/>
      <c r="E685" s="260">
        <v>246637</v>
      </c>
      <c r="F685" s="260">
        <v>111573.7</v>
      </c>
      <c r="G685" s="261"/>
      <c r="H685" s="260"/>
      <c r="I685" s="214" t="s">
        <v>4699</v>
      </c>
      <c r="J685" s="214" t="s">
        <v>4730</v>
      </c>
    </row>
    <row r="686" spans="1:10" x14ac:dyDescent="0.25">
      <c r="A686" s="214" t="s">
        <v>6097</v>
      </c>
      <c r="B686" s="259" t="s">
        <v>2586</v>
      </c>
      <c r="C686" s="260"/>
      <c r="D686" s="260"/>
      <c r="E686" s="260">
        <v>18810</v>
      </c>
      <c r="F686" s="260">
        <v>18810</v>
      </c>
      <c r="G686" s="261"/>
      <c r="H686" s="260"/>
      <c r="I686" s="214" t="s">
        <v>4699</v>
      </c>
      <c r="J686" s="214" t="s">
        <v>4730</v>
      </c>
    </row>
    <row r="687" spans="1:10" x14ac:dyDescent="0.25">
      <c r="A687" s="214" t="s">
        <v>6098</v>
      </c>
      <c r="B687" s="259" t="s">
        <v>2585</v>
      </c>
      <c r="C687" s="260"/>
      <c r="D687" s="260"/>
      <c r="E687" s="260">
        <v>13080</v>
      </c>
      <c r="F687" s="260">
        <v>13080</v>
      </c>
      <c r="G687" s="261"/>
      <c r="H687" s="260"/>
      <c r="I687" s="214" t="s">
        <v>4699</v>
      </c>
      <c r="J687" s="214" t="s">
        <v>4730</v>
      </c>
    </row>
    <row r="688" spans="1:10" x14ac:dyDescent="0.25">
      <c r="A688" s="214" t="s">
        <v>6099</v>
      </c>
      <c r="B688" s="259" t="s">
        <v>2584</v>
      </c>
      <c r="C688" s="260"/>
      <c r="D688" s="260"/>
      <c r="E688" s="260">
        <v>62400</v>
      </c>
      <c r="F688" s="260">
        <v>62400</v>
      </c>
      <c r="G688" s="261"/>
      <c r="H688" s="260"/>
      <c r="I688" s="214" t="s">
        <v>4699</v>
      </c>
      <c r="J688" s="214" t="s">
        <v>4730</v>
      </c>
    </row>
    <row r="689" spans="1:10" x14ac:dyDescent="0.25">
      <c r="A689" s="214" t="s">
        <v>6100</v>
      </c>
      <c r="B689" s="259" t="s">
        <v>1766</v>
      </c>
      <c r="C689" s="260"/>
      <c r="D689" s="260"/>
      <c r="E689" s="260">
        <v>13150</v>
      </c>
      <c r="F689" s="260">
        <v>13150</v>
      </c>
      <c r="G689" s="261"/>
      <c r="H689" s="260"/>
      <c r="I689" s="214" t="s">
        <v>4699</v>
      </c>
      <c r="J689" s="214" t="s">
        <v>4730</v>
      </c>
    </row>
    <row r="690" spans="1:10" x14ac:dyDescent="0.25">
      <c r="A690" s="214" t="s">
        <v>6101</v>
      </c>
      <c r="B690" s="259" t="s">
        <v>2581</v>
      </c>
      <c r="C690" s="260"/>
      <c r="D690" s="260"/>
      <c r="E690" s="260">
        <v>30400</v>
      </c>
      <c r="F690" s="260">
        <v>30400</v>
      </c>
      <c r="G690" s="261"/>
      <c r="H690" s="260"/>
      <c r="I690" s="214" t="s">
        <v>4699</v>
      </c>
      <c r="J690" s="214" t="s">
        <v>4730</v>
      </c>
    </row>
    <row r="691" spans="1:10" x14ac:dyDescent="0.25">
      <c r="A691" s="214" t="s">
        <v>6102</v>
      </c>
      <c r="B691" s="259" t="s">
        <v>1168</v>
      </c>
      <c r="C691" s="260"/>
      <c r="D691" s="260"/>
      <c r="E691" s="260">
        <v>16900</v>
      </c>
      <c r="F691" s="260">
        <v>16900</v>
      </c>
      <c r="G691" s="261"/>
      <c r="H691" s="260"/>
      <c r="I691" s="214" t="s">
        <v>4699</v>
      </c>
      <c r="J691" s="214" t="s">
        <v>4730</v>
      </c>
    </row>
    <row r="692" spans="1:10" x14ac:dyDescent="0.25">
      <c r="A692" s="214" t="s">
        <v>6103</v>
      </c>
      <c r="B692" s="259" t="s">
        <v>2580</v>
      </c>
      <c r="C692" s="260"/>
      <c r="D692" s="260"/>
      <c r="E692" s="260">
        <v>16900</v>
      </c>
      <c r="F692" s="260">
        <v>16900</v>
      </c>
      <c r="G692" s="261"/>
      <c r="H692" s="260"/>
      <c r="I692" s="214" t="s">
        <v>4699</v>
      </c>
      <c r="J692" s="214" t="s">
        <v>4730</v>
      </c>
    </row>
    <row r="693" spans="1:10" x14ac:dyDescent="0.25">
      <c r="A693" s="214" t="s">
        <v>6104</v>
      </c>
      <c r="B693" s="259" t="s">
        <v>2579</v>
      </c>
      <c r="C693" s="260"/>
      <c r="D693" s="260"/>
      <c r="E693" s="260">
        <v>129807</v>
      </c>
      <c r="F693" s="260">
        <v>129807</v>
      </c>
      <c r="G693" s="261"/>
      <c r="H693" s="260"/>
      <c r="I693" s="214" t="s">
        <v>4699</v>
      </c>
      <c r="J693" s="214" t="s">
        <v>4730</v>
      </c>
    </row>
    <row r="694" spans="1:10" x14ac:dyDescent="0.25">
      <c r="A694" s="214" t="s">
        <v>6105</v>
      </c>
      <c r="B694" s="259" t="s">
        <v>2578</v>
      </c>
      <c r="C694" s="260"/>
      <c r="D694" s="260"/>
      <c r="E694" s="260">
        <v>13999</v>
      </c>
      <c r="F694" s="260">
        <v>13999</v>
      </c>
      <c r="G694" s="261"/>
      <c r="H694" s="260"/>
      <c r="I694" s="214" t="s">
        <v>4699</v>
      </c>
      <c r="J694" s="214" t="s">
        <v>4730</v>
      </c>
    </row>
    <row r="695" spans="1:10" x14ac:dyDescent="0.25">
      <c r="A695" s="214" t="s">
        <v>6106</v>
      </c>
      <c r="B695" s="259" t="s">
        <v>2577</v>
      </c>
      <c r="C695" s="260"/>
      <c r="D695" s="260"/>
      <c r="E695" s="260">
        <v>378401.96</v>
      </c>
      <c r="F695" s="260">
        <v>308511.2</v>
      </c>
      <c r="G695" s="261"/>
      <c r="H695" s="260"/>
      <c r="I695" s="214" t="s">
        <v>4699</v>
      </c>
      <c r="J695" s="214" t="s">
        <v>4730</v>
      </c>
    </row>
    <row r="696" spans="1:10" x14ac:dyDescent="0.25">
      <c r="A696" s="214" t="s">
        <v>6107</v>
      </c>
      <c r="B696" s="259" t="s">
        <v>2575</v>
      </c>
      <c r="C696" s="260"/>
      <c r="D696" s="260"/>
      <c r="E696" s="260">
        <v>97640</v>
      </c>
      <c r="F696" s="260">
        <v>52074.559999999998</v>
      </c>
      <c r="G696" s="261"/>
      <c r="H696" s="260"/>
      <c r="I696" s="214" t="s">
        <v>4699</v>
      </c>
      <c r="J696" s="214" t="s">
        <v>4730</v>
      </c>
    </row>
    <row r="697" spans="1:10" x14ac:dyDescent="0.25">
      <c r="A697" s="214" t="s">
        <v>6108</v>
      </c>
      <c r="B697" s="259" t="s">
        <v>2573</v>
      </c>
      <c r="C697" s="260"/>
      <c r="D697" s="260"/>
      <c r="E697" s="260">
        <v>13700</v>
      </c>
      <c r="F697" s="260">
        <v>7306.56</v>
      </c>
      <c r="G697" s="261"/>
      <c r="H697" s="260"/>
      <c r="I697" s="214" t="s">
        <v>4699</v>
      </c>
      <c r="J697" s="214" t="s">
        <v>4730</v>
      </c>
    </row>
    <row r="698" spans="1:10" x14ac:dyDescent="0.25">
      <c r="A698" s="214" t="s">
        <v>6109</v>
      </c>
      <c r="B698" s="259" t="s">
        <v>2572</v>
      </c>
      <c r="C698" s="260"/>
      <c r="D698" s="260"/>
      <c r="E698" s="260">
        <v>30640</v>
      </c>
      <c r="F698" s="260">
        <v>16341.44</v>
      </c>
      <c r="G698" s="261"/>
      <c r="H698" s="260"/>
      <c r="I698" s="214" t="s">
        <v>4699</v>
      </c>
      <c r="J698" s="214" t="s">
        <v>4730</v>
      </c>
    </row>
    <row r="699" spans="1:10" x14ac:dyDescent="0.25">
      <c r="A699" s="214" t="s">
        <v>6110</v>
      </c>
      <c r="B699" s="259" t="s">
        <v>2570</v>
      </c>
      <c r="C699" s="260"/>
      <c r="D699" s="260"/>
      <c r="E699" s="260">
        <v>54526.13</v>
      </c>
      <c r="F699" s="260">
        <v>29080.639999999999</v>
      </c>
      <c r="G699" s="261"/>
      <c r="H699" s="260"/>
      <c r="I699" s="214" t="s">
        <v>4699</v>
      </c>
      <c r="J699" s="214" t="s">
        <v>4730</v>
      </c>
    </row>
    <row r="700" spans="1:10" x14ac:dyDescent="0.25">
      <c r="A700" s="214" t="s">
        <v>6111</v>
      </c>
      <c r="B700" s="259" t="s">
        <v>2565</v>
      </c>
      <c r="C700" s="260"/>
      <c r="D700" s="260"/>
      <c r="E700" s="260">
        <v>12170</v>
      </c>
      <c r="F700" s="260">
        <v>6490.56</v>
      </c>
      <c r="G700" s="261"/>
      <c r="H700" s="260"/>
      <c r="I700" s="214" t="s">
        <v>4699</v>
      </c>
      <c r="J700" s="214" t="s">
        <v>4730</v>
      </c>
    </row>
    <row r="701" spans="1:10" x14ac:dyDescent="0.25">
      <c r="A701" s="214" t="s">
        <v>6112</v>
      </c>
      <c r="B701" s="259" t="s">
        <v>2563</v>
      </c>
      <c r="C701" s="260"/>
      <c r="D701" s="260"/>
      <c r="E701" s="260">
        <v>72640</v>
      </c>
      <c r="F701" s="260">
        <v>38741.440000000002</v>
      </c>
      <c r="G701" s="261"/>
      <c r="H701" s="260"/>
      <c r="I701" s="214" t="s">
        <v>4699</v>
      </c>
      <c r="J701" s="214" t="s">
        <v>4730</v>
      </c>
    </row>
    <row r="702" spans="1:10" ht="24" x14ac:dyDescent="0.25">
      <c r="A702" s="214" t="s">
        <v>6113</v>
      </c>
      <c r="B702" s="259" t="s">
        <v>2562</v>
      </c>
      <c r="C702" s="260"/>
      <c r="D702" s="260"/>
      <c r="E702" s="260">
        <v>16540</v>
      </c>
      <c r="F702" s="260">
        <v>8821.44</v>
      </c>
      <c r="G702" s="261"/>
      <c r="H702" s="260"/>
      <c r="I702" s="214" t="s">
        <v>4699</v>
      </c>
      <c r="J702" s="214" t="s">
        <v>4730</v>
      </c>
    </row>
    <row r="703" spans="1:10" x14ac:dyDescent="0.25">
      <c r="A703" s="214" t="s">
        <v>6114</v>
      </c>
      <c r="B703" s="259" t="s">
        <v>1637</v>
      </c>
      <c r="C703" s="260"/>
      <c r="D703" s="260"/>
      <c r="E703" s="260">
        <v>14200</v>
      </c>
      <c r="F703" s="260">
        <v>14200</v>
      </c>
      <c r="G703" s="261"/>
      <c r="H703" s="260"/>
      <c r="I703" s="214" t="s">
        <v>4699</v>
      </c>
      <c r="J703" s="214" t="s">
        <v>4730</v>
      </c>
    </row>
    <row r="704" spans="1:10" x14ac:dyDescent="0.25">
      <c r="A704" s="214" t="s">
        <v>6115</v>
      </c>
      <c r="B704" s="259" t="s">
        <v>2560</v>
      </c>
      <c r="C704" s="260"/>
      <c r="D704" s="260"/>
      <c r="E704" s="260">
        <v>32400</v>
      </c>
      <c r="F704" s="260">
        <v>32400</v>
      </c>
      <c r="G704" s="261"/>
      <c r="H704" s="260"/>
      <c r="I704" s="214" t="s">
        <v>4699</v>
      </c>
      <c r="J704" s="214" t="s">
        <v>4730</v>
      </c>
    </row>
    <row r="705" spans="1:10" x14ac:dyDescent="0.25">
      <c r="A705" s="214" t="s">
        <v>6116</v>
      </c>
      <c r="B705" s="259" t="s">
        <v>2558</v>
      </c>
      <c r="C705" s="260"/>
      <c r="D705" s="260"/>
      <c r="E705" s="260">
        <v>12778</v>
      </c>
      <c r="F705" s="260">
        <v>12778</v>
      </c>
      <c r="G705" s="261"/>
      <c r="H705" s="260"/>
      <c r="I705" s="214" t="s">
        <v>4699</v>
      </c>
      <c r="J705" s="214" t="s">
        <v>4730</v>
      </c>
    </row>
    <row r="706" spans="1:10" x14ac:dyDescent="0.25">
      <c r="A706" s="214" t="s">
        <v>6117</v>
      </c>
      <c r="B706" s="259" t="s">
        <v>2557</v>
      </c>
      <c r="C706" s="260"/>
      <c r="D706" s="260"/>
      <c r="E706" s="260">
        <v>16199</v>
      </c>
      <c r="F706" s="260">
        <v>16199</v>
      </c>
      <c r="G706" s="261"/>
      <c r="H706" s="260"/>
      <c r="I706" s="214" t="s">
        <v>4699</v>
      </c>
      <c r="J706" s="214" t="s">
        <v>4730</v>
      </c>
    </row>
    <row r="707" spans="1:10" x14ac:dyDescent="0.25">
      <c r="A707" s="214" t="s">
        <v>6118</v>
      </c>
      <c r="B707" s="259" t="s">
        <v>2556</v>
      </c>
      <c r="C707" s="260"/>
      <c r="D707" s="260"/>
      <c r="E707" s="260">
        <v>21990</v>
      </c>
      <c r="F707" s="260">
        <v>21990</v>
      </c>
      <c r="G707" s="261"/>
      <c r="H707" s="260"/>
      <c r="I707" s="214" t="s">
        <v>4699</v>
      </c>
      <c r="J707" s="214" t="s">
        <v>4730</v>
      </c>
    </row>
    <row r="708" spans="1:10" x14ac:dyDescent="0.25">
      <c r="A708" s="214" t="s">
        <v>6119</v>
      </c>
      <c r="B708" s="259" t="s">
        <v>2555</v>
      </c>
      <c r="C708" s="260"/>
      <c r="D708" s="260"/>
      <c r="E708" s="260">
        <v>15537</v>
      </c>
      <c r="F708" s="260">
        <v>15537</v>
      </c>
      <c r="G708" s="261"/>
      <c r="H708" s="260"/>
      <c r="I708" s="214" t="s">
        <v>4699</v>
      </c>
      <c r="J708" s="214" t="s">
        <v>4730</v>
      </c>
    </row>
    <row r="709" spans="1:10" x14ac:dyDescent="0.25">
      <c r="A709" s="214" t="s">
        <v>6120</v>
      </c>
      <c r="B709" s="259" t="s">
        <v>1164</v>
      </c>
      <c r="C709" s="260"/>
      <c r="D709" s="260"/>
      <c r="E709" s="260">
        <v>18500</v>
      </c>
      <c r="F709" s="260">
        <v>18500</v>
      </c>
      <c r="G709" s="261"/>
      <c r="H709" s="260"/>
      <c r="I709" s="214" t="s">
        <v>4699</v>
      </c>
      <c r="J709" s="214" t="s">
        <v>4730</v>
      </c>
    </row>
    <row r="710" spans="1:10" x14ac:dyDescent="0.25">
      <c r="A710" s="214" t="s">
        <v>6121</v>
      </c>
      <c r="B710" s="259" t="s">
        <v>1164</v>
      </c>
      <c r="C710" s="260"/>
      <c r="D710" s="260"/>
      <c r="E710" s="260">
        <v>18500</v>
      </c>
      <c r="F710" s="260">
        <v>18500</v>
      </c>
      <c r="G710" s="261"/>
      <c r="H710" s="260"/>
      <c r="I710" s="214" t="s">
        <v>4699</v>
      </c>
      <c r="J710" s="214" t="s">
        <v>4730</v>
      </c>
    </row>
    <row r="711" spans="1:10" x14ac:dyDescent="0.25">
      <c r="A711" s="214" t="s">
        <v>6122</v>
      </c>
      <c r="B711" s="259" t="s">
        <v>1164</v>
      </c>
      <c r="C711" s="260"/>
      <c r="D711" s="260"/>
      <c r="E711" s="260">
        <v>22500</v>
      </c>
      <c r="F711" s="260">
        <v>15516.84</v>
      </c>
      <c r="G711" s="261"/>
      <c r="H711" s="260"/>
      <c r="I711" s="214" t="s">
        <v>4699</v>
      </c>
      <c r="J711" s="214" t="s">
        <v>4730</v>
      </c>
    </row>
    <row r="712" spans="1:10" x14ac:dyDescent="0.25">
      <c r="A712" s="214" t="s">
        <v>6123</v>
      </c>
      <c r="B712" s="259" t="s">
        <v>1651</v>
      </c>
      <c r="C712" s="260"/>
      <c r="D712" s="260"/>
      <c r="E712" s="260">
        <v>10080</v>
      </c>
      <c r="F712" s="260">
        <v>6951.6</v>
      </c>
      <c r="G712" s="261"/>
      <c r="H712" s="260"/>
      <c r="I712" s="214" t="s">
        <v>4699</v>
      </c>
      <c r="J712" s="214" t="s">
        <v>4730</v>
      </c>
    </row>
    <row r="713" spans="1:10" x14ac:dyDescent="0.25">
      <c r="A713" s="214" t="s">
        <v>6124</v>
      </c>
      <c r="B713" s="259" t="s">
        <v>1164</v>
      </c>
      <c r="C713" s="260"/>
      <c r="D713" s="260"/>
      <c r="E713" s="260">
        <v>30000</v>
      </c>
      <c r="F713" s="260">
        <v>30000</v>
      </c>
      <c r="G713" s="261"/>
      <c r="H713" s="260"/>
      <c r="I713" s="214" t="s">
        <v>4699</v>
      </c>
      <c r="J713" s="214" t="s">
        <v>4730</v>
      </c>
    </row>
    <row r="714" spans="1:10" x14ac:dyDescent="0.25">
      <c r="A714" s="214" t="s">
        <v>6125</v>
      </c>
      <c r="B714" s="259" t="s">
        <v>1547</v>
      </c>
      <c r="C714" s="260"/>
      <c r="D714" s="260"/>
      <c r="E714" s="260">
        <v>38377</v>
      </c>
      <c r="F714" s="260">
        <v>38377</v>
      </c>
      <c r="G714" s="261"/>
      <c r="H714" s="260"/>
      <c r="I714" s="214" t="s">
        <v>4699</v>
      </c>
      <c r="J714" s="214" t="s">
        <v>4730</v>
      </c>
    </row>
    <row r="715" spans="1:10" x14ac:dyDescent="0.25">
      <c r="A715" s="214" t="s">
        <v>6126</v>
      </c>
      <c r="B715" s="259" t="s">
        <v>1547</v>
      </c>
      <c r="C715" s="260"/>
      <c r="D715" s="260"/>
      <c r="E715" s="260">
        <v>124858.16</v>
      </c>
      <c r="F715" s="260">
        <v>55435.57</v>
      </c>
      <c r="G715" s="261"/>
      <c r="H715" s="260"/>
      <c r="I715" s="214" t="s">
        <v>4699</v>
      </c>
      <c r="J715" s="214" t="s">
        <v>4730</v>
      </c>
    </row>
    <row r="716" spans="1:10" x14ac:dyDescent="0.25">
      <c r="A716" s="214" t="s">
        <v>6127</v>
      </c>
      <c r="B716" s="259" t="s">
        <v>1173</v>
      </c>
      <c r="C716" s="260"/>
      <c r="D716" s="260"/>
      <c r="E716" s="260">
        <v>157531.39000000001</v>
      </c>
      <c r="F716" s="260">
        <v>65164.639999999999</v>
      </c>
      <c r="G716" s="261"/>
      <c r="H716" s="260"/>
      <c r="I716" s="214" t="s">
        <v>4699</v>
      </c>
      <c r="J716" s="214" t="s">
        <v>4730</v>
      </c>
    </row>
    <row r="717" spans="1:10" x14ac:dyDescent="0.25">
      <c r="A717" s="214" t="s">
        <v>6128</v>
      </c>
      <c r="B717" s="259" t="s">
        <v>1547</v>
      </c>
      <c r="C717" s="260"/>
      <c r="D717" s="260"/>
      <c r="E717" s="260">
        <v>121361.37</v>
      </c>
      <c r="F717" s="260">
        <v>72255.41</v>
      </c>
      <c r="G717" s="261"/>
      <c r="H717" s="260"/>
      <c r="I717" s="214" t="s">
        <v>4699</v>
      </c>
      <c r="J717" s="214" t="s">
        <v>4730</v>
      </c>
    </row>
    <row r="718" spans="1:10" x14ac:dyDescent="0.25">
      <c r="A718" s="214" t="s">
        <v>6129</v>
      </c>
      <c r="B718" s="259" t="s">
        <v>2544</v>
      </c>
      <c r="C718" s="260"/>
      <c r="D718" s="260"/>
      <c r="E718" s="260">
        <v>13800</v>
      </c>
      <c r="F718" s="260">
        <v>13800</v>
      </c>
      <c r="G718" s="261"/>
      <c r="H718" s="260"/>
      <c r="I718" s="214" t="s">
        <v>4699</v>
      </c>
      <c r="J718" s="214" t="s">
        <v>4730</v>
      </c>
    </row>
    <row r="719" spans="1:10" x14ac:dyDescent="0.25">
      <c r="A719" s="214" t="s">
        <v>6130</v>
      </c>
      <c r="B719" s="259" t="s">
        <v>1173</v>
      </c>
      <c r="C719" s="260"/>
      <c r="D719" s="260"/>
      <c r="E719" s="260">
        <v>27495.93</v>
      </c>
      <c r="F719" s="260">
        <v>27495.93</v>
      </c>
      <c r="G719" s="261"/>
      <c r="H719" s="260"/>
      <c r="I719" s="214" t="s">
        <v>4699</v>
      </c>
      <c r="J719" s="214" t="s">
        <v>4730</v>
      </c>
    </row>
    <row r="720" spans="1:10" x14ac:dyDescent="0.25">
      <c r="A720" s="214" t="s">
        <v>6131</v>
      </c>
      <c r="B720" s="259" t="s">
        <v>2540</v>
      </c>
      <c r="C720" s="260"/>
      <c r="D720" s="260"/>
      <c r="E720" s="260">
        <v>93289</v>
      </c>
      <c r="F720" s="260">
        <v>42202.04</v>
      </c>
      <c r="G720" s="261"/>
      <c r="H720" s="260"/>
      <c r="I720" s="214" t="s">
        <v>4699</v>
      </c>
      <c r="J720" s="214" t="s">
        <v>4730</v>
      </c>
    </row>
    <row r="721" spans="1:10" x14ac:dyDescent="0.25">
      <c r="A721" s="214" t="s">
        <v>6132</v>
      </c>
      <c r="B721" s="259" t="s">
        <v>2539</v>
      </c>
      <c r="C721" s="260"/>
      <c r="D721" s="260"/>
      <c r="E721" s="260">
        <v>34650</v>
      </c>
      <c r="F721" s="260">
        <v>34650</v>
      </c>
      <c r="G721" s="261"/>
      <c r="H721" s="260"/>
      <c r="I721" s="214" t="s">
        <v>4699</v>
      </c>
      <c r="J721" s="214" t="s">
        <v>4730</v>
      </c>
    </row>
    <row r="722" spans="1:10" x14ac:dyDescent="0.25">
      <c r="A722" s="214" t="s">
        <v>6133</v>
      </c>
      <c r="B722" s="259" t="s">
        <v>2536</v>
      </c>
      <c r="C722" s="260"/>
      <c r="D722" s="260"/>
      <c r="E722" s="260">
        <v>72300</v>
      </c>
      <c r="F722" s="260">
        <v>33272.730000000003</v>
      </c>
      <c r="G722" s="261"/>
      <c r="H722" s="260"/>
      <c r="I722" s="214" t="s">
        <v>4699</v>
      </c>
      <c r="J722" s="214" t="s">
        <v>4730</v>
      </c>
    </row>
    <row r="723" spans="1:10" x14ac:dyDescent="0.25">
      <c r="A723" s="214" t="s">
        <v>6134</v>
      </c>
      <c r="B723" s="259" t="s">
        <v>2535</v>
      </c>
      <c r="C723" s="260"/>
      <c r="D723" s="260"/>
      <c r="E723" s="260">
        <v>431660</v>
      </c>
      <c r="F723" s="260">
        <v>219720.46</v>
      </c>
      <c r="G723" s="261"/>
      <c r="H723" s="260"/>
      <c r="I723" s="214" t="s">
        <v>4699</v>
      </c>
      <c r="J723" s="214" t="s">
        <v>4730</v>
      </c>
    </row>
    <row r="724" spans="1:10" x14ac:dyDescent="0.25">
      <c r="A724" s="214" t="s">
        <v>6135</v>
      </c>
      <c r="B724" s="259" t="s">
        <v>1136</v>
      </c>
      <c r="C724" s="260"/>
      <c r="D724" s="260"/>
      <c r="E724" s="260">
        <v>54504</v>
      </c>
      <c r="F724" s="260">
        <v>24656.68</v>
      </c>
      <c r="G724" s="261"/>
      <c r="H724" s="260"/>
      <c r="I724" s="214" t="s">
        <v>4699</v>
      </c>
      <c r="J724" s="214" t="s">
        <v>4730</v>
      </c>
    </row>
    <row r="725" spans="1:10" x14ac:dyDescent="0.25">
      <c r="A725" s="214" t="s">
        <v>6136</v>
      </c>
      <c r="B725" s="259" t="s">
        <v>1142</v>
      </c>
      <c r="C725" s="260"/>
      <c r="D725" s="260"/>
      <c r="E725" s="260">
        <v>309165</v>
      </c>
      <c r="F725" s="260">
        <v>139860.51999999999</v>
      </c>
      <c r="G725" s="261"/>
      <c r="H725" s="260"/>
      <c r="I725" s="214" t="s">
        <v>4699</v>
      </c>
      <c r="J725" s="214" t="s">
        <v>4730</v>
      </c>
    </row>
    <row r="726" spans="1:10" x14ac:dyDescent="0.25">
      <c r="A726" s="214" t="s">
        <v>6137</v>
      </c>
      <c r="B726" s="259" t="s">
        <v>2533</v>
      </c>
      <c r="C726" s="260"/>
      <c r="D726" s="260"/>
      <c r="E726" s="260">
        <v>72798</v>
      </c>
      <c r="F726" s="260">
        <v>32932.32</v>
      </c>
      <c r="G726" s="261"/>
      <c r="H726" s="260"/>
      <c r="I726" s="214" t="s">
        <v>4699</v>
      </c>
      <c r="J726" s="214" t="s">
        <v>4730</v>
      </c>
    </row>
    <row r="727" spans="1:10" x14ac:dyDescent="0.25">
      <c r="A727" s="214" t="s">
        <v>6138</v>
      </c>
      <c r="B727" s="259" t="s">
        <v>1808</v>
      </c>
      <c r="C727" s="260"/>
      <c r="D727" s="260"/>
      <c r="E727" s="260">
        <v>30616</v>
      </c>
      <c r="F727" s="260">
        <v>27849.66</v>
      </c>
      <c r="G727" s="261"/>
      <c r="H727" s="260"/>
      <c r="I727" s="214" t="s">
        <v>4699</v>
      </c>
      <c r="J727" s="214" t="s">
        <v>4730</v>
      </c>
    </row>
    <row r="728" spans="1:10" x14ac:dyDescent="0.25">
      <c r="A728" s="214" t="s">
        <v>6139</v>
      </c>
      <c r="B728" s="259" t="s">
        <v>1808</v>
      </c>
      <c r="C728" s="260"/>
      <c r="D728" s="260"/>
      <c r="E728" s="260">
        <v>30108</v>
      </c>
      <c r="F728" s="260">
        <v>28077</v>
      </c>
      <c r="G728" s="261"/>
      <c r="H728" s="260"/>
      <c r="I728" s="214" t="s">
        <v>4699</v>
      </c>
      <c r="J728" s="214" t="s">
        <v>4730</v>
      </c>
    </row>
    <row r="729" spans="1:10" x14ac:dyDescent="0.25">
      <c r="A729" s="214" t="s">
        <v>6140</v>
      </c>
      <c r="B729" s="259" t="s">
        <v>2531</v>
      </c>
      <c r="C729" s="260"/>
      <c r="D729" s="260"/>
      <c r="E729" s="260">
        <v>29023.62</v>
      </c>
      <c r="F729" s="260">
        <v>29023.62</v>
      </c>
      <c r="G729" s="261"/>
      <c r="H729" s="260"/>
      <c r="I729" s="214" t="s">
        <v>4699</v>
      </c>
      <c r="J729" s="214" t="s">
        <v>4730</v>
      </c>
    </row>
    <row r="730" spans="1:10" x14ac:dyDescent="0.25">
      <c r="A730" s="214" t="s">
        <v>6141</v>
      </c>
      <c r="B730" s="259" t="s">
        <v>2530</v>
      </c>
      <c r="C730" s="260"/>
      <c r="D730" s="260"/>
      <c r="E730" s="260">
        <v>371094.6</v>
      </c>
      <c r="F730" s="260">
        <v>371094.6</v>
      </c>
      <c r="G730" s="261"/>
      <c r="H730" s="260"/>
      <c r="I730" s="214" t="s">
        <v>4699</v>
      </c>
      <c r="J730" s="214" t="s">
        <v>4730</v>
      </c>
    </row>
    <row r="731" spans="1:10" x14ac:dyDescent="0.25">
      <c r="A731" s="214" t="s">
        <v>6142</v>
      </c>
      <c r="B731" s="259" t="s">
        <v>1948</v>
      </c>
      <c r="C731" s="260"/>
      <c r="D731" s="260"/>
      <c r="E731" s="260">
        <v>42065.279999999999</v>
      </c>
      <c r="F731" s="260">
        <v>42065.279999999999</v>
      </c>
      <c r="G731" s="261"/>
      <c r="H731" s="260"/>
      <c r="I731" s="214" t="s">
        <v>4699</v>
      </c>
      <c r="J731" s="214" t="s">
        <v>4730</v>
      </c>
    </row>
    <row r="732" spans="1:10" x14ac:dyDescent="0.25">
      <c r="A732" s="214" t="s">
        <v>6143</v>
      </c>
      <c r="B732" s="259" t="s">
        <v>2188</v>
      </c>
      <c r="C732" s="260"/>
      <c r="D732" s="260"/>
      <c r="E732" s="260">
        <v>168330.53</v>
      </c>
      <c r="F732" s="260">
        <v>5611.02</v>
      </c>
      <c r="G732" s="261"/>
      <c r="H732" s="260"/>
      <c r="I732" s="214" t="s">
        <v>4699</v>
      </c>
      <c r="J732" s="214" t="s">
        <v>4730</v>
      </c>
    </row>
    <row r="733" spans="1:10" x14ac:dyDescent="0.25">
      <c r="A733" s="214" t="s">
        <v>6144</v>
      </c>
      <c r="B733" s="259" t="s">
        <v>2514</v>
      </c>
      <c r="C733" s="260"/>
      <c r="D733" s="260"/>
      <c r="E733" s="260">
        <v>14836.8</v>
      </c>
      <c r="F733" s="260">
        <v>14836.8</v>
      </c>
      <c r="G733" s="261"/>
      <c r="H733" s="260"/>
      <c r="I733" s="214" t="s">
        <v>4699</v>
      </c>
      <c r="J733" s="214" t="s">
        <v>4730</v>
      </c>
    </row>
    <row r="734" spans="1:10" x14ac:dyDescent="0.25">
      <c r="A734" s="214" t="s">
        <v>6145</v>
      </c>
      <c r="B734" s="259" t="s">
        <v>1173</v>
      </c>
      <c r="C734" s="260"/>
      <c r="D734" s="260"/>
      <c r="E734" s="260">
        <v>48260</v>
      </c>
      <c r="F734" s="260">
        <v>1608.66</v>
      </c>
      <c r="G734" s="261"/>
      <c r="H734" s="260"/>
      <c r="I734" s="214" t="s">
        <v>4699</v>
      </c>
      <c r="J734" s="214" t="s">
        <v>4730</v>
      </c>
    </row>
    <row r="735" spans="1:10" x14ac:dyDescent="0.25">
      <c r="A735" s="214" t="s">
        <v>6146</v>
      </c>
      <c r="B735" s="259" t="s">
        <v>1547</v>
      </c>
      <c r="C735" s="260"/>
      <c r="D735" s="260"/>
      <c r="E735" s="260">
        <v>99987.9</v>
      </c>
      <c r="F735" s="260">
        <v>99987.9</v>
      </c>
      <c r="G735" s="261"/>
      <c r="H735" s="260"/>
      <c r="I735" s="214" t="s">
        <v>4699</v>
      </c>
      <c r="J735" s="214" t="s">
        <v>4730</v>
      </c>
    </row>
    <row r="736" spans="1:10" ht="15.75" customHeight="1" x14ac:dyDescent="0.25">
      <c r="A736" s="214" t="s">
        <v>6147</v>
      </c>
      <c r="B736" s="259" t="s">
        <v>2497</v>
      </c>
      <c r="C736" s="260"/>
      <c r="D736" s="260"/>
      <c r="E736" s="260">
        <v>249951.75</v>
      </c>
      <c r="F736" s="260">
        <v>4165.8599999999997</v>
      </c>
      <c r="G736" s="261"/>
      <c r="H736" s="260"/>
      <c r="I736" s="214" t="s">
        <v>4699</v>
      </c>
      <c r="J736" s="214" t="s">
        <v>4730</v>
      </c>
    </row>
    <row r="737" spans="1:10" ht="24" x14ac:dyDescent="0.25">
      <c r="A737" s="214" t="s">
        <v>6148</v>
      </c>
      <c r="B737" s="259" t="s">
        <v>2493</v>
      </c>
      <c r="C737" s="260"/>
      <c r="D737" s="260"/>
      <c r="E737" s="260">
        <v>427918.62</v>
      </c>
      <c r="F737" s="260">
        <v>427918.62</v>
      </c>
      <c r="G737" s="261"/>
      <c r="H737" s="260"/>
      <c r="I737" s="259" t="s">
        <v>4700</v>
      </c>
      <c r="J737" s="214" t="s">
        <v>4730</v>
      </c>
    </row>
    <row r="738" spans="1:10" ht="24" x14ac:dyDescent="0.25">
      <c r="A738" s="214" t="s">
        <v>6149</v>
      </c>
      <c r="B738" s="259" t="s">
        <v>2282</v>
      </c>
      <c r="C738" s="260"/>
      <c r="D738" s="260"/>
      <c r="E738" s="260">
        <v>573095.93000000005</v>
      </c>
      <c r="F738" s="260">
        <v>573095.93000000005</v>
      </c>
      <c r="G738" s="261"/>
      <c r="H738" s="260"/>
      <c r="I738" s="259" t="s">
        <v>4700</v>
      </c>
      <c r="J738" s="214" t="s">
        <v>4730</v>
      </c>
    </row>
    <row r="739" spans="1:10" ht="24" x14ac:dyDescent="0.25">
      <c r="A739" s="214" t="s">
        <v>6150</v>
      </c>
      <c r="B739" s="259" t="s">
        <v>2490</v>
      </c>
      <c r="C739" s="260"/>
      <c r="D739" s="260"/>
      <c r="E739" s="260">
        <v>359528.42</v>
      </c>
      <c r="F739" s="260">
        <v>359528.42</v>
      </c>
      <c r="G739" s="261"/>
      <c r="H739" s="260"/>
      <c r="I739" s="259" t="s">
        <v>4700</v>
      </c>
      <c r="J739" s="214" t="s">
        <v>4730</v>
      </c>
    </row>
    <row r="740" spans="1:10" x14ac:dyDescent="0.25">
      <c r="A740" s="214" t="s">
        <v>6151</v>
      </c>
      <c r="B740" s="259" t="s">
        <v>2488</v>
      </c>
      <c r="C740" s="260"/>
      <c r="D740" s="260"/>
      <c r="E740" s="260">
        <v>10347</v>
      </c>
      <c r="F740" s="260">
        <v>10347</v>
      </c>
      <c r="G740" s="261"/>
      <c r="H740" s="260"/>
      <c r="I740" s="259" t="s">
        <v>4700</v>
      </c>
      <c r="J740" s="214" t="s">
        <v>4730</v>
      </c>
    </row>
    <row r="741" spans="1:10" x14ac:dyDescent="0.25">
      <c r="A741" s="214" t="s">
        <v>3181</v>
      </c>
      <c r="B741" s="259" t="s">
        <v>2486</v>
      </c>
      <c r="C741" s="260"/>
      <c r="D741" s="260"/>
      <c r="E741" s="260">
        <v>25930</v>
      </c>
      <c r="F741" s="260">
        <v>25930</v>
      </c>
      <c r="G741" s="261"/>
      <c r="H741" s="260"/>
      <c r="I741" s="259" t="s">
        <v>4700</v>
      </c>
      <c r="J741" s="214" t="s">
        <v>4730</v>
      </c>
    </row>
    <row r="742" spans="1:10" x14ac:dyDescent="0.25">
      <c r="A742" s="214" t="s">
        <v>6152</v>
      </c>
      <c r="B742" s="259" t="s">
        <v>2484</v>
      </c>
      <c r="C742" s="260"/>
      <c r="D742" s="260"/>
      <c r="E742" s="260">
        <v>19000</v>
      </c>
      <c r="F742" s="260">
        <v>19000</v>
      </c>
      <c r="G742" s="261"/>
      <c r="H742" s="260"/>
      <c r="I742" s="259" t="s">
        <v>4700</v>
      </c>
      <c r="J742" s="214" t="s">
        <v>4730</v>
      </c>
    </row>
    <row r="743" spans="1:10" x14ac:dyDescent="0.25">
      <c r="A743" s="214" t="s">
        <v>6153</v>
      </c>
      <c r="B743" s="259" t="s">
        <v>2482</v>
      </c>
      <c r="C743" s="260"/>
      <c r="D743" s="260"/>
      <c r="E743" s="260">
        <v>25996</v>
      </c>
      <c r="F743" s="260">
        <v>25996</v>
      </c>
      <c r="G743" s="261"/>
      <c r="H743" s="260"/>
      <c r="I743" s="259" t="s">
        <v>4700</v>
      </c>
      <c r="J743" s="214" t="s">
        <v>4730</v>
      </c>
    </row>
    <row r="744" spans="1:10" x14ac:dyDescent="0.25">
      <c r="A744" s="214" t="s">
        <v>3180</v>
      </c>
      <c r="B744" s="259" t="s">
        <v>2480</v>
      </c>
      <c r="C744" s="260"/>
      <c r="D744" s="260"/>
      <c r="E744" s="260">
        <v>14090</v>
      </c>
      <c r="F744" s="260">
        <v>14090</v>
      </c>
      <c r="G744" s="261"/>
      <c r="H744" s="260"/>
      <c r="I744" s="259" t="s">
        <v>4700</v>
      </c>
      <c r="J744" s="214" t="s">
        <v>4730</v>
      </c>
    </row>
    <row r="745" spans="1:10" x14ac:dyDescent="0.25">
      <c r="A745" s="214" t="s">
        <v>6154</v>
      </c>
      <c r="B745" s="259" t="s">
        <v>1640</v>
      </c>
      <c r="C745" s="260"/>
      <c r="D745" s="260"/>
      <c r="E745" s="260">
        <v>38332</v>
      </c>
      <c r="F745" s="260">
        <v>38332</v>
      </c>
      <c r="G745" s="261"/>
      <c r="H745" s="260"/>
      <c r="I745" s="259" t="s">
        <v>4700</v>
      </c>
      <c r="J745" s="214" t="s">
        <v>4730</v>
      </c>
    </row>
    <row r="746" spans="1:10" x14ac:dyDescent="0.25">
      <c r="A746" s="214" t="s">
        <v>3179</v>
      </c>
      <c r="B746" s="259" t="s">
        <v>2477</v>
      </c>
      <c r="C746" s="260"/>
      <c r="D746" s="260"/>
      <c r="E746" s="260">
        <v>12861</v>
      </c>
      <c r="F746" s="260">
        <v>12861</v>
      </c>
      <c r="G746" s="261"/>
      <c r="H746" s="260"/>
      <c r="I746" s="259" t="s">
        <v>4700</v>
      </c>
      <c r="J746" s="214" t="s">
        <v>4730</v>
      </c>
    </row>
    <row r="747" spans="1:10" x14ac:dyDescent="0.25">
      <c r="A747" s="214" t="s">
        <v>3178</v>
      </c>
      <c r="B747" s="259" t="s">
        <v>1123</v>
      </c>
      <c r="C747" s="260"/>
      <c r="D747" s="260"/>
      <c r="E747" s="260">
        <v>18160</v>
      </c>
      <c r="F747" s="260">
        <v>18160</v>
      </c>
      <c r="G747" s="261"/>
      <c r="H747" s="260"/>
      <c r="I747" s="259" t="s">
        <v>4700</v>
      </c>
      <c r="J747" s="214" t="s">
        <v>4730</v>
      </c>
    </row>
    <row r="748" spans="1:10" x14ac:dyDescent="0.25">
      <c r="A748" s="214" t="s">
        <v>3177</v>
      </c>
      <c r="B748" s="259" t="s">
        <v>2472</v>
      </c>
      <c r="C748" s="260"/>
      <c r="D748" s="260"/>
      <c r="E748" s="260">
        <v>15680</v>
      </c>
      <c r="F748" s="260">
        <v>15680</v>
      </c>
      <c r="G748" s="261"/>
      <c r="H748" s="260"/>
      <c r="I748" s="259" t="s">
        <v>4700</v>
      </c>
      <c r="J748" s="214" t="s">
        <v>4730</v>
      </c>
    </row>
    <row r="749" spans="1:10" x14ac:dyDescent="0.25">
      <c r="A749" s="214" t="s">
        <v>6155</v>
      </c>
      <c r="B749" s="259" t="s">
        <v>1639</v>
      </c>
      <c r="C749" s="260"/>
      <c r="D749" s="260"/>
      <c r="E749" s="260">
        <v>20910</v>
      </c>
      <c r="F749" s="260">
        <v>20910</v>
      </c>
      <c r="G749" s="261"/>
      <c r="H749" s="260"/>
      <c r="I749" s="259" t="s">
        <v>4700</v>
      </c>
      <c r="J749" s="214" t="s">
        <v>4730</v>
      </c>
    </row>
    <row r="750" spans="1:10" x14ac:dyDescent="0.25">
      <c r="A750" s="214" t="s">
        <v>3176</v>
      </c>
      <c r="B750" s="259" t="s">
        <v>1164</v>
      </c>
      <c r="C750" s="260"/>
      <c r="D750" s="260"/>
      <c r="E750" s="260">
        <v>14133</v>
      </c>
      <c r="F750" s="260">
        <v>14133</v>
      </c>
      <c r="G750" s="261"/>
      <c r="H750" s="260"/>
      <c r="I750" s="259" t="s">
        <v>4700</v>
      </c>
      <c r="J750" s="214" t="s">
        <v>4730</v>
      </c>
    </row>
    <row r="751" spans="1:10" x14ac:dyDescent="0.25">
      <c r="A751" s="214" t="s">
        <v>3175</v>
      </c>
      <c r="B751" s="259" t="s">
        <v>1995</v>
      </c>
      <c r="C751" s="260"/>
      <c r="D751" s="260"/>
      <c r="E751" s="260">
        <v>34444.199999999997</v>
      </c>
      <c r="F751" s="260">
        <v>34444.199999999997</v>
      </c>
      <c r="G751" s="261"/>
      <c r="H751" s="260"/>
      <c r="I751" s="259" t="s">
        <v>4700</v>
      </c>
      <c r="J751" s="214" t="s">
        <v>4730</v>
      </c>
    </row>
    <row r="752" spans="1:10" x14ac:dyDescent="0.25">
      <c r="A752" s="214" t="s">
        <v>3174</v>
      </c>
      <c r="B752" s="259" t="s">
        <v>2268</v>
      </c>
      <c r="C752" s="260"/>
      <c r="D752" s="260"/>
      <c r="E752" s="260">
        <v>35115.620000000003</v>
      </c>
      <c r="F752" s="260">
        <v>35115.620000000003</v>
      </c>
      <c r="G752" s="261"/>
      <c r="H752" s="260"/>
      <c r="I752" s="259" t="s">
        <v>4700</v>
      </c>
      <c r="J752" s="214" t="s">
        <v>4730</v>
      </c>
    </row>
    <row r="753" spans="1:10" x14ac:dyDescent="0.25">
      <c r="A753" s="214" t="s">
        <v>3173</v>
      </c>
      <c r="B753" s="259" t="s">
        <v>2465</v>
      </c>
      <c r="C753" s="260"/>
      <c r="D753" s="260"/>
      <c r="E753" s="260">
        <v>69838.22</v>
      </c>
      <c r="F753" s="260">
        <v>69838.22</v>
      </c>
      <c r="G753" s="261"/>
      <c r="H753" s="260"/>
      <c r="I753" s="259" t="s">
        <v>4700</v>
      </c>
      <c r="J753" s="214" t="s">
        <v>4730</v>
      </c>
    </row>
    <row r="754" spans="1:10" x14ac:dyDescent="0.25">
      <c r="A754" s="214" t="s">
        <v>6156</v>
      </c>
      <c r="B754" s="259" t="s">
        <v>1989</v>
      </c>
      <c r="C754" s="260"/>
      <c r="D754" s="260"/>
      <c r="E754" s="260">
        <v>106975.26</v>
      </c>
      <c r="F754" s="260">
        <v>28269.24</v>
      </c>
      <c r="G754" s="261"/>
      <c r="H754" s="260"/>
      <c r="I754" s="259" t="s">
        <v>4700</v>
      </c>
      <c r="J754" s="214" t="s">
        <v>4730</v>
      </c>
    </row>
    <row r="755" spans="1:10" x14ac:dyDescent="0.25">
      <c r="A755" s="214" t="s">
        <v>3172</v>
      </c>
      <c r="B755" s="259" t="s">
        <v>2462</v>
      </c>
      <c r="C755" s="260"/>
      <c r="D755" s="260"/>
      <c r="E755" s="260">
        <v>56964.5</v>
      </c>
      <c r="F755" s="260">
        <v>56964.5</v>
      </c>
      <c r="G755" s="261"/>
      <c r="H755" s="260"/>
      <c r="I755" s="259" t="s">
        <v>4700</v>
      </c>
      <c r="J755" s="214" t="s">
        <v>4730</v>
      </c>
    </row>
    <row r="756" spans="1:10" x14ac:dyDescent="0.25">
      <c r="A756" s="214" t="s">
        <v>6157</v>
      </c>
      <c r="B756" s="259" t="s">
        <v>1568</v>
      </c>
      <c r="C756" s="260"/>
      <c r="D756" s="260"/>
      <c r="E756" s="260">
        <v>70753.16</v>
      </c>
      <c r="F756" s="260">
        <v>70753.16</v>
      </c>
      <c r="G756" s="261"/>
      <c r="H756" s="260"/>
      <c r="I756" s="259" t="s">
        <v>4700</v>
      </c>
      <c r="J756" s="214" t="s">
        <v>4730</v>
      </c>
    </row>
    <row r="757" spans="1:10" x14ac:dyDescent="0.25">
      <c r="A757" s="214" t="s">
        <v>3171</v>
      </c>
      <c r="B757" s="259" t="s">
        <v>2458</v>
      </c>
      <c r="C757" s="260"/>
      <c r="D757" s="260"/>
      <c r="E757" s="260">
        <v>50847.38</v>
      </c>
      <c r="F757" s="260">
        <v>50847.38</v>
      </c>
      <c r="G757" s="261"/>
      <c r="H757" s="260"/>
      <c r="I757" s="259" t="s">
        <v>4700</v>
      </c>
      <c r="J757" s="214" t="s">
        <v>4730</v>
      </c>
    </row>
    <row r="758" spans="1:10" x14ac:dyDescent="0.25">
      <c r="A758" s="214" t="s">
        <v>3170</v>
      </c>
      <c r="B758" s="259" t="s">
        <v>2458</v>
      </c>
      <c r="C758" s="260"/>
      <c r="D758" s="260"/>
      <c r="E758" s="260">
        <v>41602.080000000002</v>
      </c>
      <c r="F758" s="260">
        <v>41602.080000000002</v>
      </c>
      <c r="G758" s="261"/>
      <c r="H758" s="260"/>
      <c r="I758" s="259" t="s">
        <v>4700</v>
      </c>
      <c r="J758" s="214" t="s">
        <v>4730</v>
      </c>
    </row>
    <row r="759" spans="1:10" x14ac:dyDescent="0.25">
      <c r="A759" s="214" t="s">
        <v>3169</v>
      </c>
      <c r="B759" s="259" t="s">
        <v>2456</v>
      </c>
      <c r="C759" s="260"/>
      <c r="D759" s="260"/>
      <c r="E759" s="260">
        <v>26850</v>
      </c>
      <c r="F759" s="260">
        <v>26850</v>
      </c>
      <c r="G759" s="261"/>
      <c r="H759" s="260"/>
      <c r="I759" s="259" t="s">
        <v>4700</v>
      </c>
      <c r="J759" s="214" t="s">
        <v>4730</v>
      </c>
    </row>
    <row r="760" spans="1:10" x14ac:dyDescent="0.25">
      <c r="A760" s="214" t="s">
        <v>3168</v>
      </c>
      <c r="B760" s="259" t="s">
        <v>1118</v>
      </c>
      <c r="C760" s="260"/>
      <c r="D760" s="260"/>
      <c r="E760" s="260">
        <v>15815</v>
      </c>
      <c r="F760" s="260">
        <v>15815</v>
      </c>
      <c r="G760" s="261"/>
      <c r="H760" s="260"/>
      <c r="I760" s="259" t="s">
        <v>4700</v>
      </c>
      <c r="J760" s="214" t="s">
        <v>4730</v>
      </c>
    </row>
    <row r="761" spans="1:10" x14ac:dyDescent="0.25">
      <c r="A761" s="214" t="s">
        <v>3167</v>
      </c>
      <c r="B761" s="259" t="s">
        <v>2454</v>
      </c>
      <c r="C761" s="260"/>
      <c r="D761" s="260"/>
      <c r="E761" s="260">
        <v>10308</v>
      </c>
      <c r="F761" s="260">
        <v>10308</v>
      </c>
      <c r="G761" s="261"/>
      <c r="H761" s="260"/>
      <c r="I761" s="259" t="s">
        <v>4700</v>
      </c>
      <c r="J761" s="214" t="s">
        <v>4730</v>
      </c>
    </row>
    <row r="762" spans="1:10" x14ac:dyDescent="0.25">
      <c r="A762" s="214" t="s">
        <v>3166</v>
      </c>
      <c r="B762" s="259" t="s">
        <v>2452</v>
      </c>
      <c r="C762" s="260"/>
      <c r="D762" s="260"/>
      <c r="E762" s="260">
        <v>54802</v>
      </c>
      <c r="F762" s="260">
        <v>54802</v>
      </c>
      <c r="G762" s="261"/>
      <c r="H762" s="260"/>
      <c r="I762" s="259" t="s">
        <v>4700</v>
      </c>
      <c r="J762" s="214" t="s">
        <v>4730</v>
      </c>
    </row>
    <row r="763" spans="1:10" x14ac:dyDescent="0.25">
      <c r="A763" s="214" t="s">
        <v>3165</v>
      </c>
      <c r="B763" s="259" t="s">
        <v>1124</v>
      </c>
      <c r="C763" s="260"/>
      <c r="D763" s="260"/>
      <c r="E763" s="260">
        <v>18661</v>
      </c>
      <c r="F763" s="260">
        <v>18661</v>
      </c>
      <c r="G763" s="261"/>
      <c r="H763" s="260"/>
      <c r="I763" s="259" t="s">
        <v>4700</v>
      </c>
      <c r="J763" s="214" t="s">
        <v>4730</v>
      </c>
    </row>
    <row r="764" spans="1:10" x14ac:dyDescent="0.25">
      <c r="A764" s="214" t="s">
        <v>3164</v>
      </c>
      <c r="B764" s="259" t="s">
        <v>1124</v>
      </c>
      <c r="C764" s="260"/>
      <c r="D764" s="260"/>
      <c r="E764" s="260">
        <v>79892</v>
      </c>
      <c r="F764" s="260">
        <v>79892</v>
      </c>
      <c r="G764" s="261"/>
      <c r="H764" s="260"/>
      <c r="I764" s="259" t="s">
        <v>4700</v>
      </c>
      <c r="J764" s="214" t="s">
        <v>4730</v>
      </c>
    </row>
    <row r="765" spans="1:10" x14ac:dyDescent="0.25">
      <c r="A765" s="214" t="s">
        <v>3163</v>
      </c>
      <c r="B765" s="259" t="s">
        <v>1124</v>
      </c>
      <c r="C765" s="260"/>
      <c r="D765" s="260"/>
      <c r="E765" s="260">
        <v>20728</v>
      </c>
      <c r="F765" s="260">
        <v>20728</v>
      </c>
      <c r="G765" s="261"/>
      <c r="H765" s="260"/>
      <c r="I765" s="259" t="s">
        <v>4700</v>
      </c>
      <c r="J765" s="214" t="s">
        <v>4730</v>
      </c>
    </row>
    <row r="766" spans="1:10" x14ac:dyDescent="0.25">
      <c r="A766" s="214" t="s">
        <v>3162</v>
      </c>
      <c r="B766" s="259" t="s">
        <v>1124</v>
      </c>
      <c r="C766" s="260"/>
      <c r="D766" s="260"/>
      <c r="E766" s="260">
        <v>17318</v>
      </c>
      <c r="F766" s="260">
        <v>17318</v>
      </c>
      <c r="G766" s="261"/>
      <c r="H766" s="260"/>
      <c r="I766" s="259" t="s">
        <v>4700</v>
      </c>
      <c r="J766" s="214" t="s">
        <v>4730</v>
      </c>
    </row>
    <row r="767" spans="1:10" x14ac:dyDescent="0.25">
      <c r="A767" s="214" t="s">
        <v>3161</v>
      </c>
      <c r="B767" s="259" t="s">
        <v>1124</v>
      </c>
      <c r="C767" s="260"/>
      <c r="D767" s="260"/>
      <c r="E767" s="260">
        <v>17318</v>
      </c>
      <c r="F767" s="260">
        <v>17318</v>
      </c>
      <c r="G767" s="261"/>
      <c r="H767" s="260"/>
      <c r="I767" s="259" t="s">
        <v>4700</v>
      </c>
      <c r="J767" s="214" t="s">
        <v>4730</v>
      </c>
    </row>
    <row r="768" spans="1:10" x14ac:dyDescent="0.25">
      <c r="A768" s="214" t="s">
        <v>3160</v>
      </c>
      <c r="B768" s="259" t="s">
        <v>1124</v>
      </c>
      <c r="C768" s="260"/>
      <c r="D768" s="260"/>
      <c r="E768" s="260">
        <v>17318</v>
      </c>
      <c r="F768" s="260">
        <v>17318</v>
      </c>
      <c r="G768" s="261"/>
      <c r="H768" s="260"/>
      <c r="I768" s="259" t="s">
        <v>4700</v>
      </c>
      <c r="J768" s="214" t="s">
        <v>4730</v>
      </c>
    </row>
    <row r="769" spans="1:10" x14ac:dyDescent="0.25">
      <c r="A769" s="214" t="s">
        <v>6158</v>
      </c>
      <c r="B769" s="259" t="s">
        <v>2446</v>
      </c>
      <c r="C769" s="260"/>
      <c r="D769" s="260"/>
      <c r="E769" s="260">
        <v>219174</v>
      </c>
      <c r="F769" s="260">
        <v>219174</v>
      </c>
      <c r="G769" s="261"/>
      <c r="H769" s="260"/>
      <c r="I769" s="259" t="s">
        <v>4700</v>
      </c>
      <c r="J769" s="214" t="s">
        <v>4730</v>
      </c>
    </row>
    <row r="770" spans="1:10" x14ac:dyDescent="0.25">
      <c r="A770" s="214" t="s">
        <v>3159</v>
      </c>
      <c r="B770" s="259" t="s">
        <v>2444</v>
      </c>
      <c r="C770" s="260"/>
      <c r="D770" s="260"/>
      <c r="E770" s="260">
        <v>25072</v>
      </c>
      <c r="F770" s="260">
        <v>25072</v>
      </c>
      <c r="G770" s="261"/>
      <c r="H770" s="260"/>
      <c r="I770" s="259" t="s">
        <v>4700</v>
      </c>
      <c r="J770" s="214" t="s">
        <v>4730</v>
      </c>
    </row>
    <row r="771" spans="1:10" x14ac:dyDescent="0.25">
      <c r="A771" s="214" t="s">
        <v>3158</v>
      </c>
      <c r="B771" s="259" t="s">
        <v>2442</v>
      </c>
      <c r="C771" s="260"/>
      <c r="D771" s="260"/>
      <c r="E771" s="260">
        <v>197278</v>
      </c>
      <c r="F771" s="260">
        <v>197278</v>
      </c>
      <c r="G771" s="261"/>
      <c r="H771" s="260"/>
      <c r="I771" s="259" t="s">
        <v>4700</v>
      </c>
      <c r="J771" s="214" t="s">
        <v>4730</v>
      </c>
    </row>
    <row r="772" spans="1:10" x14ac:dyDescent="0.25">
      <c r="A772" s="214" t="s">
        <v>3157</v>
      </c>
      <c r="B772" s="259" t="s">
        <v>2441</v>
      </c>
      <c r="C772" s="260"/>
      <c r="D772" s="260"/>
      <c r="E772" s="260">
        <v>31832</v>
      </c>
      <c r="F772" s="260">
        <v>31832</v>
      </c>
      <c r="G772" s="261"/>
      <c r="H772" s="260"/>
      <c r="I772" s="259" t="s">
        <v>4700</v>
      </c>
      <c r="J772" s="214" t="s">
        <v>4730</v>
      </c>
    </row>
    <row r="773" spans="1:10" ht="24" x14ac:dyDescent="0.25">
      <c r="A773" s="214" t="s">
        <v>3156</v>
      </c>
      <c r="B773" s="259" t="s">
        <v>2440</v>
      </c>
      <c r="C773" s="260"/>
      <c r="D773" s="260"/>
      <c r="E773" s="260">
        <v>12326</v>
      </c>
      <c r="F773" s="260">
        <v>12326</v>
      </c>
      <c r="G773" s="261"/>
      <c r="H773" s="260"/>
      <c r="I773" s="259" t="s">
        <v>4700</v>
      </c>
      <c r="J773" s="214" t="s">
        <v>4730</v>
      </c>
    </row>
    <row r="774" spans="1:10" x14ac:dyDescent="0.25">
      <c r="A774" s="214" t="s">
        <v>6159</v>
      </c>
      <c r="B774" s="259" t="s">
        <v>2439</v>
      </c>
      <c r="C774" s="260"/>
      <c r="D774" s="260"/>
      <c r="E774" s="260">
        <v>10157</v>
      </c>
      <c r="F774" s="260">
        <v>10157</v>
      </c>
      <c r="G774" s="261"/>
      <c r="H774" s="260"/>
      <c r="I774" s="259" t="s">
        <v>4700</v>
      </c>
      <c r="J774" s="214" t="s">
        <v>4730</v>
      </c>
    </row>
    <row r="775" spans="1:10" x14ac:dyDescent="0.25">
      <c r="A775" s="214" t="s">
        <v>3155</v>
      </c>
      <c r="B775" s="259" t="s">
        <v>2438</v>
      </c>
      <c r="C775" s="260"/>
      <c r="D775" s="260"/>
      <c r="E775" s="260">
        <v>37288</v>
      </c>
      <c r="F775" s="260">
        <v>37288</v>
      </c>
      <c r="G775" s="261"/>
      <c r="H775" s="260"/>
      <c r="I775" s="259" t="s">
        <v>4700</v>
      </c>
      <c r="J775" s="214" t="s">
        <v>4730</v>
      </c>
    </row>
    <row r="776" spans="1:10" ht="24" x14ac:dyDescent="0.25">
      <c r="A776" s="214" t="s">
        <v>3154</v>
      </c>
      <c r="B776" s="259" t="s">
        <v>2436</v>
      </c>
      <c r="C776" s="260"/>
      <c r="D776" s="260"/>
      <c r="E776" s="260">
        <v>23865</v>
      </c>
      <c r="F776" s="260">
        <v>23865</v>
      </c>
      <c r="G776" s="261"/>
      <c r="H776" s="260"/>
      <c r="I776" s="259" t="s">
        <v>4700</v>
      </c>
      <c r="J776" s="214" t="s">
        <v>4730</v>
      </c>
    </row>
    <row r="777" spans="1:10" x14ac:dyDescent="0.25">
      <c r="A777" s="214" t="s">
        <v>3153</v>
      </c>
      <c r="B777" s="259" t="s">
        <v>2434</v>
      </c>
      <c r="C777" s="260"/>
      <c r="D777" s="260"/>
      <c r="E777" s="260">
        <v>15674</v>
      </c>
      <c r="F777" s="260">
        <v>15674</v>
      </c>
      <c r="G777" s="261"/>
      <c r="H777" s="260"/>
      <c r="I777" s="259" t="s">
        <v>4700</v>
      </c>
      <c r="J777" s="214" t="s">
        <v>4730</v>
      </c>
    </row>
    <row r="778" spans="1:10" x14ac:dyDescent="0.25">
      <c r="A778" s="214" t="s">
        <v>3152</v>
      </c>
      <c r="B778" s="259" t="s">
        <v>1125</v>
      </c>
      <c r="C778" s="260"/>
      <c r="D778" s="260"/>
      <c r="E778" s="260">
        <v>11105</v>
      </c>
      <c r="F778" s="260">
        <v>11105</v>
      </c>
      <c r="G778" s="261"/>
      <c r="H778" s="260"/>
      <c r="I778" s="259" t="s">
        <v>4700</v>
      </c>
      <c r="J778" s="214" t="s">
        <v>4730</v>
      </c>
    </row>
    <row r="779" spans="1:10" x14ac:dyDescent="0.25">
      <c r="A779" s="214" t="s">
        <v>3151</v>
      </c>
      <c r="B779" s="259" t="s">
        <v>2431</v>
      </c>
      <c r="C779" s="260"/>
      <c r="D779" s="260"/>
      <c r="E779" s="260">
        <v>17707</v>
      </c>
      <c r="F779" s="260">
        <v>17707</v>
      </c>
      <c r="G779" s="261"/>
      <c r="H779" s="260"/>
      <c r="I779" s="259" t="s">
        <v>4700</v>
      </c>
      <c r="J779" s="214" t="s">
        <v>4730</v>
      </c>
    </row>
    <row r="780" spans="1:10" x14ac:dyDescent="0.25">
      <c r="A780" s="214" t="s">
        <v>3150</v>
      </c>
      <c r="B780" s="259" t="s">
        <v>2421</v>
      </c>
      <c r="C780" s="260"/>
      <c r="D780" s="260"/>
      <c r="E780" s="260">
        <v>20000</v>
      </c>
      <c r="F780" s="260">
        <v>20000</v>
      </c>
      <c r="G780" s="261"/>
      <c r="H780" s="260"/>
      <c r="I780" s="259" t="s">
        <v>4700</v>
      </c>
      <c r="J780" s="214" t="s">
        <v>4730</v>
      </c>
    </row>
    <row r="781" spans="1:10" x14ac:dyDescent="0.25">
      <c r="A781" s="214" t="s">
        <v>3149</v>
      </c>
      <c r="B781" s="259" t="s">
        <v>1667</v>
      </c>
      <c r="C781" s="260"/>
      <c r="D781" s="260"/>
      <c r="E781" s="260">
        <v>35620</v>
      </c>
      <c r="F781" s="260">
        <v>35620</v>
      </c>
      <c r="G781" s="261"/>
      <c r="H781" s="260"/>
      <c r="I781" s="259" t="s">
        <v>4700</v>
      </c>
      <c r="J781" s="214" t="s">
        <v>4730</v>
      </c>
    </row>
    <row r="782" spans="1:10" x14ac:dyDescent="0.25">
      <c r="A782" s="214" t="s">
        <v>6160</v>
      </c>
      <c r="B782" s="259" t="s">
        <v>1124</v>
      </c>
      <c r="C782" s="260"/>
      <c r="D782" s="260"/>
      <c r="E782" s="260">
        <v>16356</v>
      </c>
      <c r="F782" s="260">
        <v>16356</v>
      </c>
      <c r="G782" s="261"/>
      <c r="H782" s="260"/>
      <c r="I782" s="259" t="s">
        <v>4700</v>
      </c>
      <c r="J782" s="214" t="s">
        <v>4730</v>
      </c>
    </row>
    <row r="783" spans="1:10" x14ac:dyDescent="0.25">
      <c r="A783" s="214" t="s">
        <v>6161</v>
      </c>
      <c r="B783" s="259" t="s">
        <v>1164</v>
      </c>
      <c r="C783" s="260"/>
      <c r="D783" s="260"/>
      <c r="E783" s="260">
        <v>11372</v>
      </c>
      <c r="F783" s="260">
        <v>11372</v>
      </c>
      <c r="G783" s="261"/>
      <c r="H783" s="260"/>
      <c r="I783" s="259" t="s">
        <v>4700</v>
      </c>
      <c r="J783" s="214" t="s">
        <v>4730</v>
      </c>
    </row>
    <row r="784" spans="1:10" x14ac:dyDescent="0.25">
      <c r="A784" s="214" t="s">
        <v>6162</v>
      </c>
      <c r="B784" s="259" t="s">
        <v>1147</v>
      </c>
      <c r="C784" s="260"/>
      <c r="D784" s="260"/>
      <c r="E784" s="260">
        <v>21390</v>
      </c>
      <c r="F784" s="260">
        <v>21390</v>
      </c>
      <c r="G784" s="261"/>
      <c r="H784" s="260"/>
      <c r="I784" s="259" t="s">
        <v>4700</v>
      </c>
      <c r="J784" s="214" t="s">
        <v>4730</v>
      </c>
    </row>
    <row r="785" spans="1:10" x14ac:dyDescent="0.25">
      <c r="A785" s="214" t="s">
        <v>6163</v>
      </c>
      <c r="B785" s="259" t="s">
        <v>1667</v>
      </c>
      <c r="C785" s="260"/>
      <c r="D785" s="260"/>
      <c r="E785" s="260">
        <v>11850</v>
      </c>
      <c r="F785" s="260">
        <v>11850</v>
      </c>
      <c r="G785" s="261"/>
      <c r="H785" s="260"/>
      <c r="I785" s="259" t="s">
        <v>4700</v>
      </c>
      <c r="J785" s="214" t="s">
        <v>4730</v>
      </c>
    </row>
    <row r="786" spans="1:10" x14ac:dyDescent="0.25">
      <c r="A786" s="214" t="s">
        <v>3148</v>
      </c>
      <c r="B786" s="259" t="s">
        <v>1949</v>
      </c>
      <c r="C786" s="260"/>
      <c r="D786" s="260"/>
      <c r="E786" s="260">
        <v>14000</v>
      </c>
      <c r="F786" s="260">
        <v>14000</v>
      </c>
      <c r="G786" s="261"/>
      <c r="H786" s="260"/>
      <c r="I786" s="259" t="s">
        <v>4700</v>
      </c>
      <c r="J786" s="214" t="s">
        <v>4730</v>
      </c>
    </row>
    <row r="787" spans="1:10" x14ac:dyDescent="0.25">
      <c r="A787" s="214" t="s">
        <v>3146</v>
      </c>
      <c r="B787" s="259" t="s">
        <v>2426</v>
      </c>
      <c r="C787" s="260"/>
      <c r="D787" s="260"/>
      <c r="E787" s="260">
        <v>13000</v>
      </c>
      <c r="F787" s="260">
        <v>13000</v>
      </c>
      <c r="G787" s="261"/>
      <c r="H787" s="260"/>
      <c r="I787" s="259" t="s">
        <v>4700</v>
      </c>
      <c r="J787" s="214" t="s">
        <v>4730</v>
      </c>
    </row>
    <row r="788" spans="1:10" x14ac:dyDescent="0.25">
      <c r="A788" s="214" t="s">
        <v>3144</v>
      </c>
      <c r="B788" s="259" t="s">
        <v>1635</v>
      </c>
      <c r="C788" s="260"/>
      <c r="D788" s="260"/>
      <c r="E788" s="260">
        <v>10620</v>
      </c>
      <c r="F788" s="260">
        <v>10620</v>
      </c>
      <c r="G788" s="261"/>
      <c r="H788" s="260"/>
      <c r="I788" s="259" t="s">
        <v>4700</v>
      </c>
      <c r="J788" s="214" t="s">
        <v>4730</v>
      </c>
    </row>
    <row r="789" spans="1:10" x14ac:dyDescent="0.25">
      <c r="A789" s="214" t="s">
        <v>6164</v>
      </c>
      <c r="B789" s="259" t="s">
        <v>1635</v>
      </c>
      <c r="C789" s="260"/>
      <c r="D789" s="260"/>
      <c r="E789" s="260">
        <v>10620</v>
      </c>
      <c r="F789" s="260">
        <v>10620</v>
      </c>
      <c r="G789" s="261"/>
      <c r="H789" s="260"/>
      <c r="I789" s="259" t="s">
        <v>4700</v>
      </c>
      <c r="J789" s="214" t="s">
        <v>4730</v>
      </c>
    </row>
    <row r="790" spans="1:10" x14ac:dyDescent="0.25">
      <c r="A790" s="214" t="s">
        <v>3142</v>
      </c>
      <c r="B790" s="259" t="s">
        <v>1634</v>
      </c>
      <c r="C790" s="260"/>
      <c r="D790" s="260"/>
      <c r="E790" s="260">
        <v>13000</v>
      </c>
      <c r="F790" s="260">
        <v>13000</v>
      </c>
      <c r="G790" s="261"/>
      <c r="H790" s="260"/>
      <c r="I790" s="259" t="s">
        <v>4700</v>
      </c>
      <c r="J790" s="214" t="s">
        <v>4730</v>
      </c>
    </row>
    <row r="791" spans="1:10" x14ac:dyDescent="0.25">
      <c r="A791" s="214" t="s">
        <v>3141</v>
      </c>
      <c r="B791" s="259" t="s">
        <v>2423</v>
      </c>
      <c r="C791" s="260"/>
      <c r="D791" s="260"/>
      <c r="E791" s="260">
        <v>53000</v>
      </c>
      <c r="F791" s="260">
        <v>48583.15</v>
      </c>
      <c r="G791" s="261"/>
      <c r="H791" s="260"/>
      <c r="I791" s="259" t="s">
        <v>4700</v>
      </c>
      <c r="J791" s="214" t="s">
        <v>4730</v>
      </c>
    </row>
    <row r="792" spans="1:10" x14ac:dyDescent="0.25">
      <c r="A792" s="214" t="s">
        <v>3140</v>
      </c>
      <c r="B792" s="259" t="s">
        <v>2257</v>
      </c>
      <c r="C792" s="260"/>
      <c r="D792" s="260"/>
      <c r="E792" s="260">
        <v>18980</v>
      </c>
      <c r="F792" s="260">
        <v>18980</v>
      </c>
      <c r="G792" s="261"/>
      <c r="H792" s="260"/>
      <c r="I792" s="259" t="s">
        <v>4700</v>
      </c>
      <c r="J792" s="214" t="s">
        <v>4730</v>
      </c>
    </row>
    <row r="793" spans="1:10" x14ac:dyDescent="0.25">
      <c r="A793" s="214" t="s">
        <v>3139</v>
      </c>
      <c r="B793" s="259" t="s">
        <v>2421</v>
      </c>
      <c r="C793" s="260"/>
      <c r="D793" s="260"/>
      <c r="E793" s="260">
        <v>16100</v>
      </c>
      <c r="F793" s="260">
        <v>16100</v>
      </c>
      <c r="G793" s="261"/>
      <c r="H793" s="260"/>
      <c r="I793" s="259" t="s">
        <v>4700</v>
      </c>
      <c r="J793" s="214" t="s">
        <v>4730</v>
      </c>
    </row>
    <row r="794" spans="1:10" ht="24" x14ac:dyDescent="0.25">
      <c r="A794" s="214" t="s">
        <v>3138</v>
      </c>
      <c r="B794" s="259" t="s">
        <v>1557</v>
      </c>
      <c r="C794" s="260"/>
      <c r="D794" s="260"/>
      <c r="E794" s="260">
        <v>32589.200000000001</v>
      </c>
      <c r="F794" s="260">
        <v>32589.200000000001</v>
      </c>
      <c r="G794" s="261"/>
      <c r="H794" s="260"/>
      <c r="I794" s="259" t="s">
        <v>4700</v>
      </c>
      <c r="J794" s="214" t="s">
        <v>4730</v>
      </c>
    </row>
    <row r="795" spans="1:10" x14ac:dyDescent="0.25">
      <c r="A795" s="214" t="s">
        <v>3137</v>
      </c>
      <c r="B795" s="259" t="s">
        <v>1569</v>
      </c>
      <c r="C795" s="260"/>
      <c r="D795" s="260"/>
      <c r="E795" s="260">
        <v>29000</v>
      </c>
      <c r="F795" s="260">
        <v>29000</v>
      </c>
      <c r="G795" s="261"/>
      <c r="H795" s="260"/>
      <c r="I795" s="259" t="s">
        <v>4700</v>
      </c>
      <c r="J795" s="214" t="s">
        <v>4730</v>
      </c>
    </row>
    <row r="796" spans="1:10" x14ac:dyDescent="0.25">
      <c r="A796" s="214" t="s">
        <v>3136</v>
      </c>
      <c r="B796" s="259" t="s">
        <v>1568</v>
      </c>
      <c r="C796" s="260"/>
      <c r="D796" s="260"/>
      <c r="E796" s="260">
        <v>25000</v>
      </c>
      <c r="F796" s="260">
        <v>25000</v>
      </c>
      <c r="G796" s="261"/>
      <c r="H796" s="260"/>
      <c r="I796" s="259" t="s">
        <v>4700</v>
      </c>
      <c r="J796" s="214" t="s">
        <v>4730</v>
      </c>
    </row>
    <row r="797" spans="1:10" x14ac:dyDescent="0.25">
      <c r="A797" s="214" t="s">
        <v>3135</v>
      </c>
      <c r="B797" s="259" t="s">
        <v>1162</v>
      </c>
      <c r="C797" s="260"/>
      <c r="D797" s="260"/>
      <c r="E797" s="260">
        <v>16000</v>
      </c>
      <c r="F797" s="260">
        <v>16000</v>
      </c>
      <c r="G797" s="261"/>
      <c r="H797" s="260"/>
      <c r="I797" s="259" t="s">
        <v>4700</v>
      </c>
      <c r="J797" s="214" t="s">
        <v>4730</v>
      </c>
    </row>
    <row r="798" spans="1:10" x14ac:dyDescent="0.25">
      <c r="A798" s="214" t="s">
        <v>3134</v>
      </c>
      <c r="B798" s="259" t="s">
        <v>2416</v>
      </c>
      <c r="C798" s="260"/>
      <c r="D798" s="260"/>
      <c r="E798" s="260">
        <v>25360</v>
      </c>
      <c r="F798" s="260">
        <v>25360</v>
      </c>
      <c r="G798" s="261"/>
      <c r="H798" s="260"/>
      <c r="I798" s="259" t="s">
        <v>4700</v>
      </c>
      <c r="J798" s="214" t="s">
        <v>4730</v>
      </c>
    </row>
    <row r="799" spans="1:10" x14ac:dyDescent="0.25">
      <c r="A799" s="214" t="s">
        <v>6165</v>
      </c>
      <c r="B799" s="259" t="s">
        <v>2415</v>
      </c>
      <c r="C799" s="260"/>
      <c r="D799" s="260"/>
      <c r="E799" s="260">
        <v>29810</v>
      </c>
      <c r="F799" s="260">
        <v>29810</v>
      </c>
      <c r="G799" s="261"/>
      <c r="H799" s="260"/>
      <c r="I799" s="259" t="s">
        <v>4700</v>
      </c>
      <c r="J799" s="214" t="s">
        <v>4730</v>
      </c>
    </row>
    <row r="800" spans="1:10" x14ac:dyDescent="0.25">
      <c r="A800" s="214" t="s">
        <v>3133</v>
      </c>
      <c r="B800" s="259" t="s">
        <v>1127</v>
      </c>
      <c r="C800" s="260"/>
      <c r="D800" s="260"/>
      <c r="E800" s="260">
        <v>47499</v>
      </c>
      <c r="F800" s="260">
        <v>17152.46</v>
      </c>
      <c r="G800" s="261"/>
      <c r="H800" s="260"/>
      <c r="I800" s="259" t="s">
        <v>4700</v>
      </c>
      <c r="J800" s="214" t="s">
        <v>4730</v>
      </c>
    </row>
    <row r="801" spans="1:10" x14ac:dyDescent="0.25">
      <c r="A801" s="214" t="s">
        <v>3132</v>
      </c>
      <c r="B801" s="259" t="s">
        <v>2414</v>
      </c>
      <c r="C801" s="260"/>
      <c r="D801" s="260"/>
      <c r="E801" s="260">
        <v>40000</v>
      </c>
      <c r="F801" s="260">
        <v>40000</v>
      </c>
      <c r="G801" s="261"/>
      <c r="H801" s="260"/>
      <c r="I801" s="259" t="s">
        <v>4700</v>
      </c>
      <c r="J801" s="214" t="s">
        <v>4730</v>
      </c>
    </row>
    <row r="802" spans="1:10" x14ac:dyDescent="0.25">
      <c r="A802" s="214" t="s">
        <v>3131</v>
      </c>
      <c r="B802" s="259" t="s">
        <v>1642</v>
      </c>
      <c r="C802" s="260"/>
      <c r="D802" s="260"/>
      <c r="E802" s="260">
        <v>56436</v>
      </c>
      <c r="F802" s="260">
        <v>15452.78</v>
      </c>
      <c r="G802" s="261"/>
      <c r="H802" s="260"/>
      <c r="I802" s="259" t="s">
        <v>4700</v>
      </c>
      <c r="J802" s="214" t="s">
        <v>4730</v>
      </c>
    </row>
    <row r="803" spans="1:10" x14ac:dyDescent="0.25">
      <c r="A803" s="214" t="s">
        <v>3130</v>
      </c>
      <c r="B803" s="259" t="s">
        <v>2413</v>
      </c>
      <c r="C803" s="260"/>
      <c r="D803" s="260"/>
      <c r="E803" s="260">
        <v>250000</v>
      </c>
      <c r="F803" s="260">
        <v>104166.6</v>
      </c>
      <c r="G803" s="261"/>
      <c r="H803" s="260"/>
      <c r="I803" s="259" t="s">
        <v>4700</v>
      </c>
      <c r="J803" s="214" t="s">
        <v>4730</v>
      </c>
    </row>
    <row r="804" spans="1:10" x14ac:dyDescent="0.25">
      <c r="A804" s="214" t="s">
        <v>3128</v>
      </c>
      <c r="B804" s="259" t="s">
        <v>1554</v>
      </c>
      <c r="C804" s="260"/>
      <c r="D804" s="260"/>
      <c r="E804" s="260">
        <v>17089.59</v>
      </c>
      <c r="F804" s="260">
        <v>17089.59</v>
      </c>
      <c r="G804" s="261"/>
      <c r="H804" s="260"/>
      <c r="I804" s="259" t="s">
        <v>4700</v>
      </c>
      <c r="J804" s="214" t="s">
        <v>4730</v>
      </c>
    </row>
    <row r="805" spans="1:10" x14ac:dyDescent="0.25">
      <c r="A805" s="214" t="s">
        <v>3127</v>
      </c>
      <c r="B805" s="259" t="s">
        <v>1554</v>
      </c>
      <c r="C805" s="260"/>
      <c r="D805" s="260"/>
      <c r="E805" s="260">
        <v>17089.59</v>
      </c>
      <c r="F805" s="260">
        <v>17089.59</v>
      </c>
      <c r="G805" s="261"/>
      <c r="H805" s="260"/>
      <c r="I805" s="259" t="s">
        <v>4700</v>
      </c>
      <c r="J805" s="214" t="s">
        <v>4730</v>
      </c>
    </row>
    <row r="806" spans="1:10" x14ac:dyDescent="0.25">
      <c r="A806" s="214" t="s">
        <v>3125</v>
      </c>
      <c r="B806" s="259" t="s">
        <v>1554</v>
      </c>
      <c r="C806" s="260"/>
      <c r="D806" s="260"/>
      <c r="E806" s="260">
        <v>17089.59</v>
      </c>
      <c r="F806" s="260">
        <v>17089.59</v>
      </c>
      <c r="G806" s="261"/>
      <c r="H806" s="260"/>
      <c r="I806" s="259" t="s">
        <v>4700</v>
      </c>
      <c r="J806" s="214" t="s">
        <v>4730</v>
      </c>
    </row>
    <row r="807" spans="1:10" x14ac:dyDescent="0.25">
      <c r="A807" s="214" t="s">
        <v>3124</v>
      </c>
      <c r="B807" s="259" t="s">
        <v>1554</v>
      </c>
      <c r="C807" s="260"/>
      <c r="D807" s="260"/>
      <c r="E807" s="260">
        <v>17089.59</v>
      </c>
      <c r="F807" s="260">
        <v>17089.59</v>
      </c>
      <c r="G807" s="261"/>
      <c r="H807" s="260"/>
      <c r="I807" s="259" t="s">
        <v>4700</v>
      </c>
      <c r="J807" s="214" t="s">
        <v>4730</v>
      </c>
    </row>
    <row r="808" spans="1:10" x14ac:dyDescent="0.25">
      <c r="A808" s="214" t="s">
        <v>3122</v>
      </c>
      <c r="B808" s="259" t="s">
        <v>1554</v>
      </c>
      <c r="C808" s="260"/>
      <c r="D808" s="260"/>
      <c r="E808" s="260">
        <v>17089.59</v>
      </c>
      <c r="F808" s="260">
        <v>17089.59</v>
      </c>
      <c r="G808" s="261"/>
      <c r="H808" s="260"/>
      <c r="I808" s="259" t="s">
        <v>4700</v>
      </c>
      <c r="J808" s="214" t="s">
        <v>4730</v>
      </c>
    </row>
    <row r="809" spans="1:10" x14ac:dyDescent="0.25">
      <c r="A809" s="214" t="s">
        <v>6166</v>
      </c>
      <c r="B809" s="259" t="s">
        <v>1554</v>
      </c>
      <c r="C809" s="260"/>
      <c r="D809" s="260"/>
      <c r="E809" s="260">
        <v>17089.59</v>
      </c>
      <c r="F809" s="260">
        <v>17089.59</v>
      </c>
      <c r="G809" s="261"/>
      <c r="H809" s="260"/>
      <c r="I809" s="259" t="s">
        <v>4700</v>
      </c>
      <c r="J809" s="214" t="s">
        <v>4730</v>
      </c>
    </row>
    <row r="810" spans="1:10" x14ac:dyDescent="0.25">
      <c r="A810" s="214" t="s">
        <v>6167</v>
      </c>
      <c r="B810" s="259" t="s">
        <v>2251</v>
      </c>
      <c r="C810" s="260"/>
      <c r="D810" s="260"/>
      <c r="E810" s="260">
        <v>16000</v>
      </c>
      <c r="F810" s="260">
        <v>16000</v>
      </c>
      <c r="G810" s="261"/>
      <c r="H810" s="260"/>
      <c r="I810" s="259" t="s">
        <v>4700</v>
      </c>
      <c r="J810" s="214" t="s">
        <v>4730</v>
      </c>
    </row>
    <row r="811" spans="1:10" x14ac:dyDescent="0.25">
      <c r="A811" s="214" t="s">
        <v>6168</v>
      </c>
      <c r="B811" s="259" t="s">
        <v>2407</v>
      </c>
      <c r="C811" s="260"/>
      <c r="D811" s="260"/>
      <c r="E811" s="260">
        <v>12500</v>
      </c>
      <c r="F811" s="260">
        <v>12500</v>
      </c>
      <c r="G811" s="261"/>
      <c r="H811" s="260"/>
      <c r="I811" s="259" t="s">
        <v>4700</v>
      </c>
      <c r="J811" s="214" t="s">
        <v>4730</v>
      </c>
    </row>
    <row r="812" spans="1:10" x14ac:dyDescent="0.25">
      <c r="A812" s="214" t="s">
        <v>6169</v>
      </c>
      <c r="B812" s="259" t="s">
        <v>2411</v>
      </c>
      <c r="C812" s="260"/>
      <c r="D812" s="260"/>
      <c r="E812" s="260">
        <v>34000</v>
      </c>
      <c r="F812" s="260">
        <v>34000</v>
      </c>
      <c r="G812" s="261"/>
      <c r="H812" s="260"/>
      <c r="I812" s="259" t="s">
        <v>4700</v>
      </c>
      <c r="J812" s="214" t="s">
        <v>4730</v>
      </c>
    </row>
    <row r="813" spans="1:10" x14ac:dyDescent="0.25">
      <c r="A813" s="214" t="s">
        <v>6170</v>
      </c>
      <c r="B813" s="259" t="s">
        <v>1607</v>
      </c>
      <c r="C813" s="260"/>
      <c r="D813" s="260"/>
      <c r="E813" s="260">
        <v>37400</v>
      </c>
      <c r="F813" s="260">
        <v>37400</v>
      </c>
      <c r="G813" s="261"/>
      <c r="H813" s="260"/>
      <c r="I813" s="259" t="s">
        <v>4700</v>
      </c>
      <c r="J813" s="214" t="s">
        <v>4730</v>
      </c>
    </row>
    <row r="814" spans="1:10" x14ac:dyDescent="0.25">
      <c r="A814" s="214" t="s">
        <v>6171</v>
      </c>
      <c r="B814" s="259" t="s">
        <v>2406</v>
      </c>
      <c r="C814" s="260"/>
      <c r="D814" s="260"/>
      <c r="E814" s="260">
        <v>18000</v>
      </c>
      <c r="F814" s="260">
        <v>18000</v>
      </c>
      <c r="G814" s="261"/>
      <c r="H814" s="260"/>
      <c r="I814" s="259" t="s">
        <v>4700</v>
      </c>
      <c r="J814" s="214" t="s">
        <v>4730</v>
      </c>
    </row>
    <row r="815" spans="1:10" x14ac:dyDescent="0.25">
      <c r="A815" s="214" t="s">
        <v>6172</v>
      </c>
      <c r="B815" s="259" t="s">
        <v>2408</v>
      </c>
      <c r="C815" s="260"/>
      <c r="D815" s="260"/>
      <c r="E815" s="260">
        <v>14500</v>
      </c>
      <c r="F815" s="260">
        <v>14500</v>
      </c>
      <c r="G815" s="261"/>
      <c r="H815" s="260"/>
      <c r="I815" s="259" t="s">
        <v>4700</v>
      </c>
      <c r="J815" s="214" t="s">
        <v>4730</v>
      </c>
    </row>
    <row r="816" spans="1:10" x14ac:dyDescent="0.25">
      <c r="A816" s="214" t="s">
        <v>6173</v>
      </c>
      <c r="B816" s="259" t="s">
        <v>2251</v>
      </c>
      <c r="C816" s="260"/>
      <c r="D816" s="260"/>
      <c r="E816" s="260">
        <v>16000</v>
      </c>
      <c r="F816" s="260">
        <v>16000</v>
      </c>
      <c r="G816" s="261"/>
      <c r="H816" s="260"/>
      <c r="I816" s="259" t="s">
        <v>4700</v>
      </c>
      <c r="J816" s="214" t="s">
        <v>4730</v>
      </c>
    </row>
    <row r="817" spans="1:10" x14ac:dyDescent="0.25">
      <c r="A817" s="214" t="s">
        <v>6174</v>
      </c>
      <c r="B817" s="259" t="s">
        <v>2407</v>
      </c>
      <c r="C817" s="260"/>
      <c r="D817" s="260"/>
      <c r="E817" s="260">
        <v>12500</v>
      </c>
      <c r="F817" s="260">
        <v>12500</v>
      </c>
      <c r="G817" s="261"/>
      <c r="H817" s="260"/>
      <c r="I817" s="259" t="s">
        <v>4700</v>
      </c>
      <c r="J817" s="214" t="s">
        <v>4730</v>
      </c>
    </row>
    <row r="818" spans="1:10" x14ac:dyDescent="0.25">
      <c r="A818" s="214" t="s">
        <v>6175</v>
      </c>
      <c r="B818" s="259" t="s">
        <v>1607</v>
      </c>
      <c r="C818" s="260"/>
      <c r="D818" s="260"/>
      <c r="E818" s="260">
        <v>44000</v>
      </c>
      <c r="F818" s="260">
        <v>25142.880000000001</v>
      </c>
      <c r="G818" s="261"/>
      <c r="H818" s="260"/>
      <c r="I818" s="259" t="s">
        <v>4700</v>
      </c>
      <c r="J818" s="214" t="s">
        <v>4730</v>
      </c>
    </row>
    <row r="819" spans="1:10" x14ac:dyDescent="0.25">
      <c r="A819" s="214" t="s">
        <v>6176</v>
      </c>
      <c r="B819" s="259" t="s">
        <v>1589</v>
      </c>
      <c r="C819" s="260"/>
      <c r="D819" s="260"/>
      <c r="E819" s="260">
        <v>30550</v>
      </c>
      <c r="F819" s="260">
        <v>30550</v>
      </c>
      <c r="G819" s="261"/>
      <c r="H819" s="260"/>
      <c r="I819" s="259" t="s">
        <v>4700</v>
      </c>
      <c r="J819" s="214" t="s">
        <v>4730</v>
      </c>
    </row>
    <row r="820" spans="1:10" x14ac:dyDescent="0.25">
      <c r="A820" s="214" t="s">
        <v>6177</v>
      </c>
      <c r="B820" s="259" t="s">
        <v>2399</v>
      </c>
      <c r="C820" s="260"/>
      <c r="D820" s="260"/>
      <c r="E820" s="260">
        <v>11185.21</v>
      </c>
      <c r="F820" s="260">
        <v>11185.21</v>
      </c>
      <c r="G820" s="261"/>
      <c r="H820" s="260"/>
      <c r="I820" s="259" t="s">
        <v>4700</v>
      </c>
      <c r="J820" s="214" t="s">
        <v>4730</v>
      </c>
    </row>
    <row r="821" spans="1:10" x14ac:dyDescent="0.25">
      <c r="A821" s="214" t="s">
        <v>6178</v>
      </c>
      <c r="B821" s="259" t="s">
        <v>2125</v>
      </c>
      <c r="C821" s="260"/>
      <c r="D821" s="260"/>
      <c r="E821" s="260">
        <v>10013.799999999999</v>
      </c>
      <c r="F821" s="260">
        <v>10013.799999999999</v>
      </c>
      <c r="G821" s="261"/>
      <c r="H821" s="260"/>
      <c r="I821" s="259" t="s">
        <v>4700</v>
      </c>
      <c r="J821" s="214" t="s">
        <v>4730</v>
      </c>
    </row>
    <row r="822" spans="1:10" x14ac:dyDescent="0.25">
      <c r="A822" s="214" t="s">
        <v>6179</v>
      </c>
      <c r="B822" s="259" t="s">
        <v>2397</v>
      </c>
      <c r="C822" s="260"/>
      <c r="D822" s="260"/>
      <c r="E822" s="260">
        <v>42065.279999999999</v>
      </c>
      <c r="F822" s="260">
        <v>42065.279999999999</v>
      </c>
      <c r="G822" s="261"/>
      <c r="H822" s="260"/>
      <c r="I822" s="259" t="s">
        <v>4700</v>
      </c>
      <c r="J822" s="214" t="s">
        <v>4730</v>
      </c>
    </row>
    <row r="823" spans="1:10" x14ac:dyDescent="0.25">
      <c r="A823" s="214" t="s">
        <v>3119</v>
      </c>
      <c r="B823" s="259" t="s">
        <v>1552</v>
      </c>
      <c r="C823" s="260"/>
      <c r="D823" s="260"/>
      <c r="E823" s="260">
        <v>128371.74</v>
      </c>
      <c r="F823" s="260">
        <v>113469.07</v>
      </c>
      <c r="G823" s="261"/>
      <c r="H823" s="260"/>
      <c r="I823" s="259" t="s">
        <v>4700</v>
      </c>
      <c r="J823" s="214" t="s">
        <v>4730</v>
      </c>
    </row>
    <row r="824" spans="1:10" x14ac:dyDescent="0.25">
      <c r="A824" s="214" t="s">
        <v>3118</v>
      </c>
      <c r="B824" s="259" t="s">
        <v>2396</v>
      </c>
      <c r="C824" s="260"/>
      <c r="D824" s="260"/>
      <c r="E824" s="260">
        <v>135462</v>
      </c>
      <c r="F824" s="260">
        <v>112885</v>
      </c>
      <c r="G824" s="261"/>
      <c r="H824" s="260"/>
      <c r="I824" s="259" t="s">
        <v>4700</v>
      </c>
      <c r="J824" s="214" t="s">
        <v>4730</v>
      </c>
    </row>
    <row r="825" spans="1:10" x14ac:dyDescent="0.25">
      <c r="A825" s="214" t="s">
        <v>6180</v>
      </c>
      <c r="B825" s="259" t="s">
        <v>1619</v>
      </c>
      <c r="C825" s="260"/>
      <c r="D825" s="260"/>
      <c r="E825" s="260">
        <v>12000</v>
      </c>
      <c r="F825" s="260">
        <v>12000</v>
      </c>
      <c r="G825" s="261"/>
      <c r="H825" s="260"/>
      <c r="I825" s="259" t="s">
        <v>4700</v>
      </c>
      <c r="J825" s="214" t="s">
        <v>4730</v>
      </c>
    </row>
    <row r="826" spans="1:10" x14ac:dyDescent="0.25">
      <c r="A826" s="214" t="s">
        <v>3116</v>
      </c>
      <c r="B826" s="259" t="s">
        <v>2395</v>
      </c>
      <c r="C826" s="260"/>
      <c r="D826" s="260"/>
      <c r="E826" s="260">
        <v>31600</v>
      </c>
      <c r="F826" s="260">
        <v>31600</v>
      </c>
      <c r="G826" s="261"/>
      <c r="H826" s="260"/>
      <c r="I826" s="259" t="s">
        <v>4700</v>
      </c>
      <c r="J826" s="214" t="s">
        <v>4730</v>
      </c>
    </row>
    <row r="827" spans="1:10" x14ac:dyDescent="0.25">
      <c r="A827" s="214" t="s">
        <v>3114</v>
      </c>
      <c r="B827" s="259" t="s">
        <v>1549</v>
      </c>
      <c r="C827" s="260"/>
      <c r="D827" s="260"/>
      <c r="E827" s="260">
        <v>10735.12</v>
      </c>
      <c r="F827" s="260">
        <v>10735.12</v>
      </c>
      <c r="G827" s="261"/>
      <c r="H827" s="260"/>
      <c r="I827" s="259" t="s">
        <v>4700</v>
      </c>
      <c r="J827" s="214" t="s">
        <v>4730</v>
      </c>
    </row>
    <row r="828" spans="1:10" x14ac:dyDescent="0.25">
      <c r="A828" s="214" t="s">
        <v>3113</v>
      </c>
      <c r="B828" s="259" t="s">
        <v>2037</v>
      </c>
      <c r="C828" s="260"/>
      <c r="D828" s="260"/>
      <c r="E828" s="260">
        <v>10735.12</v>
      </c>
      <c r="F828" s="260">
        <v>10735.12</v>
      </c>
      <c r="G828" s="261"/>
      <c r="H828" s="260"/>
      <c r="I828" s="259" t="s">
        <v>4700</v>
      </c>
      <c r="J828" s="214" t="s">
        <v>4730</v>
      </c>
    </row>
    <row r="829" spans="1:10" x14ac:dyDescent="0.25">
      <c r="A829" s="214" t="s">
        <v>3112</v>
      </c>
      <c r="B829" s="259" t="s">
        <v>1618</v>
      </c>
      <c r="C829" s="260"/>
      <c r="D829" s="260"/>
      <c r="E829" s="260">
        <v>11050</v>
      </c>
      <c r="F829" s="260">
        <v>11050</v>
      </c>
      <c r="G829" s="261"/>
      <c r="H829" s="260"/>
      <c r="I829" s="259" t="s">
        <v>4700</v>
      </c>
      <c r="J829" s="214" t="s">
        <v>4730</v>
      </c>
    </row>
    <row r="830" spans="1:10" x14ac:dyDescent="0.25">
      <c r="A830" s="214" t="s">
        <v>3111</v>
      </c>
      <c r="B830" s="259" t="s">
        <v>2369</v>
      </c>
      <c r="C830" s="260"/>
      <c r="D830" s="260"/>
      <c r="E830" s="260">
        <v>11340</v>
      </c>
      <c r="F830" s="260">
        <v>11340</v>
      </c>
      <c r="G830" s="261"/>
      <c r="H830" s="260"/>
      <c r="I830" s="259" t="s">
        <v>4700</v>
      </c>
      <c r="J830" s="214" t="s">
        <v>4730</v>
      </c>
    </row>
    <row r="831" spans="1:10" x14ac:dyDescent="0.25">
      <c r="A831" s="214" t="s">
        <v>6181</v>
      </c>
      <c r="B831" s="259" t="s">
        <v>1547</v>
      </c>
      <c r="C831" s="260"/>
      <c r="D831" s="260"/>
      <c r="E831" s="260">
        <v>10880.32</v>
      </c>
      <c r="F831" s="260">
        <v>10880.32</v>
      </c>
      <c r="G831" s="261"/>
      <c r="H831" s="260"/>
      <c r="I831" s="259" t="s">
        <v>4700</v>
      </c>
      <c r="J831" s="214" t="s">
        <v>4730</v>
      </c>
    </row>
    <row r="832" spans="1:10" x14ac:dyDescent="0.25">
      <c r="A832" s="214" t="s">
        <v>3109</v>
      </c>
      <c r="B832" s="259" t="s">
        <v>1911</v>
      </c>
      <c r="C832" s="260"/>
      <c r="D832" s="260"/>
      <c r="E832" s="260">
        <v>16862</v>
      </c>
      <c r="F832" s="260">
        <v>16862</v>
      </c>
      <c r="G832" s="261"/>
      <c r="H832" s="260"/>
      <c r="I832" s="259" t="s">
        <v>4700</v>
      </c>
      <c r="J832" s="214" t="s">
        <v>4730</v>
      </c>
    </row>
    <row r="833" spans="1:10" x14ac:dyDescent="0.25">
      <c r="A833" s="214" t="s">
        <v>6182</v>
      </c>
      <c r="B833" s="259" t="s">
        <v>1174</v>
      </c>
      <c r="C833" s="260"/>
      <c r="D833" s="260"/>
      <c r="E833" s="260">
        <v>44790</v>
      </c>
      <c r="F833" s="260">
        <v>17169.5</v>
      </c>
      <c r="G833" s="261"/>
      <c r="H833" s="260"/>
      <c r="I833" s="259" t="s">
        <v>4700</v>
      </c>
      <c r="J833" s="214" t="s">
        <v>4730</v>
      </c>
    </row>
    <row r="834" spans="1:10" x14ac:dyDescent="0.25">
      <c r="A834" s="214" t="s">
        <v>3106</v>
      </c>
      <c r="B834" s="259" t="s">
        <v>1908</v>
      </c>
      <c r="C834" s="260"/>
      <c r="D834" s="260"/>
      <c r="E834" s="260">
        <v>14825.69</v>
      </c>
      <c r="F834" s="260">
        <v>14825.69</v>
      </c>
      <c r="G834" s="261"/>
      <c r="H834" s="260"/>
      <c r="I834" s="259" t="s">
        <v>4700</v>
      </c>
      <c r="J834" s="214" t="s">
        <v>4730</v>
      </c>
    </row>
    <row r="835" spans="1:10" x14ac:dyDescent="0.25">
      <c r="A835" s="214" t="s">
        <v>6183</v>
      </c>
      <c r="B835" s="259" t="s">
        <v>1547</v>
      </c>
      <c r="C835" s="260"/>
      <c r="D835" s="260"/>
      <c r="E835" s="260">
        <v>15871.81</v>
      </c>
      <c r="F835" s="260">
        <v>15871.81</v>
      </c>
      <c r="G835" s="261"/>
      <c r="H835" s="260"/>
      <c r="I835" s="259" t="s">
        <v>4700</v>
      </c>
      <c r="J835" s="214" t="s">
        <v>4730</v>
      </c>
    </row>
    <row r="836" spans="1:10" x14ac:dyDescent="0.25">
      <c r="A836" s="214" t="s">
        <v>3105</v>
      </c>
      <c r="B836" s="259" t="s">
        <v>1173</v>
      </c>
      <c r="C836" s="260"/>
      <c r="D836" s="260"/>
      <c r="E836" s="260">
        <v>169480.69</v>
      </c>
      <c r="F836" s="260">
        <v>76299.009999999995</v>
      </c>
      <c r="G836" s="261"/>
      <c r="H836" s="260"/>
      <c r="I836" s="259" t="s">
        <v>4700</v>
      </c>
      <c r="J836" s="214" t="s">
        <v>4730</v>
      </c>
    </row>
    <row r="837" spans="1:10" x14ac:dyDescent="0.25">
      <c r="A837" s="214" t="s">
        <v>3103</v>
      </c>
      <c r="B837" s="259" t="s">
        <v>1173</v>
      </c>
      <c r="C837" s="260"/>
      <c r="D837" s="260"/>
      <c r="E837" s="260">
        <v>292662.52</v>
      </c>
      <c r="F837" s="260">
        <v>292662.52</v>
      </c>
      <c r="G837" s="261"/>
      <c r="H837" s="260"/>
      <c r="I837" s="259" t="s">
        <v>4700</v>
      </c>
      <c r="J837" s="214" t="s">
        <v>4730</v>
      </c>
    </row>
    <row r="838" spans="1:10" x14ac:dyDescent="0.25">
      <c r="A838" s="214" t="s">
        <v>3102</v>
      </c>
      <c r="B838" s="259" t="s">
        <v>1174</v>
      </c>
      <c r="C838" s="260"/>
      <c r="D838" s="260"/>
      <c r="E838" s="260">
        <v>15432.74</v>
      </c>
      <c r="F838" s="260">
        <v>15432.74</v>
      </c>
      <c r="G838" s="261"/>
      <c r="H838" s="260"/>
      <c r="I838" s="259" t="s">
        <v>4700</v>
      </c>
      <c r="J838" s="214" t="s">
        <v>4730</v>
      </c>
    </row>
    <row r="839" spans="1:10" x14ac:dyDescent="0.25">
      <c r="A839" s="214" t="s">
        <v>3101</v>
      </c>
      <c r="B839" s="259" t="s">
        <v>1127</v>
      </c>
      <c r="C839" s="260"/>
      <c r="D839" s="260"/>
      <c r="E839" s="260">
        <v>23000</v>
      </c>
      <c r="F839" s="260">
        <v>23000</v>
      </c>
      <c r="G839" s="261"/>
      <c r="H839" s="260"/>
      <c r="I839" s="259" t="s">
        <v>4700</v>
      </c>
      <c r="J839" s="214" t="s">
        <v>4730</v>
      </c>
    </row>
    <row r="840" spans="1:10" x14ac:dyDescent="0.25">
      <c r="A840" s="214" t="s">
        <v>3100</v>
      </c>
      <c r="B840" s="259" t="s">
        <v>1168</v>
      </c>
      <c r="C840" s="260"/>
      <c r="D840" s="260"/>
      <c r="E840" s="260">
        <v>27000</v>
      </c>
      <c r="F840" s="260">
        <v>27000</v>
      </c>
      <c r="G840" s="261"/>
      <c r="H840" s="260"/>
      <c r="I840" s="259" t="s">
        <v>4700</v>
      </c>
      <c r="J840" s="214" t="s">
        <v>4730</v>
      </c>
    </row>
    <row r="841" spans="1:10" x14ac:dyDescent="0.25">
      <c r="A841" s="214" t="s">
        <v>3099</v>
      </c>
      <c r="B841" s="259" t="s">
        <v>1168</v>
      </c>
      <c r="C841" s="260"/>
      <c r="D841" s="260"/>
      <c r="E841" s="260">
        <v>27000</v>
      </c>
      <c r="F841" s="260">
        <v>27000</v>
      </c>
      <c r="G841" s="261"/>
      <c r="H841" s="260"/>
      <c r="I841" s="259" t="s">
        <v>4700</v>
      </c>
      <c r="J841" s="214" t="s">
        <v>4730</v>
      </c>
    </row>
    <row r="842" spans="1:10" x14ac:dyDescent="0.25">
      <c r="A842" s="214" t="s">
        <v>3097</v>
      </c>
      <c r="B842" s="259" t="s">
        <v>2348</v>
      </c>
      <c r="C842" s="260"/>
      <c r="D842" s="260"/>
      <c r="E842" s="260">
        <v>16000</v>
      </c>
      <c r="F842" s="260">
        <v>16000</v>
      </c>
      <c r="G842" s="261"/>
      <c r="H842" s="260"/>
      <c r="I842" s="259" t="s">
        <v>4700</v>
      </c>
      <c r="J842" s="214" t="s">
        <v>4730</v>
      </c>
    </row>
    <row r="843" spans="1:10" x14ac:dyDescent="0.25">
      <c r="A843" s="214" t="s">
        <v>3096</v>
      </c>
      <c r="B843" s="259" t="s">
        <v>1123</v>
      </c>
      <c r="C843" s="260"/>
      <c r="D843" s="260"/>
      <c r="E843" s="260">
        <v>22800</v>
      </c>
      <c r="F843" s="260">
        <v>22800</v>
      </c>
      <c r="G843" s="261"/>
      <c r="H843" s="260"/>
      <c r="I843" s="259" t="s">
        <v>4700</v>
      </c>
      <c r="J843" s="214" t="s">
        <v>4730</v>
      </c>
    </row>
    <row r="844" spans="1:10" x14ac:dyDescent="0.25">
      <c r="A844" s="214" t="s">
        <v>3094</v>
      </c>
      <c r="B844" s="259" t="s">
        <v>1642</v>
      </c>
      <c r="C844" s="260"/>
      <c r="D844" s="260"/>
      <c r="E844" s="260">
        <v>50436</v>
      </c>
      <c r="F844" s="260">
        <v>20174.400000000001</v>
      </c>
      <c r="G844" s="261"/>
      <c r="H844" s="260"/>
      <c r="I844" s="259" t="s">
        <v>4701</v>
      </c>
      <c r="J844" s="214" t="s">
        <v>4730</v>
      </c>
    </row>
    <row r="845" spans="1:10" x14ac:dyDescent="0.25">
      <c r="A845" s="214" t="s">
        <v>3093</v>
      </c>
      <c r="B845" s="259" t="s">
        <v>2344</v>
      </c>
      <c r="C845" s="260"/>
      <c r="D845" s="260"/>
      <c r="E845" s="260">
        <v>38332</v>
      </c>
      <c r="F845" s="260">
        <v>38332</v>
      </c>
      <c r="G845" s="261"/>
      <c r="H845" s="260"/>
      <c r="I845" s="259" t="s">
        <v>4701</v>
      </c>
      <c r="J845" s="214" t="s">
        <v>4730</v>
      </c>
    </row>
    <row r="846" spans="1:10" x14ac:dyDescent="0.25">
      <c r="A846" s="214" t="s">
        <v>3092</v>
      </c>
      <c r="B846" s="259" t="s">
        <v>2126</v>
      </c>
      <c r="C846" s="260"/>
      <c r="D846" s="260"/>
      <c r="E846" s="260">
        <v>18400</v>
      </c>
      <c r="F846" s="260">
        <v>18400</v>
      </c>
      <c r="G846" s="261"/>
      <c r="H846" s="260"/>
      <c r="I846" s="259" t="s">
        <v>4701</v>
      </c>
      <c r="J846" s="214" t="s">
        <v>4730</v>
      </c>
    </row>
    <row r="847" spans="1:10" x14ac:dyDescent="0.25">
      <c r="A847" s="214" t="s">
        <v>6184</v>
      </c>
      <c r="B847" s="259" t="s">
        <v>2170</v>
      </c>
      <c r="C847" s="260"/>
      <c r="D847" s="260"/>
      <c r="E847" s="260">
        <v>10150</v>
      </c>
      <c r="F847" s="260">
        <v>10150</v>
      </c>
      <c r="G847" s="261"/>
      <c r="H847" s="260"/>
      <c r="I847" s="259" t="s">
        <v>4701</v>
      </c>
      <c r="J847" s="214" t="s">
        <v>4730</v>
      </c>
    </row>
    <row r="848" spans="1:10" x14ac:dyDescent="0.25">
      <c r="A848" s="214" t="s">
        <v>6185</v>
      </c>
      <c r="B848" s="259" t="s">
        <v>2340</v>
      </c>
      <c r="C848" s="260"/>
      <c r="D848" s="260"/>
      <c r="E848" s="260">
        <v>11000</v>
      </c>
      <c r="F848" s="260">
        <v>11000</v>
      </c>
      <c r="G848" s="261"/>
      <c r="H848" s="260"/>
      <c r="I848" s="259" t="s">
        <v>4701</v>
      </c>
      <c r="J848" s="214" t="s">
        <v>4730</v>
      </c>
    </row>
    <row r="849" spans="1:10" x14ac:dyDescent="0.25">
      <c r="A849" s="214" t="s">
        <v>6186</v>
      </c>
      <c r="B849" s="259" t="s">
        <v>1123</v>
      </c>
      <c r="C849" s="260"/>
      <c r="D849" s="260"/>
      <c r="E849" s="260">
        <v>19000</v>
      </c>
      <c r="F849" s="260">
        <v>19000</v>
      </c>
      <c r="G849" s="261"/>
      <c r="H849" s="260"/>
      <c r="I849" s="259" t="s">
        <v>4701</v>
      </c>
      <c r="J849" s="214" t="s">
        <v>4730</v>
      </c>
    </row>
    <row r="850" spans="1:10" x14ac:dyDescent="0.25">
      <c r="A850" s="214" t="s">
        <v>6187</v>
      </c>
      <c r="B850" s="259" t="s">
        <v>1126</v>
      </c>
      <c r="C850" s="260"/>
      <c r="D850" s="260"/>
      <c r="E850" s="260">
        <v>10534</v>
      </c>
      <c r="F850" s="260">
        <v>10534</v>
      </c>
      <c r="G850" s="261"/>
      <c r="H850" s="260"/>
      <c r="I850" s="259" t="s">
        <v>4701</v>
      </c>
      <c r="J850" s="214" t="s">
        <v>4730</v>
      </c>
    </row>
    <row r="851" spans="1:10" x14ac:dyDescent="0.25">
      <c r="A851" s="214" t="s">
        <v>6188</v>
      </c>
      <c r="B851" s="259" t="s">
        <v>1123</v>
      </c>
      <c r="C851" s="260"/>
      <c r="D851" s="260"/>
      <c r="E851" s="260">
        <v>18160</v>
      </c>
      <c r="F851" s="260">
        <v>18160</v>
      </c>
      <c r="G851" s="261"/>
      <c r="H851" s="260"/>
      <c r="I851" s="259" t="s">
        <v>4701</v>
      </c>
      <c r="J851" s="214" t="s">
        <v>4730</v>
      </c>
    </row>
    <row r="852" spans="1:10" x14ac:dyDescent="0.25">
      <c r="A852" s="214" t="s">
        <v>6189</v>
      </c>
      <c r="B852" s="259" t="s">
        <v>2337</v>
      </c>
      <c r="C852" s="260"/>
      <c r="D852" s="260"/>
      <c r="E852" s="260">
        <v>22100</v>
      </c>
      <c r="F852" s="260">
        <v>22100</v>
      </c>
      <c r="G852" s="261"/>
      <c r="H852" s="260"/>
      <c r="I852" s="259" t="s">
        <v>4701</v>
      </c>
      <c r="J852" s="214" t="s">
        <v>4730</v>
      </c>
    </row>
    <row r="853" spans="1:10" x14ac:dyDescent="0.25">
      <c r="A853" s="214" t="s">
        <v>3091</v>
      </c>
      <c r="B853" s="259" t="s">
        <v>1118</v>
      </c>
      <c r="C853" s="260"/>
      <c r="D853" s="260"/>
      <c r="E853" s="260">
        <v>12840</v>
      </c>
      <c r="F853" s="260">
        <v>12840</v>
      </c>
      <c r="G853" s="261"/>
      <c r="H853" s="260"/>
      <c r="I853" s="259" t="s">
        <v>4701</v>
      </c>
      <c r="J853" s="214" t="s">
        <v>4730</v>
      </c>
    </row>
    <row r="854" spans="1:10" x14ac:dyDescent="0.25">
      <c r="A854" s="214" t="s">
        <v>6190</v>
      </c>
      <c r="B854" s="259" t="s">
        <v>1124</v>
      </c>
      <c r="C854" s="260"/>
      <c r="D854" s="260"/>
      <c r="E854" s="260">
        <v>21697</v>
      </c>
      <c r="F854" s="260">
        <v>21697</v>
      </c>
      <c r="G854" s="261"/>
      <c r="H854" s="260"/>
      <c r="I854" s="259" t="s">
        <v>4701</v>
      </c>
      <c r="J854" s="214" t="s">
        <v>4730</v>
      </c>
    </row>
    <row r="855" spans="1:10" x14ac:dyDescent="0.25">
      <c r="A855" s="214" t="s">
        <v>3090</v>
      </c>
      <c r="B855" s="259" t="s">
        <v>1124</v>
      </c>
      <c r="C855" s="260"/>
      <c r="D855" s="260"/>
      <c r="E855" s="260">
        <v>17120</v>
      </c>
      <c r="F855" s="260">
        <v>17120</v>
      </c>
      <c r="G855" s="261"/>
      <c r="H855" s="260"/>
      <c r="I855" s="259" t="s">
        <v>4701</v>
      </c>
      <c r="J855" s="214" t="s">
        <v>4730</v>
      </c>
    </row>
    <row r="856" spans="1:10" x14ac:dyDescent="0.25">
      <c r="A856" s="214" t="s">
        <v>6191</v>
      </c>
      <c r="B856" s="259" t="s">
        <v>1124</v>
      </c>
      <c r="C856" s="260"/>
      <c r="D856" s="260"/>
      <c r="E856" s="260">
        <v>44708</v>
      </c>
      <c r="F856" s="260">
        <v>44708</v>
      </c>
      <c r="G856" s="261"/>
      <c r="H856" s="260"/>
      <c r="I856" s="259" t="s">
        <v>4701</v>
      </c>
      <c r="J856" s="214" t="s">
        <v>4730</v>
      </c>
    </row>
    <row r="857" spans="1:10" x14ac:dyDescent="0.25">
      <c r="A857" s="214" t="s">
        <v>3089</v>
      </c>
      <c r="B857" s="259" t="s">
        <v>1124</v>
      </c>
      <c r="C857" s="260"/>
      <c r="D857" s="260"/>
      <c r="E857" s="260">
        <v>54381</v>
      </c>
      <c r="F857" s="260">
        <v>54381</v>
      </c>
      <c r="G857" s="261"/>
      <c r="H857" s="260"/>
      <c r="I857" s="259" t="s">
        <v>4701</v>
      </c>
      <c r="J857" s="214" t="s">
        <v>4730</v>
      </c>
    </row>
    <row r="858" spans="1:10" x14ac:dyDescent="0.25">
      <c r="A858" s="214" t="s">
        <v>3088</v>
      </c>
      <c r="B858" s="259" t="s">
        <v>1993</v>
      </c>
      <c r="C858" s="260"/>
      <c r="D858" s="260"/>
      <c r="E858" s="260">
        <v>28072</v>
      </c>
      <c r="F858" s="260">
        <v>28072</v>
      </c>
      <c r="G858" s="261"/>
      <c r="H858" s="260"/>
      <c r="I858" s="259" t="s">
        <v>4701</v>
      </c>
      <c r="J858" s="214" t="s">
        <v>4730</v>
      </c>
    </row>
    <row r="859" spans="1:10" x14ac:dyDescent="0.25">
      <c r="A859" s="214" t="s">
        <v>3086</v>
      </c>
      <c r="B859" s="259" t="s">
        <v>2335</v>
      </c>
      <c r="C859" s="260"/>
      <c r="D859" s="260"/>
      <c r="E859" s="260">
        <v>18352</v>
      </c>
      <c r="F859" s="260">
        <v>18352</v>
      </c>
      <c r="G859" s="261"/>
      <c r="H859" s="260"/>
      <c r="I859" s="259" t="s">
        <v>4701</v>
      </c>
      <c r="J859" s="214" t="s">
        <v>4730</v>
      </c>
    </row>
    <row r="860" spans="1:10" x14ac:dyDescent="0.25">
      <c r="A860" s="214" t="s">
        <v>3084</v>
      </c>
      <c r="B860" s="259" t="s">
        <v>2334</v>
      </c>
      <c r="C860" s="260"/>
      <c r="D860" s="260"/>
      <c r="E860" s="260">
        <v>12000</v>
      </c>
      <c r="F860" s="260">
        <v>12000</v>
      </c>
      <c r="G860" s="261"/>
      <c r="H860" s="260"/>
      <c r="I860" s="259" t="s">
        <v>4701</v>
      </c>
      <c r="J860" s="214" t="s">
        <v>4730</v>
      </c>
    </row>
    <row r="861" spans="1:10" x14ac:dyDescent="0.25">
      <c r="A861" s="214" t="s">
        <v>6192</v>
      </c>
      <c r="B861" s="259" t="s">
        <v>1639</v>
      </c>
      <c r="C861" s="260"/>
      <c r="D861" s="260"/>
      <c r="E861" s="260">
        <v>18800</v>
      </c>
      <c r="F861" s="260">
        <v>18800</v>
      </c>
      <c r="G861" s="261"/>
      <c r="H861" s="260"/>
      <c r="I861" s="259" t="s">
        <v>4701</v>
      </c>
      <c r="J861" s="214" t="s">
        <v>4730</v>
      </c>
    </row>
    <row r="862" spans="1:10" ht="24" x14ac:dyDescent="0.25">
      <c r="A862" s="214" t="s">
        <v>3083</v>
      </c>
      <c r="B862" s="259" t="s">
        <v>1557</v>
      </c>
      <c r="C862" s="260"/>
      <c r="D862" s="260"/>
      <c r="E862" s="260">
        <v>147151.29999999999</v>
      </c>
      <c r="F862" s="260">
        <v>147151.29999999999</v>
      </c>
      <c r="G862" s="261"/>
      <c r="H862" s="260"/>
      <c r="I862" s="259" t="s">
        <v>4701</v>
      </c>
      <c r="J862" s="214" t="s">
        <v>4730</v>
      </c>
    </row>
    <row r="863" spans="1:10" x14ac:dyDescent="0.25">
      <c r="A863" s="214" t="s">
        <v>3082</v>
      </c>
      <c r="B863" s="259" t="s">
        <v>1637</v>
      </c>
      <c r="C863" s="260"/>
      <c r="D863" s="260"/>
      <c r="E863" s="260">
        <v>13700</v>
      </c>
      <c r="F863" s="260">
        <v>13700</v>
      </c>
      <c r="G863" s="261"/>
      <c r="H863" s="260"/>
      <c r="I863" s="259" t="s">
        <v>4701</v>
      </c>
      <c r="J863" s="214" t="s">
        <v>4730</v>
      </c>
    </row>
    <row r="864" spans="1:10" x14ac:dyDescent="0.25">
      <c r="A864" s="214" t="s">
        <v>6193</v>
      </c>
      <c r="B864" s="259" t="s">
        <v>1673</v>
      </c>
      <c r="C864" s="260"/>
      <c r="D864" s="260"/>
      <c r="E864" s="260">
        <v>12000</v>
      </c>
      <c r="F864" s="260">
        <v>12000</v>
      </c>
      <c r="G864" s="261"/>
      <c r="H864" s="260"/>
      <c r="I864" s="259" t="s">
        <v>4701</v>
      </c>
      <c r="J864" s="214" t="s">
        <v>4730</v>
      </c>
    </row>
    <row r="865" spans="1:10" x14ac:dyDescent="0.25">
      <c r="A865" s="214" t="s">
        <v>6194</v>
      </c>
      <c r="B865" s="259" t="s">
        <v>1569</v>
      </c>
      <c r="C865" s="260"/>
      <c r="D865" s="260"/>
      <c r="E865" s="260">
        <v>29000</v>
      </c>
      <c r="F865" s="260">
        <v>29000</v>
      </c>
      <c r="G865" s="261"/>
      <c r="H865" s="260"/>
      <c r="I865" s="259" t="s">
        <v>4701</v>
      </c>
      <c r="J865" s="214" t="s">
        <v>4730</v>
      </c>
    </row>
    <row r="866" spans="1:10" x14ac:dyDescent="0.25">
      <c r="A866" s="214" t="s">
        <v>6195</v>
      </c>
      <c r="B866" s="259" t="s">
        <v>1568</v>
      </c>
      <c r="C866" s="260"/>
      <c r="D866" s="260"/>
      <c r="E866" s="260">
        <v>25000</v>
      </c>
      <c r="F866" s="260">
        <v>25000</v>
      </c>
      <c r="G866" s="261"/>
      <c r="H866" s="260"/>
      <c r="I866" s="259" t="s">
        <v>4701</v>
      </c>
      <c r="J866" s="214" t="s">
        <v>4730</v>
      </c>
    </row>
    <row r="867" spans="1:10" x14ac:dyDescent="0.25">
      <c r="A867" s="214" t="s">
        <v>6196</v>
      </c>
      <c r="B867" s="259" t="s">
        <v>1567</v>
      </c>
      <c r="C867" s="260"/>
      <c r="D867" s="260"/>
      <c r="E867" s="260">
        <v>32000</v>
      </c>
      <c r="F867" s="260">
        <v>32000</v>
      </c>
      <c r="G867" s="261"/>
      <c r="H867" s="260"/>
      <c r="I867" s="259" t="s">
        <v>4701</v>
      </c>
      <c r="J867" s="214" t="s">
        <v>4730</v>
      </c>
    </row>
    <row r="868" spans="1:10" ht="24" x14ac:dyDescent="0.25">
      <c r="A868" s="214" t="s">
        <v>6197</v>
      </c>
      <c r="B868" s="259" t="s">
        <v>1832</v>
      </c>
      <c r="C868" s="260"/>
      <c r="D868" s="260"/>
      <c r="E868" s="260">
        <v>16000</v>
      </c>
      <c r="F868" s="260">
        <v>16000</v>
      </c>
      <c r="G868" s="261"/>
      <c r="H868" s="260"/>
      <c r="I868" s="259" t="s">
        <v>4701</v>
      </c>
      <c r="J868" s="214" t="s">
        <v>4730</v>
      </c>
    </row>
    <row r="869" spans="1:10" ht="24" x14ac:dyDescent="0.25">
      <c r="A869" s="214" t="s">
        <v>6198</v>
      </c>
      <c r="B869" s="259" t="s">
        <v>1832</v>
      </c>
      <c r="C869" s="260"/>
      <c r="D869" s="260"/>
      <c r="E869" s="260">
        <v>15600</v>
      </c>
      <c r="F869" s="260">
        <v>15600</v>
      </c>
      <c r="G869" s="261"/>
      <c r="H869" s="260"/>
      <c r="I869" s="259" t="s">
        <v>4701</v>
      </c>
      <c r="J869" s="214" t="s">
        <v>4730</v>
      </c>
    </row>
    <row r="870" spans="1:10" x14ac:dyDescent="0.25">
      <c r="A870" s="214" t="s">
        <v>3079</v>
      </c>
      <c r="B870" s="259" t="s">
        <v>1751</v>
      </c>
      <c r="C870" s="260"/>
      <c r="D870" s="260"/>
      <c r="E870" s="260">
        <v>16100</v>
      </c>
      <c r="F870" s="260">
        <v>16100</v>
      </c>
      <c r="G870" s="261"/>
      <c r="H870" s="260"/>
      <c r="I870" s="259" t="s">
        <v>4701</v>
      </c>
      <c r="J870" s="214" t="s">
        <v>4730</v>
      </c>
    </row>
    <row r="871" spans="1:10" x14ac:dyDescent="0.25">
      <c r="A871" s="214" t="s">
        <v>3078</v>
      </c>
      <c r="B871" s="259" t="s">
        <v>2240</v>
      </c>
      <c r="C871" s="260"/>
      <c r="D871" s="260"/>
      <c r="E871" s="260">
        <v>30000</v>
      </c>
      <c r="F871" s="260">
        <v>30000</v>
      </c>
      <c r="G871" s="261"/>
      <c r="H871" s="260"/>
      <c r="I871" s="259" t="s">
        <v>4701</v>
      </c>
      <c r="J871" s="214" t="s">
        <v>4730</v>
      </c>
    </row>
    <row r="872" spans="1:10" x14ac:dyDescent="0.25">
      <c r="A872" s="214" t="s">
        <v>6199</v>
      </c>
      <c r="B872" s="259" t="s">
        <v>2243</v>
      </c>
      <c r="C872" s="260"/>
      <c r="D872" s="260"/>
      <c r="E872" s="260">
        <v>20850</v>
      </c>
      <c r="F872" s="260">
        <v>20850</v>
      </c>
      <c r="G872" s="261"/>
      <c r="H872" s="260"/>
      <c r="I872" s="259" t="s">
        <v>4701</v>
      </c>
      <c r="J872" s="214" t="s">
        <v>4730</v>
      </c>
    </row>
    <row r="873" spans="1:10" x14ac:dyDescent="0.25">
      <c r="A873" s="214" t="s">
        <v>6200</v>
      </c>
      <c r="B873" s="259" t="s">
        <v>2331</v>
      </c>
      <c r="C873" s="260"/>
      <c r="D873" s="260"/>
      <c r="E873" s="260">
        <v>82549.850000000006</v>
      </c>
      <c r="F873" s="260">
        <v>82549.850000000006</v>
      </c>
      <c r="G873" s="261"/>
      <c r="H873" s="260"/>
      <c r="I873" s="259" t="s">
        <v>4701</v>
      </c>
      <c r="J873" s="214" t="s">
        <v>4730</v>
      </c>
    </row>
    <row r="874" spans="1:10" x14ac:dyDescent="0.25">
      <c r="A874" s="214" t="s">
        <v>3077</v>
      </c>
      <c r="B874" s="259" t="s">
        <v>2330</v>
      </c>
      <c r="C874" s="260"/>
      <c r="D874" s="260"/>
      <c r="E874" s="260">
        <v>16696.54</v>
      </c>
      <c r="F874" s="260">
        <v>16696.54</v>
      </c>
      <c r="G874" s="261"/>
      <c r="H874" s="260"/>
      <c r="I874" s="259" t="s">
        <v>4701</v>
      </c>
      <c r="J874" s="214" t="s">
        <v>4730</v>
      </c>
    </row>
    <row r="875" spans="1:10" x14ac:dyDescent="0.25">
      <c r="A875" s="214" t="s">
        <v>6201</v>
      </c>
      <c r="B875" s="259" t="s">
        <v>1125</v>
      </c>
      <c r="C875" s="260"/>
      <c r="D875" s="260"/>
      <c r="E875" s="260">
        <v>13490</v>
      </c>
      <c r="F875" s="260">
        <v>13490</v>
      </c>
      <c r="G875" s="261"/>
      <c r="H875" s="260"/>
      <c r="I875" s="259" t="s">
        <v>4701</v>
      </c>
      <c r="J875" s="214" t="s">
        <v>4730</v>
      </c>
    </row>
    <row r="876" spans="1:10" x14ac:dyDescent="0.25">
      <c r="A876" s="214" t="s">
        <v>3076</v>
      </c>
      <c r="B876" s="259" t="s">
        <v>1554</v>
      </c>
      <c r="C876" s="260"/>
      <c r="D876" s="260"/>
      <c r="E876" s="260">
        <v>17089.59</v>
      </c>
      <c r="F876" s="260">
        <v>17089.59</v>
      </c>
      <c r="G876" s="261"/>
      <c r="H876" s="260"/>
      <c r="I876" s="259" t="s">
        <v>4701</v>
      </c>
      <c r="J876" s="214" t="s">
        <v>4730</v>
      </c>
    </row>
    <row r="877" spans="1:10" x14ac:dyDescent="0.25">
      <c r="A877" s="214" t="s">
        <v>3075</v>
      </c>
      <c r="B877" s="259" t="s">
        <v>1554</v>
      </c>
      <c r="C877" s="260"/>
      <c r="D877" s="260"/>
      <c r="E877" s="260">
        <v>17089.59</v>
      </c>
      <c r="F877" s="260">
        <v>17089.59</v>
      </c>
      <c r="G877" s="261"/>
      <c r="H877" s="260"/>
      <c r="I877" s="259" t="s">
        <v>4701</v>
      </c>
      <c r="J877" s="214" t="s">
        <v>4730</v>
      </c>
    </row>
    <row r="878" spans="1:10" x14ac:dyDescent="0.25">
      <c r="A878" s="214" t="s">
        <v>3074</v>
      </c>
      <c r="B878" s="259" t="s">
        <v>1554</v>
      </c>
      <c r="C878" s="260"/>
      <c r="D878" s="260"/>
      <c r="E878" s="260">
        <v>17089.59</v>
      </c>
      <c r="F878" s="260">
        <v>17089.59</v>
      </c>
      <c r="G878" s="261"/>
      <c r="H878" s="260"/>
      <c r="I878" s="259" t="s">
        <v>4701</v>
      </c>
      <c r="J878" s="214" t="s">
        <v>4730</v>
      </c>
    </row>
    <row r="879" spans="1:10" x14ac:dyDescent="0.25">
      <c r="A879" s="214" t="s">
        <v>6202</v>
      </c>
      <c r="B879" s="259" t="s">
        <v>1554</v>
      </c>
      <c r="C879" s="260"/>
      <c r="D879" s="260"/>
      <c r="E879" s="260">
        <v>17089.59</v>
      </c>
      <c r="F879" s="260">
        <v>17089.59</v>
      </c>
      <c r="G879" s="261"/>
      <c r="H879" s="260"/>
      <c r="I879" s="259" t="s">
        <v>4701</v>
      </c>
      <c r="J879" s="214" t="s">
        <v>4730</v>
      </c>
    </row>
    <row r="880" spans="1:10" x14ac:dyDescent="0.25">
      <c r="A880" s="214" t="s">
        <v>3073</v>
      </c>
      <c r="B880" s="259" t="s">
        <v>1554</v>
      </c>
      <c r="C880" s="260"/>
      <c r="D880" s="260"/>
      <c r="E880" s="260">
        <v>17089.59</v>
      </c>
      <c r="F880" s="260">
        <v>17089.59</v>
      </c>
      <c r="G880" s="261"/>
      <c r="H880" s="260"/>
      <c r="I880" s="259" t="s">
        <v>4701</v>
      </c>
      <c r="J880" s="214" t="s">
        <v>4730</v>
      </c>
    </row>
    <row r="881" spans="1:10" x14ac:dyDescent="0.25">
      <c r="A881" s="214" t="s">
        <v>3072</v>
      </c>
      <c r="B881" s="259" t="s">
        <v>2329</v>
      </c>
      <c r="C881" s="260"/>
      <c r="D881" s="260"/>
      <c r="E881" s="260">
        <v>12460</v>
      </c>
      <c r="F881" s="260">
        <v>12460</v>
      </c>
      <c r="G881" s="261"/>
      <c r="H881" s="260"/>
      <c r="I881" s="259" t="s">
        <v>4701</v>
      </c>
      <c r="J881" s="214" t="s">
        <v>4730</v>
      </c>
    </row>
    <row r="882" spans="1:10" x14ac:dyDescent="0.25">
      <c r="A882" s="214" t="s">
        <v>6203</v>
      </c>
      <c r="B882" s="259" t="s">
        <v>2328</v>
      </c>
      <c r="C882" s="260"/>
      <c r="D882" s="260"/>
      <c r="E882" s="260">
        <v>15580</v>
      </c>
      <c r="F882" s="260">
        <v>15580</v>
      </c>
      <c r="G882" s="261"/>
      <c r="H882" s="260"/>
      <c r="I882" s="259" t="s">
        <v>4701</v>
      </c>
      <c r="J882" s="214" t="s">
        <v>4730</v>
      </c>
    </row>
    <row r="883" spans="1:10" x14ac:dyDescent="0.25">
      <c r="A883" s="214" t="s">
        <v>6204</v>
      </c>
      <c r="B883" s="259" t="s">
        <v>1552</v>
      </c>
      <c r="C883" s="260"/>
      <c r="D883" s="260"/>
      <c r="E883" s="260">
        <v>31816.13</v>
      </c>
      <c r="F883" s="260">
        <v>31816.13</v>
      </c>
      <c r="G883" s="261"/>
      <c r="H883" s="260"/>
      <c r="I883" s="259" t="s">
        <v>4701</v>
      </c>
      <c r="J883" s="214" t="s">
        <v>4730</v>
      </c>
    </row>
    <row r="884" spans="1:10" x14ac:dyDescent="0.25">
      <c r="A884" s="214" t="s">
        <v>6205</v>
      </c>
      <c r="B884" s="259" t="s">
        <v>1547</v>
      </c>
      <c r="C884" s="260"/>
      <c r="D884" s="260"/>
      <c r="E884" s="260">
        <v>58893.57</v>
      </c>
      <c r="F884" s="260">
        <v>27815.03</v>
      </c>
      <c r="G884" s="261"/>
      <c r="H884" s="260"/>
      <c r="I884" s="259" t="s">
        <v>4701</v>
      </c>
      <c r="J884" s="214" t="s">
        <v>4730</v>
      </c>
    </row>
    <row r="885" spans="1:10" x14ac:dyDescent="0.25">
      <c r="A885" s="214" t="s">
        <v>6206</v>
      </c>
      <c r="B885" s="259" t="s">
        <v>2188</v>
      </c>
      <c r="C885" s="260"/>
      <c r="D885" s="260"/>
      <c r="E885" s="260">
        <v>55455.81</v>
      </c>
      <c r="F885" s="260">
        <v>1848.52</v>
      </c>
      <c r="G885" s="261"/>
      <c r="H885" s="260"/>
      <c r="I885" s="259" t="s">
        <v>4701</v>
      </c>
      <c r="J885" s="214" t="s">
        <v>4730</v>
      </c>
    </row>
    <row r="886" spans="1:10" x14ac:dyDescent="0.25">
      <c r="A886" s="214" t="s">
        <v>6207</v>
      </c>
      <c r="B886" s="259" t="s">
        <v>1173</v>
      </c>
      <c r="C886" s="260"/>
      <c r="D886" s="260"/>
      <c r="E886" s="260">
        <v>71469.8</v>
      </c>
      <c r="F886" s="260">
        <v>71469.8</v>
      </c>
      <c r="G886" s="261"/>
      <c r="H886" s="260"/>
      <c r="I886" s="259" t="s">
        <v>4701</v>
      </c>
      <c r="J886" s="214" t="s">
        <v>4730</v>
      </c>
    </row>
    <row r="887" spans="1:10" x14ac:dyDescent="0.25">
      <c r="A887" s="214" t="s">
        <v>6208</v>
      </c>
      <c r="B887" s="259" t="s">
        <v>1174</v>
      </c>
      <c r="C887" s="260"/>
      <c r="D887" s="260"/>
      <c r="E887" s="260">
        <v>11791.37</v>
      </c>
      <c r="F887" s="260">
        <v>11791.37</v>
      </c>
      <c r="G887" s="261"/>
      <c r="H887" s="260"/>
      <c r="I887" s="259" t="s">
        <v>4701</v>
      </c>
      <c r="J887" s="214" t="s">
        <v>4730</v>
      </c>
    </row>
    <row r="888" spans="1:10" x14ac:dyDescent="0.25">
      <c r="A888" s="214" t="s">
        <v>6209</v>
      </c>
      <c r="B888" s="259" t="s">
        <v>1123</v>
      </c>
      <c r="C888" s="260"/>
      <c r="D888" s="260"/>
      <c r="E888" s="260">
        <v>23026</v>
      </c>
      <c r="F888" s="260">
        <v>23026</v>
      </c>
      <c r="G888" s="261"/>
      <c r="H888" s="260"/>
      <c r="I888" s="259" t="s">
        <v>4701</v>
      </c>
      <c r="J888" s="214" t="s">
        <v>4730</v>
      </c>
    </row>
    <row r="889" spans="1:10" x14ac:dyDescent="0.25">
      <c r="A889" s="214" t="s">
        <v>6210</v>
      </c>
      <c r="B889" s="259" t="s">
        <v>1651</v>
      </c>
      <c r="C889" s="260"/>
      <c r="D889" s="260"/>
      <c r="E889" s="260">
        <v>12000</v>
      </c>
      <c r="F889" s="260">
        <v>12000</v>
      </c>
      <c r="G889" s="261"/>
      <c r="H889" s="260"/>
      <c r="I889" s="259" t="s">
        <v>4701</v>
      </c>
      <c r="J889" s="214" t="s">
        <v>4730</v>
      </c>
    </row>
    <row r="890" spans="1:10" x14ac:dyDescent="0.25">
      <c r="A890" s="214" t="s">
        <v>3071</v>
      </c>
      <c r="B890" s="259" t="s">
        <v>2287</v>
      </c>
      <c r="C890" s="260"/>
      <c r="D890" s="260"/>
      <c r="E890" s="260">
        <v>17080</v>
      </c>
      <c r="F890" s="260">
        <v>17080</v>
      </c>
      <c r="G890" s="261"/>
      <c r="H890" s="260"/>
      <c r="I890" s="259" t="s">
        <v>4701</v>
      </c>
      <c r="J890" s="214" t="s">
        <v>4730</v>
      </c>
    </row>
    <row r="891" spans="1:10" x14ac:dyDescent="0.25">
      <c r="A891" s="214" t="s">
        <v>3069</v>
      </c>
      <c r="B891" s="259" t="s">
        <v>1561</v>
      </c>
      <c r="C891" s="260"/>
      <c r="D891" s="260"/>
      <c r="E891" s="260">
        <v>14640</v>
      </c>
      <c r="F891" s="260">
        <v>14640</v>
      </c>
      <c r="G891" s="261"/>
      <c r="H891" s="260"/>
      <c r="I891" s="259" t="s">
        <v>4701</v>
      </c>
      <c r="J891" s="214" t="s">
        <v>4730</v>
      </c>
    </row>
    <row r="892" spans="1:10" x14ac:dyDescent="0.25">
      <c r="A892" s="214" t="s">
        <v>3068</v>
      </c>
      <c r="B892" s="259" t="s">
        <v>1129</v>
      </c>
      <c r="C892" s="260"/>
      <c r="D892" s="260"/>
      <c r="E892" s="260">
        <v>18900</v>
      </c>
      <c r="F892" s="260">
        <v>18900</v>
      </c>
      <c r="G892" s="261"/>
      <c r="H892" s="260"/>
      <c r="I892" s="259" t="s">
        <v>4701</v>
      </c>
      <c r="J892" s="214" t="s">
        <v>4730</v>
      </c>
    </row>
    <row r="893" spans="1:10" ht="24" x14ac:dyDescent="0.25">
      <c r="A893" s="214" t="s">
        <v>3067</v>
      </c>
      <c r="B893" s="259" t="s">
        <v>2282</v>
      </c>
      <c r="C893" s="260"/>
      <c r="D893" s="260"/>
      <c r="E893" s="260">
        <v>531500</v>
      </c>
      <c r="F893" s="260">
        <v>531500</v>
      </c>
      <c r="G893" s="261"/>
      <c r="H893" s="260"/>
      <c r="I893" s="259" t="s">
        <v>4702</v>
      </c>
      <c r="J893" s="214" t="s">
        <v>4730</v>
      </c>
    </row>
    <row r="894" spans="1:10" x14ac:dyDescent="0.25">
      <c r="A894" s="214" t="s">
        <v>6211</v>
      </c>
      <c r="B894" s="259" t="s">
        <v>1123</v>
      </c>
      <c r="C894" s="260"/>
      <c r="D894" s="260"/>
      <c r="E894" s="260">
        <v>20000</v>
      </c>
      <c r="F894" s="260">
        <v>20000</v>
      </c>
      <c r="G894" s="261"/>
      <c r="H894" s="260"/>
      <c r="I894" s="259" t="s">
        <v>4702</v>
      </c>
      <c r="J894" s="214" t="s">
        <v>4730</v>
      </c>
    </row>
    <row r="895" spans="1:10" x14ac:dyDescent="0.25">
      <c r="A895" s="214" t="s">
        <v>6212</v>
      </c>
      <c r="B895" s="259" t="s">
        <v>1667</v>
      </c>
      <c r="C895" s="260"/>
      <c r="D895" s="260"/>
      <c r="E895" s="260">
        <v>10000</v>
      </c>
      <c r="F895" s="260">
        <v>10000</v>
      </c>
      <c r="G895" s="261"/>
      <c r="H895" s="260"/>
      <c r="I895" s="259" t="s">
        <v>4702</v>
      </c>
      <c r="J895" s="214" t="s">
        <v>4730</v>
      </c>
    </row>
    <row r="896" spans="1:10" x14ac:dyDescent="0.25">
      <c r="A896" s="214" t="s">
        <v>3066</v>
      </c>
      <c r="B896" s="259" t="s">
        <v>1554</v>
      </c>
      <c r="C896" s="260"/>
      <c r="D896" s="260"/>
      <c r="E896" s="260">
        <v>18127</v>
      </c>
      <c r="F896" s="260">
        <v>18127</v>
      </c>
      <c r="G896" s="261"/>
      <c r="H896" s="260"/>
      <c r="I896" s="259" t="s">
        <v>4702</v>
      </c>
      <c r="J896" s="214" t="s">
        <v>4730</v>
      </c>
    </row>
    <row r="897" spans="1:10" x14ac:dyDescent="0.25">
      <c r="A897" s="214" t="s">
        <v>3065</v>
      </c>
      <c r="B897" s="259" t="s">
        <v>1554</v>
      </c>
      <c r="C897" s="260"/>
      <c r="D897" s="260"/>
      <c r="E897" s="260">
        <v>18127</v>
      </c>
      <c r="F897" s="260">
        <v>18127</v>
      </c>
      <c r="G897" s="261"/>
      <c r="H897" s="260"/>
      <c r="I897" s="259" t="s">
        <v>4702</v>
      </c>
      <c r="J897" s="214" t="s">
        <v>4730</v>
      </c>
    </row>
    <row r="898" spans="1:10" x14ac:dyDescent="0.25">
      <c r="A898" s="214" t="s">
        <v>3064</v>
      </c>
      <c r="B898" s="259" t="s">
        <v>1554</v>
      </c>
      <c r="C898" s="260"/>
      <c r="D898" s="260"/>
      <c r="E898" s="260">
        <v>18127</v>
      </c>
      <c r="F898" s="260">
        <v>18127</v>
      </c>
      <c r="G898" s="261"/>
      <c r="H898" s="260"/>
      <c r="I898" s="259" t="s">
        <v>4702</v>
      </c>
      <c r="J898" s="214" t="s">
        <v>4730</v>
      </c>
    </row>
    <row r="899" spans="1:10" x14ac:dyDescent="0.25">
      <c r="A899" s="214" t="s">
        <v>3062</v>
      </c>
      <c r="B899" s="259" t="s">
        <v>1554</v>
      </c>
      <c r="C899" s="260"/>
      <c r="D899" s="260"/>
      <c r="E899" s="260">
        <v>21697</v>
      </c>
      <c r="F899" s="260">
        <v>21697</v>
      </c>
      <c r="G899" s="261"/>
      <c r="H899" s="260"/>
      <c r="I899" s="259" t="s">
        <v>4702</v>
      </c>
      <c r="J899" s="214" t="s">
        <v>4730</v>
      </c>
    </row>
    <row r="900" spans="1:10" x14ac:dyDescent="0.25">
      <c r="A900" s="214" t="s">
        <v>3061</v>
      </c>
      <c r="B900" s="259" t="s">
        <v>1554</v>
      </c>
      <c r="C900" s="260"/>
      <c r="D900" s="260"/>
      <c r="E900" s="260">
        <v>27993.99</v>
      </c>
      <c r="F900" s="260">
        <v>27993.99</v>
      </c>
      <c r="G900" s="261"/>
      <c r="H900" s="260"/>
      <c r="I900" s="259" t="s">
        <v>4702</v>
      </c>
      <c r="J900" s="214" t="s">
        <v>4730</v>
      </c>
    </row>
    <row r="901" spans="1:10" x14ac:dyDescent="0.25">
      <c r="A901" s="214" t="s">
        <v>3060</v>
      </c>
      <c r="B901" s="259" t="s">
        <v>1554</v>
      </c>
      <c r="C901" s="260"/>
      <c r="D901" s="260"/>
      <c r="E901" s="260">
        <v>31689</v>
      </c>
      <c r="F901" s="260">
        <v>31689</v>
      </c>
      <c r="G901" s="261"/>
      <c r="H901" s="260"/>
      <c r="I901" s="259" t="s">
        <v>4702</v>
      </c>
      <c r="J901" s="214" t="s">
        <v>4730</v>
      </c>
    </row>
    <row r="902" spans="1:10" x14ac:dyDescent="0.25">
      <c r="A902" s="214" t="s">
        <v>3059</v>
      </c>
      <c r="B902" s="259" t="s">
        <v>1554</v>
      </c>
      <c r="C902" s="260"/>
      <c r="D902" s="260"/>
      <c r="E902" s="260">
        <v>23137.439999999999</v>
      </c>
      <c r="F902" s="260">
        <v>10452.4</v>
      </c>
      <c r="G902" s="261"/>
      <c r="H902" s="260"/>
      <c r="I902" s="259" t="s">
        <v>4702</v>
      </c>
      <c r="J902" s="214" t="s">
        <v>4730</v>
      </c>
    </row>
    <row r="903" spans="1:10" x14ac:dyDescent="0.25">
      <c r="A903" s="214" t="s">
        <v>6213</v>
      </c>
      <c r="B903" s="259" t="s">
        <v>1554</v>
      </c>
      <c r="C903" s="260"/>
      <c r="D903" s="260"/>
      <c r="E903" s="260">
        <v>37154</v>
      </c>
      <c r="F903" s="260">
        <v>37154</v>
      </c>
      <c r="G903" s="261"/>
      <c r="H903" s="260"/>
      <c r="I903" s="259" t="s">
        <v>4702</v>
      </c>
      <c r="J903" s="214" t="s">
        <v>4730</v>
      </c>
    </row>
    <row r="904" spans="1:10" x14ac:dyDescent="0.25">
      <c r="A904" s="214" t="s">
        <v>6214</v>
      </c>
      <c r="B904" s="259" t="s">
        <v>2126</v>
      </c>
      <c r="C904" s="260"/>
      <c r="D904" s="260"/>
      <c r="E904" s="260">
        <v>19035</v>
      </c>
      <c r="F904" s="260">
        <v>7931.25</v>
      </c>
      <c r="G904" s="261"/>
      <c r="H904" s="260"/>
      <c r="I904" s="259" t="s">
        <v>4702</v>
      </c>
      <c r="J904" s="214" t="s">
        <v>4730</v>
      </c>
    </row>
    <row r="905" spans="1:10" x14ac:dyDescent="0.25">
      <c r="A905" s="214" t="s">
        <v>6215</v>
      </c>
      <c r="B905" s="259" t="s">
        <v>2275</v>
      </c>
      <c r="C905" s="260"/>
      <c r="D905" s="260"/>
      <c r="E905" s="260">
        <v>14090</v>
      </c>
      <c r="F905" s="260">
        <v>2348.36</v>
      </c>
      <c r="G905" s="261"/>
      <c r="H905" s="260"/>
      <c r="I905" s="259" t="s">
        <v>4702</v>
      </c>
      <c r="J905" s="214" t="s">
        <v>4730</v>
      </c>
    </row>
    <row r="906" spans="1:10" ht="24" x14ac:dyDescent="0.25">
      <c r="A906" s="214" t="s">
        <v>3058</v>
      </c>
      <c r="B906" s="259" t="s">
        <v>1557</v>
      </c>
      <c r="C906" s="260"/>
      <c r="D906" s="260"/>
      <c r="E906" s="260">
        <v>144644.4</v>
      </c>
      <c r="F906" s="260">
        <v>144644.4</v>
      </c>
      <c r="G906" s="261"/>
      <c r="H906" s="260"/>
      <c r="I906" s="259" t="s">
        <v>4702</v>
      </c>
      <c r="J906" s="214" t="s">
        <v>4730</v>
      </c>
    </row>
    <row r="907" spans="1:10" x14ac:dyDescent="0.25">
      <c r="A907" s="214" t="s">
        <v>6216</v>
      </c>
      <c r="B907" s="259" t="s">
        <v>1554</v>
      </c>
      <c r="C907" s="260"/>
      <c r="D907" s="260"/>
      <c r="E907" s="260">
        <v>55000</v>
      </c>
      <c r="F907" s="260">
        <v>55000</v>
      </c>
      <c r="G907" s="261"/>
      <c r="H907" s="260"/>
      <c r="I907" s="259" t="s">
        <v>4702</v>
      </c>
      <c r="J907" s="214" t="s">
        <v>4730</v>
      </c>
    </row>
    <row r="908" spans="1:10" x14ac:dyDescent="0.25">
      <c r="A908" s="214" t="s">
        <v>3057</v>
      </c>
      <c r="B908" s="259" t="s">
        <v>1554</v>
      </c>
      <c r="C908" s="260"/>
      <c r="D908" s="260"/>
      <c r="E908" s="260">
        <v>31690</v>
      </c>
      <c r="F908" s="260">
        <v>31690</v>
      </c>
      <c r="G908" s="261"/>
      <c r="H908" s="260"/>
      <c r="I908" s="259" t="s">
        <v>4702</v>
      </c>
      <c r="J908" s="214" t="s">
        <v>4730</v>
      </c>
    </row>
    <row r="909" spans="1:10" x14ac:dyDescent="0.25">
      <c r="A909" s="214" t="s">
        <v>3056</v>
      </c>
      <c r="B909" s="259" t="s">
        <v>1123</v>
      </c>
      <c r="C909" s="260"/>
      <c r="D909" s="260"/>
      <c r="E909" s="260">
        <v>18160</v>
      </c>
      <c r="F909" s="260">
        <v>18160</v>
      </c>
      <c r="G909" s="261"/>
      <c r="H909" s="260"/>
      <c r="I909" s="259" t="s">
        <v>4702</v>
      </c>
      <c r="J909" s="214" t="s">
        <v>4730</v>
      </c>
    </row>
    <row r="910" spans="1:10" x14ac:dyDescent="0.25">
      <c r="A910" s="214" t="s">
        <v>3055</v>
      </c>
      <c r="B910" s="259" t="s">
        <v>1667</v>
      </c>
      <c r="C910" s="260"/>
      <c r="D910" s="260"/>
      <c r="E910" s="260">
        <v>13500</v>
      </c>
      <c r="F910" s="260">
        <v>10800</v>
      </c>
      <c r="G910" s="261"/>
      <c r="H910" s="260"/>
      <c r="I910" s="259" t="s">
        <v>4702</v>
      </c>
      <c r="J910" s="214" t="s">
        <v>4730</v>
      </c>
    </row>
    <row r="911" spans="1:10" x14ac:dyDescent="0.25">
      <c r="A911" s="214" t="s">
        <v>6217</v>
      </c>
      <c r="B911" s="259" t="s">
        <v>2272</v>
      </c>
      <c r="C911" s="260"/>
      <c r="D911" s="260"/>
      <c r="E911" s="260">
        <v>26770</v>
      </c>
      <c r="F911" s="260">
        <v>26770</v>
      </c>
      <c r="G911" s="261"/>
      <c r="H911" s="260"/>
      <c r="I911" s="259" t="s">
        <v>4702</v>
      </c>
      <c r="J911" s="214" t="s">
        <v>4730</v>
      </c>
    </row>
    <row r="912" spans="1:10" x14ac:dyDescent="0.25">
      <c r="A912" s="214" t="s">
        <v>6218</v>
      </c>
      <c r="B912" s="259" t="s">
        <v>1164</v>
      </c>
      <c r="C912" s="260"/>
      <c r="D912" s="260"/>
      <c r="E912" s="260">
        <v>14518</v>
      </c>
      <c r="F912" s="260">
        <v>14518</v>
      </c>
      <c r="G912" s="261"/>
      <c r="H912" s="260"/>
      <c r="I912" s="259" t="s">
        <v>4702</v>
      </c>
      <c r="J912" s="214" t="s">
        <v>4730</v>
      </c>
    </row>
    <row r="913" spans="1:10" x14ac:dyDescent="0.25">
      <c r="A913" s="214" t="s">
        <v>6219</v>
      </c>
      <c r="B913" s="259" t="s">
        <v>1667</v>
      </c>
      <c r="C913" s="260"/>
      <c r="D913" s="260"/>
      <c r="E913" s="260">
        <v>25301</v>
      </c>
      <c r="F913" s="260">
        <v>25301</v>
      </c>
      <c r="G913" s="261"/>
      <c r="H913" s="260"/>
      <c r="I913" s="259" t="s">
        <v>4702</v>
      </c>
      <c r="J913" s="214" t="s">
        <v>4730</v>
      </c>
    </row>
    <row r="914" spans="1:10" x14ac:dyDescent="0.25">
      <c r="A914" s="214" t="s">
        <v>3052</v>
      </c>
      <c r="B914" s="259" t="s">
        <v>2269</v>
      </c>
      <c r="C914" s="260"/>
      <c r="D914" s="260"/>
      <c r="E914" s="260">
        <v>34444.199999999997</v>
      </c>
      <c r="F914" s="260">
        <v>34444.199999999997</v>
      </c>
      <c r="G914" s="261"/>
      <c r="H914" s="260"/>
      <c r="I914" s="259" t="s">
        <v>4702</v>
      </c>
      <c r="J914" s="214" t="s">
        <v>4730</v>
      </c>
    </row>
    <row r="915" spans="1:10" x14ac:dyDescent="0.25">
      <c r="A915" s="214" t="s">
        <v>6220</v>
      </c>
      <c r="B915" s="259" t="s">
        <v>2268</v>
      </c>
      <c r="C915" s="260"/>
      <c r="D915" s="260"/>
      <c r="E915" s="260">
        <v>35115.620000000003</v>
      </c>
      <c r="F915" s="260">
        <v>35115.620000000003</v>
      </c>
      <c r="G915" s="261"/>
      <c r="H915" s="260"/>
      <c r="I915" s="259" t="s">
        <v>4702</v>
      </c>
      <c r="J915" s="214" t="s">
        <v>4730</v>
      </c>
    </row>
    <row r="916" spans="1:10" x14ac:dyDescent="0.25">
      <c r="A916" s="214" t="s">
        <v>3050</v>
      </c>
      <c r="B916" s="259" t="s">
        <v>2267</v>
      </c>
      <c r="C916" s="260"/>
      <c r="D916" s="260"/>
      <c r="E916" s="260">
        <v>56570.38</v>
      </c>
      <c r="F916" s="260">
        <v>56570.38</v>
      </c>
      <c r="G916" s="261"/>
      <c r="H916" s="260"/>
      <c r="I916" s="259" t="s">
        <v>4702</v>
      </c>
      <c r="J916" s="214" t="s">
        <v>4730</v>
      </c>
    </row>
    <row r="917" spans="1:10" x14ac:dyDescent="0.25">
      <c r="A917" s="214" t="s">
        <v>6221</v>
      </c>
      <c r="B917" s="259" t="s">
        <v>1989</v>
      </c>
      <c r="C917" s="260"/>
      <c r="D917" s="260"/>
      <c r="E917" s="260">
        <v>106975.26</v>
      </c>
      <c r="F917" s="260">
        <v>106975.26</v>
      </c>
      <c r="G917" s="261"/>
      <c r="H917" s="260"/>
      <c r="I917" s="259" t="s">
        <v>4702</v>
      </c>
      <c r="J917" s="214" t="s">
        <v>4730</v>
      </c>
    </row>
    <row r="918" spans="1:10" x14ac:dyDescent="0.25">
      <c r="A918" s="214" t="s">
        <v>6222</v>
      </c>
      <c r="B918" s="259" t="s">
        <v>1988</v>
      </c>
      <c r="C918" s="260"/>
      <c r="D918" s="260"/>
      <c r="E918" s="260">
        <v>56964.5</v>
      </c>
      <c r="F918" s="260">
        <v>56964.5</v>
      </c>
      <c r="G918" s="261"/>
      <c r="H918" s="260"/>
      <c r="I918" s="259" t="s">
        <v>4702</v>
      </c>
      <c r="J918" s="214" t="s">
        <v>4730</v>
      </c>
    </row>
    <row r="919" spans="1:10" x14ac:dyDescent="0.25">
      <c r="A919" s="214" t="s">
        <v>6223</v>
      </c>
      <c r="B919" s="259" t="s">
        <v>1568</v>
      </c>
      <c r="C919" s="260"/>
      <c r="D919" s="260"/>
      <c r="E919" s="260">
        <v>70753.16</v>
      </c>
      <c r="F919" s="260">
        <v>70753.16</v>
      </c>
      <c r="G919" s="261"/>
      <c r="H919" s="260"/>
      <c r="I919" s="259" t="s">
        <v>4702</v>
      </c>
      <c r="J919" s="214" t="s">
        <v>4730</v>
      </c>
    </row>
    <row r="920" spans="1:10" x14ac:dyDescent="0.25">
      <c r="A920" s="214" t="s">
        <v>6224</v>
      </c>
      <c r="B920" s="259" t="s">
        <v>2266</v>
      </c>
      <c r="C920" s="260"/>
      <c r="D920" s="260"/>
      <c r="E920" s="260">
        <v>50847.38</v>
      </c>
      <c r="F920" s="260">
        <v>50847.38</v>
      </c>
      <c r="G920" s="261"/>
      <c r="H920" s="260"/>
      <c r="I920" s="259" t="s">
        <v>4702</v>
      </c>
      <c r="J920" s="214" t="s">
        <v>4730</v>
      </c>
    </row>
    <row r="921" spans="1:10" x14ac:dyDescent="0.25">
      <c r="A921" s="214" t="s">
        <v>6225</v>
      </c>
      <c r="B921" s="259" t="s">
        <v>2265</v>
      </c>
      <c r="C921" s="260"/>
      <c r="D921" s="260"/>
      <c r="E921" s="260">
        <v>41602.080000000002</v>
      </c>
      <c r="F921" s="260">
        <v>41602.080000000002</v>
      </c>
      <c r="G921" s="261"/>
      <c r="H921" s="260"/>
      <c r="I921" s="259" t="s">
        <v>4702</v>
      </c>
      <c r="J921" s="214" t="s">
        <v>4730</v>
      </c>
    </row>
    <row r="922" spans="1:10" x14ac:dyDescent="0.25">
      <c r="A922" s="214" t="s">
        <v>6226</v>
      </c>
      <c r="B922" s="259" t="s">
        <v>2264</v>
      </c>
      <c r="C922" s="260"/>
      <c r="D922" s="260"/>
      <c r="E922" s="260">
        <v>39500</v>
      </c>
      <c r="F922" s="260">
        <v>22101.279999999999</v>
      </c>
      <c r="G922" s="261"/>
      <c r="H922" s="260"/>
      <c r="I922" s="259" t="s">
        <v>4702</v>
      </c>
      <c r="J922" s="214" t="s">
        <v>4730</v>
      </c>
    </row>
    <row r="923" spans="1:10" x14ac:dyDescent="0.25">
      <c r="A923" s="214" t="s">
        <v>6227</v>
      </c>
      <c r="B923" s="259" t="s">
        <v>2263</v>
      </c>
      <c r="C923" s="260"/>
      <c r="D923" s="260"/>
      <c r="E923" s="260">
        <v>35000</v>
      </c>
      <c r="F923" s="260">
        <v>19583.490000000002</v>
      </c>
      <c r="G923" s="261"/>
      <c r="H923" s="260"/>
      <c r="I923" s="259" t="s">
        <v>4702</v>
      </c>
      <c r="J923" s="214" t="s">
        <v>4730</v>
      </c>
    </row>
    <row r="924" spans="1:10" x14ac:dyDescent="0.25">
      <c r="A924" s="214" t="s">
        <v>6228</v>
      </c>
      <c r="B924" s="259" t="s">
        <v>2262</v>
      </c>
      <c r="C924" s="260"/>
      <c r="D924" s="260"/>
      <c r="E924" s="260">
        <v>16000</v>
      </c>
      <c r="F924" s="260">
        <v>8952.56</v>
      </c>
      <c r="G924" s="261"/>
      <c r="H924" s="260"/>
      <c r="I924" s="259" t="s">
        <v>4702</v>
      </c>
      <c r="J924" s="214" t="s">
        <v>4730</v>
      </c>
    </row>
    <row r="925" spans="1:10" x14ac:dyDescent="0.25">
      <c r="A925" s="214" t="s">
        <v>6229</v>
      </c>
      <c r="B925" s="259" t="s">
        <v>1556</v>
      </c>
      <c r="C925" s="260"/>
      <c r="D925" s="260"/>
      <c r="E925" s="260">
        <v>96000</v>
      </c>
      <c r="F925" s="260">
        <v>69714.460000000006</v>
      </c>
      <c r="G925" s="261"/>
      <c r="H925" s="260"/>
      <c r="I925" s="259" t="s">
        <v>4702</v>
      </c>
      <c r="J925" s="214" t="s">
        <v>4730</v>
      </c>
    </row>
    <row r="926" spans="1:10" x14ac:dyDescent="0.25">
      <c r="A926" s="214" t="s">
        <v>6230</v>
      </c>
      <c r="B926" s="259" t="s">
        <v>2261</v>
      </c>
      <c r="C926" s="260"/>
      <c r="D926" s="260"/>
      <c r="E926" s="260">
        <v>87710</v>
      </c>
      <c r="F926" s="260">
        <v>54296.84</v>
      </c>
      <c r="G926" s="261"/>
      <c r="H926" s="260"/>
      <c r="I926" s="259" t="s">
        <v>4702</v>
      </c>
      <c r="J926" s="214" t="s">
        <v>4730</v>
      </c>
    </row>
    <row r="927" spans="1:10" x14ac:dyDescent="0.25">
      <c r="A927" s="214" t="s">
        <v>6231</v>
      </c>
      <c r="B927" s="259" t="s">
        <v>2260</v>
      </c>
      <c r="C927" s="260"/>
      <c r="D927" s="260"/>
      <c r="E927" s="260">
        <v>19500</v>
      </c>
      <c r="F927" s="260"/>
      <c r="G927" s="261"/>
      <c r="H927" s="260"/>
      <c r="I927" s="259" t="s">
        <v>4702</v>
      </c>
      <c r="J927" s="214" t="s">
        <v>4730</v>
      </c>
    </row>
    <row r="928" spans="1:10" x14ac:dyDescent="0.25">
      <c r="A928" s="214" t="s">
        <v>6232</v>
      </c>
      <c r="B928" s="259" t="s">
        <v>1145</v>
      </c>
      <c r="C928" s="260"/>
      <c r="D928" s="260"/>
      <c r="E928" s="260">
        <v>11200</v>
      </c>
      <c r="F928" s="260">
        <v>11200</v>
      </c>
      <c r="G928" s="261"/>
      <c r="H928" s="260"/>
      <c r="I928" s="259" t="s">
        <v>4702</v>
      </c>
      <c r="J928" s="214" t="s">
        <v>4730</v>
      </c>
    </row>
    <row r="929" spans="1:10" x14ac:dyDescent="0.25">
      <c r="A929" s="214" t="s">
        <v>6233</v>
      </c>
      <c r="B929" s="259" t="s">
        <v>2128</v>
      </c>
      <c r="C929" s="260"/>
      <c r="D929" s="260"/>
      <c r="E929" s="260">
        <v>21680</v>
      </c>
      <c r="F929" s="260">
        <v>21680</v>
      </c>
      <c r="G929" s="261"/>
      <c r="H929" s="260"/>
      <c r="I929" s="259" t="s">
        <v>4702</v>
      </c>
      <c r="J929" s="214" t="s">
        <v>4730</v>
      </c>
    </row>
    <row r="930" spans="1:10" x14ac:dyDescent="0.25">
      <c r="A930" s="214" t="s">
        <v>6234</v>
      </c>
      <c r="B930" s="259" t="s">
        <v>1127</v>
      </c>
      <c r="C930" s="260"/>
      <c r="D930" s="260"/>
      <c r="E930" s="260">
        <v>39600</v>
      </c>
      <c r="F930" s="260"/>
      <c r="G930" s="261"/>
      <c r="H930" s="260"/>
      <c r="I930" s="259" t="s">
        <v>4702</v>
      </c>
      <c r="J930" s="214" t="s">
        <v>4730</v>
      </c>
    </row>
    <row r="931" spans="1:10" x14ac:dyDescent="0.25">
      <c r="A931" s="214" t="s">
        <v>6235</v>
      </c>
      <c r="B931" s="259" t="s">
        <v>1554</v>
      </c>
      <c r="C931" s="260"/>
      <c r="D931" s="260"/>
      <c r="E931" s="260">
        <v>17089.59</v>
      </c>
      <c r="F931" s="260">
        <v>3797.68</v>
      </c>
      <c r="G931" s="261"/>
      <c r="H931" s="260"/>
      <c r="I931" s="259" t="s">
        <v>4702</v>
      </c>
      <c r="J931" s="214" t="s">
        <v>4730</v>
      </c>
    </row>
    <row r="932" spans="1:10" x14ac:dyDescent="0.25">
      <c r="A932" s="214" t="s">
        <v>6236</v>
      </c>
      <c r="B932" s="259" t="s">
        <v>2257</v>
      </c>
      <c r="C932" s="260"/>
      <c r="D932" s="260"/>
      <c r="E932" s="260">
        <v>18980</v>
      </c>
      <c r="F932" s="260">
        <v>316.33999999999997</v>
      </c>
      <c r="G932" s="261"/>
      <c r="H932" s="260"/>
      <c r="I932" s="259" t="s">
        <v>4702</v>
      </c>
      <c r="J932" s="214" t="s">
        <v>4730</v>
      </c>
    </row>
    <row r="933" spans="1:10" x14ac:dyDescent="0.25">
      <c r="A933" s="214" t="s">
        <v>3044</v>
      </c>
      <c r="B933" s="259" t="s">
        <v>1554</v>
      </c>
      <c r="C933" s="260"/>
      <c r="D933" s="260"/>
      <c r="E933" s="260">
        <v>17089.59</v>
      </c>
      <c r="F933" s="260">
        <v>3797.68</v>
      </c>
      <c r="G933" s="261"/>
      <c r="H933" s="260"/>
      <c r="I933" s="259" t="s">
        <v>4702</v>
      </c>
      <c r="J933" s="214" t="s">
        <v>4730</v>
      </c>
    </row>
    <row r="934" spans="1:10" x14ac:dyDescent="0.25">
      <c r="A934" s="214" t="s">
        <v>6237</v>
      </c>
      <c r="B934" s="259" t="s">
        <v>1642</v>
      </c>
      <c r="C934" s="260"/>
      <c r="D934" s="260"/>
      <c r="E934" s="260">
        <v>45000</v>
      </c>
      <c r="F934" s="260">
        <v>45000</v>
      </c>
      <c r="G934" s="261"/>
      <c r="H934" s="260"/>
      <c r="I934" s="259" t="s">
        <v>4702</v>
      </c>
      <c r="J934" s="214" t="s">
        <v>4730</v>
      </c>
    </row>
    <row r="935" spans="1:10" x14ac:dyDescent="0.25">
      <c r="A935" s="214" t="s">
        <v>6238</v>
      </c>
      <c r="B935" s="259" t="s">
        <v>2249</v>
      </c>
      <c r="C935" s="260"/>
      <c r="D935" s="260"/>
      <c r="E935" s="260">
        <v>34800</v>
      </c>
      <c r="F935" s="260">
        <v>34800</v>
      </c>
      <c r="G935" s="261"/>
      <c r="H935" s="260"/>
      <c r="I935" s="259" t="s">
        <v>4702</v>
      </c>
      <c r="J935" s="214" t="s">
        <v>4730</v>
      </c>
    </row>
    <row r="936" spans="1:10" x14ac:dyDescent="0.25">
      <c r="A936" s="214" t="s">
        <v>6239</v>
      </c>
      <c r="B936" s="259" t="s">
        <v>2247</v>
      </c>
      <c r="C936" s="260"/>
      <c r="D936" s="260"/>
      <c r="E936" s="260">
        <v>20120</v>
      </c>
      <c r="F936" s="260">
        <v>20120</v>
      </c>
      <c r="G936" s="261"/>
      <c r="H936" s="260"/>
      <c r="I936" s="259" t="s">
        <v>4702</v>
      </c>
      <c r="J936" s="214" t="s">
        <v>4730</v>
      </c>
    </row>
    <row r="937" spans="1:10" x14ac:dyDescent="0.25">
      <c r="A937" s="214" t="s">
        <v>6240</v>
      </c>
      <c r="B937" s="259" t="s">
        <v>2243</v>
      </c>
      <c r="C937" s="260"/>
      <c r="D937" s="260"/>
      <c r="E937" s="260">
        <v>20000</v>
      </c>
      <c r="F937" s="260">
        <v>13333.5</v>
      </c>
      <c r="G937" s="261"/>
      <c r="H937" s="260"/>
      <c r="I937" s="259" t="s">
        <v>4702</v>
      </c>
      <c r="J937" s="214" t="s">
        <v>4730</v>
      </c>
    </row>
    <row r="938" spans="1:10" x14ac:dyDescent="0.25">
      <c r="A938" s="214" t="s">
        <v>6241</v>
      </c>
      <c r="B938" s="259" t="s">
        <v>2240</v>
      </c>
      <c r="C938" s="260"/>
      <c r="D938" s="260"/>
      <c r="E938" s="260">
        <v>13900</v>
      </c>
      <c r="F938" s="260">
        <v>9266.76</v>
      </c>
      <c r="G938" s="261"/>
      <c r="H938" s="260"/>
      <c r="I938" s="259" t="s">
        <v>4702</v>
      </c>
      <c r="J938" s="214" t="s">
        <v>4730</v>
      </c>
    </row>
    <row r="939" spans="1:10" x14ac:dyDescent="0.25">
      <c r="A939" s="214" t="s">
        <v>6242</v>
      </c>
      <c r="B939" s="259" t="s">
        <v>1760</v>
      </c>
      <c r="C939" s="260"/>
      <c r="D939" s="260"/>
      <c r="E939" s="260">
        <v>42065.279999999999</v>
      </c>
      <c r="F939" s="260">
        <v>42065.279999999999</v>
      </c>
      <c r="G939" s="261"/>
      <c r="H939" s="260"/>
      <c r="I939" s="259" t="s">
        <v>4702</v>
      </c>
      <c r="J939" s="214" t="s">
        <v>4730</v>
      </c>
    </row>
    <row r="940" spans="1:10" x14ac:dyDescent="0.25">
      <c r="A940" s="214" t="s">
        <v>6243</v>
      </c>
      <c r="B940" s="259" t="s">
        <v>1552</v>
      </c>
      <c r="C940" s="260"/>
      <c r="D940" s="260"/>
      <c r="E940" s="260">
        <v>108596.4</v>
      </c>
      <c r="F940" s="260">
        <v>94116.88</v>
      </c>
      <c r="G940" s="261"/>
      <c r="H940" s="260"/>
      <c r="I940" s="259" t="s">
        <v>4702</v>
      </c>
      <c r="J940" s="214" t="s">
        <v>4730</v>
      </c>
    </row>
    <row r="941" spans="1:10" x14ac:dyDescent="0.25">
      <c r="A941" s="214" t="s">
        <v>6244</v>
      </c>
      <c r="B941" s="259" t="s">
        <v>2241</v>
      </c>
      <c r="C941" s="260"/>
      <c r="D941" s="260"/>
      <c r="E941" s="260">
        <v>24324.5</v>
      </c>
      <c r="F941" s="260">
        <v>3243.28</v>
      </c>
      <c r="G941" s="261"/>
      <c r="H941" s="260"/>
      <c r="I941" s="259" t="s">
        <v>4702</v>
      </c>
      <c r="J941" s="214" t="s">
        <v>4730</v>
      </c>
    </row>
    <row r="942" spans="1:10" x14ac:dyDescent="0.25">
      <c r="A942" s="214" t="s">
        <v>6245</v>
      </c>
      <c r="B942" s="259" t="s">
        <v>2240</v>
      </c>
      <c r="C942" s="260"/>
      <c r="D942" s="260"/>
      <c r="E942" s="260">
        <v>72488</v>
      </c>
      <c r="F942" s="260">
        <v>42284.55</v>
      </c>
      <c r="G942" s="261"/>
      <c r="H942" s="260"/>
      <c r="I942" s="259" t="s">
        <v>4702</v>
      </c>
      <c r="J942" s="214" t="s">
        <v>4730</v>
      </c>
    </row>
    <row r="943" spans="1:10" ht="24" x14ac:dyDescent="0.25">
      <c r="A943" s="214" t="s">
        <v>6246</v>
      </c>
      <c r="B943" s="259" t="s">
        <v>2239</v>
      </c>
      <c r="C943" s="260"/>
      <c r="D943" s="260"/>
      <c r="E943" s="260">
        <v>16000</v>
      </c>
      <c r="F943" s="260"/>
      <c r="G943" s="261"/>
      <c r="H943" s="260"/>
      <c r="I943" s="259" t="s">
        <v>4702</v>
      </c>
      <c r="J943" s="214" t="s">
        <v>4730</v>
      </c>
    </row>
    <row r="944" spans="1:10" x14ac:dyDescent="0.25">
      <c r="A944" s="214" t="s">
        <v>6247</v>
      </c>
      <c r="B944" s="259" t="s">
        <v>2236</v>
      </c>
      <c r="C944" s="260"/>
      <c r="D944" s="260"/>
      <c r="E944" s="260">
        <v>99999</v>
      </c>
      <c r="F944" s="260">
        <v>55951.62</v>
      </c>
      <c r="G944" s="261"/>
      <c r="H944" s="260"/>
      <c r="I944" s="259" t="s">
        <v>4702</v>
      </c>
      <c r="J944" s="214" t="s">
        <v>4730</v>
      </c>
    </row>
    <row r="945" spans="1:10" x14ac:dyDescent="0.25">
      <c r="A945" s="214" t="s">
        <v>6248</v>
      </c>
      <c r="B945" s="259" t="s">
        <v>2234</v>
      </c>
      <c r="C945" s="260"/>
      <c r="D945" s="260"/>
      <c r="E945" s="260">
        <v>99992</v>
      </c>
      <c r="F945" s="260">
        <v>55947.86</v>
      </c>
      <c r="G945" s="261"/>
      <c r="H945" s="260"/>
      <c r="I945" s="259" t="s">
        <v>4702</v>
      </c>
      <c r="J945" s="214" t="s">
        <v>4730</v>
      </c>
    </row>
    <row r="946" spans="1:10" x14ac:dyDescent="0.25">
      <c r="A946" s="214" t="s">
        <v>3035</v>
      </c>
      <c r="B946" s="259" t="s">
        <v>1118</v>
      </c>
      <c r="C946" s="260"/>
      <c r="D946" s="260"/>
      <c r="E946" s="260">
        <v>24959</v>
      </c>
      <c r="F946" s="260">
        <v>24959</v>
      </c>
      <c r="G946" s="261"/>
      <c r="H946" s="260"/>
      <c r="I946" s="259" t="s">
        <v>4702</v>
      </c>
      <c r="J946" s="214" t="s">
        <v>4730</v>
      </c>
    </row>
    <row r="947" spans="1:10" x14ac:dyDescent="0.25">
      <c r="A947" s="214" t="s">
        <v>3034</v>
      </c>
      <c r="B947" s="259" t="s">
        <v>2232</v>
      </c>
      <c r="C947" s="260"/>
      <c r="D947" s="260"/>
      <c r="E947" s="260">
        <v>16867</v>
      </c>
      <c r="F947" s="260">
        <v>16867</v>
      </c>
      <c r="G947" s="261"/>
      <c r="H947" s="260"/>
      <c r="I947" s="259" t="s">
        <v>4702</v>
      </c>
      <c r="J947" s="214" t="s">
        <v>4730</v>
      </c>
    </row>
    <row r="948" spans="1:10" x14ac:dyDescent="0.25">
      <c r="A948" s="214" t="s">
        <v>3033</v>
      </c>
      <c r="B948" s="259" t="s">
        <v>1547</v>
      </c>
      <c r="C948" s="260"/>
      <c r="D948" s="260"/>
      <c r="E948" s="260">
        <v>132298.82999999999</v>
      </c>
      <c r="F948" s="260">
        <v>61848.160000000003</v>
      </c>
      <c r="G948" s="261"/>
      <c r="H948" s="260"/>
      <c r="I948" s="259" t="s">
        <v>4702</v>
      </c>
      <c r="J948" s="214" t="s">
        <v>4730</v>
      </c>
    </row>
    <row r="949" spans="1:10" x14ac:dyDescent="0.25">
      <c r="A949" s="214" t="s">
        <v>6249</v>
      </c>
      <c r="B949" s="259" t="s">
        <v>1173</v>
      </c>
      <c r="C949" s="260"/>
      <c r="D949" s="260"/>
      <c r="E949" s="260">
        <v>177892.87</v>
      </c>
      <c r="F949" s="260">
        <v>5929.76</v>
      </c>
      <c r="G949" s="261"/>
      <c r="H949" s="260"/>
      <c r="I949" s="259" t="s">
        <v>4702</v>
      </c>
      <c r="J949" s="214" t="s">
        <v>4730</v>
      </c>
    </row>
    <row r="950" spans="1:10" x14ac:dyDescent="0.25">
      <c r="A950" s="214" t="s">
        <v>6250</v>
      </c>
      <c r="B950" s="259" t="s">
        <v>2089</v>
      </c>
      <c r="C950" s="260"/>
      <c r="D950" s="260"/>
      <c r="E950" s="260">
        <v>13395</v>
      </c>
      <c r="F950" s="260">
        <v>9785.7999999999993</v>
      </c>
      <c r="G950" s="261"/>
      <c r="H950" s="260"/>
      <c r="I950" s="259" t="s">
        <v>4702</v>
      </c>
      <c r="J950" s="214" t="s">
        <v>4730</v>
      </c>
    </row>
    <row r="951" spans="1:10" x14ac:dyDescent="0.25">
      <c r="A951" s="214" t="s">
        <v>6251</v>
      </c>
      <c r="B951" s="259" t="s">
        <v>2231</v>
      </c>
      <c r="C951" s="260"/>
      <c r="D951" s="260"/>
      <c r="E951" s="260">
        <v>33200</v>
      </c>
      <c r="F951" s="260">
        <v>33200</v>
      </c>
      <c r="G951" s="261"/>
      <c r="H951" s="260"/>
      <c r="I951" s="259" t="s">
        <v>4702</v>
      </c>
      <c r="J951" s="214" t="s">
        <v>4730</v>
      </c>
    </row>
    <row r="952" spans="1:10" x14ac:dyDescent="0.25">
      <c r="A952" s="214" t="s">
        <v>6252</v>
      </c>
      <c r="B952" s="259" t="s">
        <v>1128</v>
      </c>
      <c r="C952" s="260"/>
      <c r="D952" s="260"/>
      <c r="E952" s="260">
        <v>17640</v>
      </c>
      <c r="F952" s="260"/>
      <c r="G952" s="261"/>
      <c r="H952" s="260"/>
      <c r="I952" s="259" t="s">
        <v>4702</v>
      </c>
      <c r="J952" s="214" t="s">
        <v>4730</v>
      </c>
    </row>
    <row r="953" spans="1:10" x14ac:dyDescent="0.25">
      <c r="A953" s="214" t="s">
        <v>6253</v>
      </c>
      <c r="B953" s="259" t="s">
        <v>1127</v>
      </c>
      <c r="C953" s="260"/>
      <c r="D953" s="260"/>
      <c r="E953" s="260">
        <v>23872.080000000002</v>
      </c>
      <c r="F953" s="260"/>
      <c r="G953" s="261"/>
      <c r="H953" s="260"/>
      <c r="I953" s="259" t="s">
        <v>4702</v>
      </c>
      <c r="J953" s="214" t="s">
        <v>4730</v>
      </c>
    </row>
    <row r="954" spans="1:10" x14ac:dyDescent="0.25">
      <c r="A954" s="214" t="s">
        <v>6254</v>
      </c>
      <c r="B954" s="259" t="s">
        <v>2199</v>
      </c>
      <c r="C954" s="260"/>
      <c r="D954" s="260"/>
      <c r="E954" s="260">
        <v>104000</v>
      </c>
      <c r="F954" s="260">
        <v>26000.01</v>
      </c>
      <c r="G954" s="261"/>
      <c r="H954" s="260"/>
      <c r="I954" s="259" t="s">
        <v>4702</v>
      </c>
      <c r="J954" s="214" t="s">
        <v>4730</v>
      </c>
    </row>
    <row r="955" spans="1:10" x14ac:dyDescent="0.25">
      <c r="A955" s="214" t="s">
        <v>6255</v>
      </c>
      <c r="B955" s="259" t="s">
        <v>2199</v>
      </c>
      <c r="C955" s="260"/>
      <c r="D955" s="260"/>
      <c r="E955" s="260">
        <v>32587.919999999998</v>
      </c>
      <c r="F955" s="260"/>
      <c r="G955" s="261"/>
      <c r="H955" s="260"/>
      <c r="I955" s="259" t="s">
        <v>4702</v>
      </c>
      <c r="J955" s="214" t="s">
        <v>4730</v>
      </c>
    </row>
    <row r="956" spans="1:10" x14ac:dyDescent="0.25">
      <c r="A956" s="214" t="s">
        <v>3030</v>
      </c>
      <c r="B956" s="259" t="s">
        <v>2196</v>
      </c>
      <c r="C956" s="260"/>
      <c r="D956" s="260"/>
      <c r="E956" s="260">
        <v>23745.3</v>
      </c>
      <c r="F956" s="260"/>
      <c r="G956" s="261"/>
      <c r="H956" s="260"/>
      <c r="I956" s="259" t="s">
        <v>4702</v>
      </c>
      <c r="J956" s="214" t="s">
        <v>4730</v>
      </c>
    </row>
    <row r="957" spans="1:10" x14ac:dyDescent="0.25">
      <c r="A957" s="214" t="s">
        <v>3029</v>
      </c>
      <c r="B957" s="259" t="s">
        <v>2195</v>
      </c>
      <c r="C957" s="260"/>
      <c r="D957" s="260"/>
      <c r="E957" s="260">
        <v>51000</v>
      </c>
      <c r="F957" s="260">
        <v>1821.42</v>
      </c>
      <c r="G957" s="261"/>
      <c r="H957" s="260"/>
      <c r="I957" s="259" t="s">
        <v>4702</v>
      </c>
      <c r="J957" s="214" t="s">
        <v>4730</v>
      </c>
    </row>
    <row r="958" spans="1:10" x14ac:dyDescent="0.25">
      <c r="A958" s="214" t="s">
        <v>6256</v>
      </c>
      <c r="B958" s="259" t="s">
        <v>2194</v>
      </c>
      <c r="C958" s="260"/>
      <c r="D958" s="260"/>
      <c r="E958" s="260">
        <v>13328</v>
      </c>
      <c r="F958" s="260"/>
      <c r="G958" s="261"/>
      <c r="H958" s="260"/>
      <c r="I958" s="259" t="s">
        <v>4702</v>
      </c>
      <c r="J958" s="214" t="s">
        <v>4730</v>
      </c>
    </row>
    <row r="959" spans="1:10" x14ac:dyDescent="0.25">
      <c r="A959" s="214" t="s">
        <v>6257</v>
      </c>
      <c r="B959" s="259" t="s">
        <v>2192</v>
      </c>
      <c r="C959" s="260"/>
      <c r="D959" s="260"/>
      <c r="E959" s="260">
        <v>12340</v>
      </c>
      <c r="F959" s="260"/>
      <c r="G959" s="261"/>
      <c r="H959" s="260"/>
      <c r="I959" s="259" t="s">
        <v>4702</v>
      </c>
      <c r="J959" s="214" t="s">
        <v>4730</v>
      </c>
    </row>
    <row r="960" spans="1:10" x14ac:dyDescent="0.25">
      <c r="A960" s="214" t="s">
        <v>6258</v>
      </c>
      <c r="B960" s="259" t="s">
        <v>1164</v>
      </c>
      <c r="C960" s="260"/>
      <c r="D960" s="260"/>
      <c r="E960" s="260">
        <v>28550</v>
      </c>
      <c r="F960" s="260"/>
      <c r="G960" s="261"/>
      <c r="H960" s="260"/>
      <c r="I960" s="259" t="s">
        <v>4702</v>
      </c>
      <c r="J960" s="214" t="s">
        <v>4730</v>
      </c>
    </row>
    <row r="961" spans="1:10" x14ac:dyDescent="0.25">
      <c r="A961" s="214" t="s">
        <v>3028</v>
      </c>
      <c r="B961" s="259" t="s">
        <v>2190</v>
      </c>
      <c r="C961" s="260"/>
      <c r="D961" s="260"/>
      <c r="E961" s="260">
        <v>17400</v>
      </c>
      <c r="F961" s="260"/>
      <c r="G961" s="261"/>
      <c r="H961" s="260"/>
      <c r="I961" s="259" t="s">
        <v>4702</v>
      </c>
      <c r="J961" s="214" t="s">
        <v>4730</v>
      </c>
    </row>
    <row r="962" spans="1:10" x14ac:dyDescent="0.25">
      <c r="A962" s="214" t="s">
        <v>3027</v>
      </c>
      <c r="B962" s="259" t="s">
        <v>2188</v>
      </c>
      <c r="C962" s="260"/>
      <c r="D962" s="260"/>
      <c r="E962" s="260">
        <v>193370.13</v>
      </c>
      <c r="F962" s="260">
        <v>182127.69</v>
      </c>
      <c r="G962" s="261"/>
      <c r="H962" s="260"/>
      <c r="I962" s="259" t="s">
        <v>4702</v>
      </c>
      <c r="J962" s="214" t="s">
        <v>4730</v>
      </c>
    </row>
    <row r="963" spans="1:10" x14ac:dyDescent="0.25">
      <c r="A963" s="214" t="s">
        <v>3026</v>
      </c>
      <c r="B963" s="259" t="s">
        <v>2135</v>
      </c>
      <c r="C963" s="260"/>
      <c r="D963" s="260"/>
      <c r="E963" s="260">
        <v>14000</v>
      </c>
      <c r="F963" s="260">
        <v>14000</v>
      </c>
      <c r="G963" s="261"/>
      <c r="H963" s="260"/>
      <c r="I963" s="259" t="s">
        <v>4703</v>
      </c>
      <c r="J963" s="214" t="s">
        <v>4730</v>
      </c>
    </row>
    <row r="964" spans="1:10" x14ac:dyDescent="0.25">
      <c r="A964" s="214" t="s">
        <v>3025</v>
      </c>
      <c r="B964" s="259" t="s">
        <v>1123</v>
      </c>
      <c r="C964" s="260"/>
      <c r="D964" s="260"/>
      <c r="E964" s="260">
        <v>26720</v>
      </c>
      <c r="F964" s="260">
        <v>26720</v>
      </c>
      <c r="G964" s="261"/>
      <c r="H964" s="260"/>
      <c r="I964" s="259" t="s">
        <v>4703</v>
      </c>
      <c r="J964" s="214" t="s">
        <v>4730</v>
      </c>
    </row>
    <row r="965" spans="1:10" x14ac:dyDescent="0.25">
      <c r="A965" s="214" t="s">
        <v>3024</v>
      </c>
      <c r="B965" s="259" t="s">
        <v>1126</v>
      </c>
      <c r="C965" s="260"/>
      <c r="D965" s="260"/>
      <c r="E965" s="260">
        <v>13381.34</v>
      </c>
      <c r="F965" s="260">
        <v>13381.34</v>
      </c>
      <c r="G965" s="261"/>
      <c r="H965" s="260"/>
      <c r="I965" s="259" t="s">
        <v>4703</v>
      </c>
      <c r="J965" s="214" t="s">
        <v>4730</v>
      </c>
    </row>
    <row r="966" spans="1:10" x14ac:dyDescent="0.25">
      <c r="A966" s="214" t="s">
        <v>3023</v>
      </c>
      <c r="B966" s="259" t="s">
        <v>2181</v>
      </c>
      <c r="C966" s="260"/>
      <c r="D966" s="260"/>
      <c r="E966" s="260">
        <v>14090</v>
      </c>
      <c r="F966" s="260">
        <v>14090</v>
      </c>
      <c r="G966" s="261"/>
      <c r="H966" s="260"/>
      <c r="I966" s="259" t="s">
        <v>4703</v>
      </c>
      <c r="J966" s="214" t="s">
        <v>4730</v>
      </c>
    </row>
    <row r="967" spans="1:10" x14ac:dyDescent="0.25">
      <c r="A967" s="214" t="s">
        <v>3022</v>
      </c>
      <c r="B967" s="259" t="s">
        <v>1764</v>
      </c>
      <c r="C967" s="260"/>
      <c r="D967" s="260"/>
      <c r="E967" s="260">
        <v>62244</v>
      </c>
      <c r="F967" s="260">
        <v>59178.78</v>
      </c>
      <c r="G967" s="261"/>
      <c r="H967" s="260"/>
      <c r="I967" s="259" t="s">
        <v>4703</v>
      </c>
      <c r="J967" s="214" t="s">
        <v>4730</v>
      </c>
    </row>
    <row r="968" spans="1:10" x14ac:dyDescent="0.25">
      <c r="A968" s="214" t="s">
        <v>3021</v>
      </c>
      <c r="B968" s="259" t="s">
        <v>2178</v>
      </c>
      <c r="C968" s="260"/>
      <c r="D968" s="260"/>
      <c r="E968" s="260">
        <v>116444.3</v>
      </c>
      <c r="F968" s="260">
        <v>90625.07</v>
      </c>
      <c r="G968" s="261"/>
      <c r="H968" s="260"/>
      <c r="I968" s="259" t="s">
        <v>4703</v>
      </c>
      <c r="J968" s="214" t="s">
        <v>4730</v>
      </c>
    </row>
    <row r="969" spans="1:10" x14ac:dyDescent="0.25">
      <c r="A969" s="214" t="s">
        <v>6259</v>
      </c>
      <c r="B969" s="259" t="s">
        <v>2177</v>
      </c>
      <c r="C969" s="260"/>
      <c r="D969" s="260"/>
      <c r="E969" s="260">
        <v>32516.7</v>
      </c>
      <c r="F969" s="260">
        <v>32516.7</v>
      </c>
      <c r="G969" s="261"/>
      <c r="H969" s="260"/>
      <c r="I969" s="259" t="s">
        <v>4703</v>
      </c>
      <c r="J969" s="214" t="s">
        <v>4730</v>
      </c>
    </row>
    <row r="970" spans="1:10" x14ac:dyDescent="0.25">
      <c r="A970" s="214" t="s">
        <v>3019</v>
      </c>
      <c r="B970" s="259" t="s">
        <v>1127</v>
      </c>
      <c r="C970" s="260"/>
      <c r="D970" s="260"/>
      <c r="E970" s="260">
        <v>26771</v>
      </c>
      <c r="F970" s="260">
        <v>26771</v>
      </c>
      <c r="G970" s="261"/>
      <c r="H970" s="260"/>
      <c r="I970" s="259" t="s">
        <v>4703</v>
      </c>
      <c r="J970" s="214" t="s">
        <v>4730</v>
      </c>
    </row>
    <row r="971" spans="1:10" x14ac:dyDescent="0.25">
      <c r="A971" s="214" t="s">
        <v>3018</v>
      </c>
      <c r="B971" s="259" t="s">
        <v>2174</v>
      </c>
      <c r="C971" s="260"/>
      <c r="D971" s="260"/>
      <c r="E971" s="260">
        <v>31523</v>
      </c>
      <c r="F971" s="260">
        <v>31523</v>
      </c>
      <c r="G971" s="261"/>
      <c r="H971" s="260"/>
      <c r="I971" s="259" t="s">
        <v>4703</v>
      </c>
      <c r="J971" s="214" t="s">
        <v>4730</v>
      </c>
    </row>
    <row r="972" spans="1:10" x14ac:dyDescent="0.25">
      <c r="A972" s="214" t="s">
        <v>3017</v>
      </c>
      <c r="B972" s="259" t="s">
        <v>1118</v>
      </c>
      <c r="C972" s="260"/>
      <c r="D972" s="260"/>
      <c r="E972" s="260">
        <v>11881</v>
      </c>
      <c r="F972" s="260">
        <v>11881</v>
      </c>
      <c r="G972" s="261"/>
      <c r="H972" s="260"/>
      <c r="I972" s="259" t="s">
        <v>4703</v>
      </c>
      <c r="J972" s="214" t="s">
        <v>4730</v>
      </c>
    </row>
    <row r="973" spans="1:10" x14ac:dyDescent="0.25">
      <c r="A973" s="214" t="s">
        <v>3016</v>
      </c>
      <c r="B973" s="259" t="s">
        <v>2170</v>
      </c>
      <c r="C973" s="260"/>
      <c r="D973" s="260"/>
      <c r="E973" s="260">
        <v>18000</v>
      </c>
      <c r="F973" s="260">
        <v>18000</v>
      </c>
      <c r="G973" s="261"/>
      <c r="H973" s="260"/>
      <c r="I973" s="259" t="s">
        <v>4703</v>
      </c>
      <c r="J973" s="214" t="s">
        <v>4730</v>
      </c>
    </row>
    <row r="974" spans="1:10" x14ac:dyDescent="0.25">
      <c r="A974" s="214" t="s">
        <v>3015</v>
      </c>
      <c r="B974" s="259" t="s">
        <v>2168</v>
      </c>
      <c r="C974" s="260"/>
      <c r="D974" s="260"/>
      <c r="E974" s="260">
        <v>28000</v>
      </c>
      <c r="F974" s="260">
        <v>28000</v>
      </c>
      <c r="G974" s="261"/>
      <c r="H974" s="260"/>
      <c r="I974" s="259" t="s">
        <v>4797</v>
      </c>
      <c r="J974" s="214" t="s">
        <v>4682</v>
      </c>
    </row>
    <row r="975" spans="1:10" x14ac:dyDescent="0.25">
      <c r="A975" s="214" t="s">
        <v>3014</v>
      </c>
      <c r="B975" s="259" t="s">
        <v>2166</v>
      </c>
      <c r="C975" s="260"/>
      <c r="D975" s="260"/>
      <c r="E975" s="260">
        <v>12913</v>
      </c>
      <c r="F975" s="260">
        <v>12913</v>
      </c>
      <c r="G975" s="261"/>
      <c r="H975" s="260"/>
      <c r="I975" s="259" t="s">
        <v>4703</v>
      </c>
      <c r="J975" s="214" t="s">
        <v>4730</v>
      </c>
    </row>
    <row r="976" spans="1:10" x14ac:dyDescent="0.25">
      <c r="A976" s="214" t="s">
        <v>3013</v>
      </c>
      <c r="B976" s="259" t="s">
        <v>1123</v>
      </c>
      <c r="C976" s="260"/>
      <c r="D976" s="260"/>
      <c r="E976" s="260">
        <v>18160</v>
      </c>
      <c r="F976" s="260">
        <v>18160</v>
      </c>
      <c r="G976" s="261"/>
      <c r="H976" s="260"/>
      <c r="I976" s="259" t="s">
        <v>4703</v>
      </c>
      <c r="J976" s="214" t="s">
        <v>4730</v>
      </c>
    </row>
    <row r="977" spans="1:10" x14ac:dyDescent="0.25">
      <c r="A977" s="214" t="s">
        <v>3012</v>
      </c>
      <c r="B977" s="259" t="s">
        <v>2162</v>
      </c>
      <c r="C977" s="260"/>
      <c r="D977" s="260"/>
      <c r="E977" s="260">
        <v>37332</v>
      </c>
      <c r="F977" s="260">
        <v>37332</v>
      </c>
      <c r="G977" s="261"/>
      <c r="H977" s="260"/>
      <c r="I977" s="259" t="s">
        <v>4703</v>
      </c>
      <c r="J977" s="214" t="s">
        <v>4730</v>
      </c>
    </row>
    <row r="978" spans="1:10" x14ac:dyDescent="0.25">
      <c r="A978" s="214" t="s">
        <v>3011</v>
      </c>
      <c r="B978" s="259" t="s">
        <v>2160</v>
      </c>
      <c r="C978" s="260"/>
      <c r="D978" s="260"/>
      <c r="E978" s="260">
        <v>12000</v>
      </c>
      <c r="F978" s="260">
        <v>12000</v>
      </c>
      <c r="G978" s="261"/>
      <c r="H978" s="260"/>
      <c r="I978" s="259" t="s">
        <v>4703</v>
      </c>
      <c r="J978" s="214" t="s">
        <v>4730</v>
      </c>
    </row>
    <row r="979" spans="1:10" x14ac:dyDescent="0.25">
      <c r="A979" s="214" t="s">
        <v>3010</v>
      </c>
      <c r="B979" s="259" t="s">
        <v>2159</v>
      </c>
      <c r="C979" s="260"/>
      <c r="D979" s="260"/>
      <c r="E979" s="260">
        <v>35300</v>
      </c>
      <c r="F979" s="260">
        <v>35300</v>
      </c>
      <c r="G979" s="261"/>
      <c r="H979" s="260"/>
      <c r="I979" s="259" t="s">
        <v>4703</v>
      </c>
      <c r="J979" s="214" t="s">
        <v>4730</v>
      </c>
    </row>
    <row r="980" spans="1:10" x14ac:dyDescent="0.25">
      <c r="A980" s="214" t="s">
        <v>6260</v>
      </c>
      <c r="B980" s="259" t="s">
        <v>2156</v>
      </c>
      <c r="C980" s="260"/>
      <c r="D980" s="260"/>
      <c r="E980" s="260">
        <v>26832</v>
      </c>
      <c r="F980" s="260">
        <v>26832</v>
      </c>
      <c r="G980" s="261"/>
      <c r="H980" s="260"/>
      <c r="I980" s="259" t="s">
        <v>4703</v>
      </c>
      <c r="J980" s="214" t="s">
        <v>4730</v>
      </c>
    </row>
    <row r="981" spans="1:10" x14ac:dyDescent="0.25">
      <c r="A981" s="214" t="s">
        <v>6261</v>
      </c>
      <c r="B981" s="259" t="s">
        <v>2155</v>
      </c>
      <c r="C981" s="260"/>
      <c r="D981" s="260"/>
      <c r="E981" s="260">
        <v>15750</v>
      </c>
      <c r="F981" s="260">
        <v>15750</v>
      </c>
      <c r="G981" s="261"/>
      <c r="H981" s="260"/>
      <c r="I981" s="259" t="s">
        <v>4703</v>
      </c>
      <c r="J981" s="214" t="s">
        <v>4730</v>
      </c>
    </row>
    <row r="982" spans="1:10" x14ac:dyDescent="0.25">
      <c r="A982" s="214" t="s">
        <v>6262</v>
      </c>
      <c r="B982" s="259" t="s">
        <v>1655</v>
      </c>
      <c r="C982" s="260"/>
      <c r="D982" s="260"/>
      <c r="E982" s="260">
        <v>13200</v>
      </c>
      <c r="F982" s="260">
        <v>13200</v>
      </c>
      <c r="G982" s="261"/>
      <c r="H982" s="260"/>
      <c r="I982" s="259" t="s">
        <v>4703</v>
      </c>
      <c r="J982" s="214" t="s">
        <v>4730</v>
      </c>
    </row>
    <row r="983" spans="1:10" x14ac:dyDescent="0.25">
      <c r="A983" s="214" t="s">
        <v>6263</v>
      </c>
      <c r="B983" s="259" t="s">
        <v>1113</v>
      </c>
      <c r="C983" s="260"/>
      <c r="D983" s="260"/>
      <c r="E983" s="260">
        <v>17280</v>
      </c>
      <c r="F983" s="260">
        <v>17280</v>
      </c>
      <c r="G983" s="261"/>
      <c r="H983" s="260"/>
      <c r="I983" s="259" t="s">
        <v>4703</v>
      </c>
      <c r="J983" s="214" t="s">
        <v>4730</v>
      </c>
    </row>
    <row r="984" spans="1:10" x14ac:dyDescent="0.25">
      <c r="A984" s="214" t="s">
        <v>6264</v>
      </c>
      <c r="B984" s="259" t="s">
        <v>1113</v>
      </c>
      <c r="C984" s="260"/>
      <c r="D984" s="260"/>
      <c r="E984" s="260">
        <v>17220</v>
      </c>
      <c r="F984" s="260">
        <v>17220</v>
      </c>
      <c r="G984" s="261"/>
      <c r="H984" s="260"/>
      <c r="I984" s="259" t="s">
        <v>4703</v>
      </c>
      <c r="J984" s="214" t="s">
        <v>4730</v>
      </c>
    </row>
    <row r="985" spans="1:10" x14ac:dyDescent="0.25">
      <c r="A985" s="214" t="s">
        <v>6265</v>
      </c>
      <c r="B985" s="259" t="s">
        <v>2120</v>
      </c>
      <c r="C985" s="260"/>
      <c r="D985" s="260"/>
      <c r="E985" s="260">
        <v>10800</v>
      </c>
      <c r="F985" s="260">
        <v>10800</v>
      </c>
      <c r="G985" s="261"/>
      <c r="H985" s="260"/>
      <c r="I985" s="259" t="s">
        <v>4703</v>
      </c>
      <c r="J985" s="214" t="s">
        <v>4730</v>
      </c>
    </row>
    <row r="986" spans="1:10" x14ac:dyDescent="0.25">
      <c r="A986" s="214" t="s">
        <v>6266</v>
      </c>
      <c r="B986" s="259" t="s">
        <v>2119</v>
      </c>
      <c r="C986" s="260"/>
      <c r="D986" s="260"/>
      <c r="E986" s="260">
        <v>34263</v>
      </c>
      <c r="F986" s="260">
        <v>34263</v>
      </c>
      <c r="G986" s="261"/>
      <c r="H986" s="260"/>
      <c r="I986" s="259" t="s">
        <v>4703</v>
      </c>
      <c r="J986" s="214" t="s">
        <v>4730</v>
      </c>
    </row>
    <row r="987" spans="1:10" x14ac:dyDescent="0.25">
      <c r="A987" s="214" t="s">
        <v>6267</v>
      </c>
      <c r="B987" s="259" t="s">
        <v>2148</v>
      </c>
      <c r="C987" s="260"/>
      <c r="D987" s="260"/>
      <c r="E987" s="260">
        <v>26850</v>
      </c>
      <c r="F987" s="260">
        <v>26850</v>
      </c>
      <c r="G987" s="261"/>
      <c r="H987" s="260"/>
      <c r="I987" s="259" t="s">
        <v>4703</v>
      </c>
      <c r="J987" s="214" t="s">
        <v>4730</v>
      </c>
    </row>
    <row r="988" spans="1:10" ht="24" x14ac:dyDescent="0.25">
      <c r="A988" s="214" t="s">
        <v>6268</v>
      </c>
      <c r="B988" s="259" t="s">
        <v>1749</v>
      </c>
      <c r="C988" s="260"/>
      <c r="D988" s="260"/>
      <c r="E988" s="260">
        <v>10027</v>
      </c>
      <c r="F988" s="260">
        <v>10027</v>
      </c>
      <c r="G988" s="261"/>
      <c r="H988" s="260"/>
      <c r="I988" s="259" t="s">
        <v>4703</v>
      </c>
      <c r="J988" s="214" t="s">
        <v>4730</v>
      </c>
    </row>
    <row r="989" spans="1:10" x14ac:dyDescent="0.25">
      <c r="A989" s="214" t="s">
        <v>6269</v>
      </c>
      <c r="B989" s="259" t="s">
        <v>2144</v>
      </c>
      <c r="C989" s="260"/>
      <c r="D989" s="260"/>
      <c r="E989" s="260">
        <v>32160</v>
      </c>
      <c r="F989" s="260">
        <v>32160</v>
      </c>
      <c r="G989" s="261"/>
      <c r="H989" s="260"/>
      <c r="I989" s="259" t="s">
        <v>4703</v>
      </c>
      <c r="J989" s="214" t="s">
        <v>4730</v>
      </c>
    </row>
    <row r="990" spans="1:10" ht="24" x14ac:dyDescent="0.25">
      <c r="A990" s="214" t="s">
        <v>6270</v>
      </c>
      <c r="B990" s="259" t="s">
        <v>2143</v>
      </c>
      <c r="C990" s="260"/>
      <c r="D990" s="260"/>
      <c r="E990" s="260">
        <v>38088</v>
      </c>
      <c r="F990" s="260">
        <v>38088</v>
      </c>
      <c r="G990" s="261"/>
      <c r="H990" s="260"/>
      <c r="I990" s="259" t="s">
        <v>4703</v>
      </c>
      <c r="J990" s="214" t="s">
        <v>4730</v>
      </c>
    </row>
    <row r="991" spans="1:10" x14ac:dyDescent="0.25">
      <c r="A991" s="214" t="s">
        <v>6271</v>
      </c>
      <c r="B991" s="259" t="s">
        <v>2142</v>
      </c>
      <c r="C991" s="260"/>
      <c r="D991" s="260"/>
      <c r="E991" s="260">
        <v>16720</v>
      </c>
      <c r="F991" s="260">
        <v>16720</v>
      </c>
      <c r="G991" s="261"/>
      <c r="H991" s="260"/>
      <c r="I991" s="259" t="s">
        <v>4703</v>
      </c>
      <c r="J991" s="214" t="s">
        <v>4730</v>
      </c>
    </row>
    <row r="992" spans="1:10" x14ac:dyDescent="0.25">
      <c r="A992" s="214" t="s">
        <v>6272</v>
      </c>
      <c r="B992" s="259" t="s">
        <v>2140</v>
      </c>
      <c r="C992" s="260"/>
      <c r="D992" s="260"/>
      <c r="E992" s="260">
        <v>18200</v>
      </c>
      <c r="F992" s="260">
        <v>18200</v>
      </c>
      <c r="G992" s="261"/>
      <c r="H992" s="260"/>
      <c r="I992" s="259" t="s">
        <v>4703</v>
      </c>
      <c r="J992" s="214" t="s">
        <v>4730</v>
      </c>
    </row>
    <row r="993" spans="1:10" x14ac:dyDescent="0.25">
      <c r="A993" s="214" t="s">
        <v>6273</v>
      </c>
      <c r="B993" s="259" t="s">
        <v>2138</v>
      </c>
      <c r="C993" s="260"/>
      <c r="D993" s="260"/>
      <c r="E993" s="260">
        <v>24640</v>
      </c>
      <c r="F993" s="260">
        <v>24640</v>
      </c>
      <c r="G993" s="261"/>
      <c r="H993" s="260"/>
      <c r="I993" s="259" t="s">
        <v>4703</v>
      </c>
      <c r="J993" s="214" t="s">
        <v>4730</v>
      </c>
    </row>
    <row r="994" spans="1:10" ht="24" x14ac:dyDescent="0.25">
      <c r="A994" s="214" t="s">
        <v>6274</v>
      </c>
      <c r="B994" s="259" t="s">
        <v>2137</v>
      </c>
      <c r="C994" s="260"/>
      <c r="D994" s="260"/>
      <c r="E994" s="260">
        <v>36708</v>
      </c>
      <c r="F994" s="260">
        <v>36708</v>
      </c>
      <c r="G994" s="261"/>
      <c r="H994" s="260"/>
      <c r="I994" s="259" t="s">
        <v>4703</v>
      </c>
      <c r="J994" s="214" t="s">
        <v>4730</v>
      </c>
    </row>
    <row r="995" spans="1:10" x14ac:dyDescent="0.25">
      <c r="A995" s="214" t="s">
        <v>6275</v>
      </c>
      <c r="B995" s="259" t="s">
        <v>2136</v>
      </c>
      <c r="C995" s="260"/>
      <c r="D995" s="260"/>
      <c r="E995" s="260">
        <v>42878</v>
      </c>
      <c r="F995" s="260">
        <v>42878</v>
      </c>
      <c r="G995" s="261"/>
      <c r="H995" s="260"/>
      <c r="I995" s="259" t="s">
        <v>4703</v>
      </c>
      <c r="J995" s="214" t="s">
        <v>4730</v>
      </c>
    </row>
    <row r="996" spans="1:10" x14ac:dyDescent="0.25">
      <c r="A996" s="214" t="s">
        <v>6276</v>
      </c>
      <c r="B996" s="259" t="s">
        <v>2133</v>
      </c>
      <c r="C996" s="260"/>
      <c r="D996" s="260"/>
      <c r="E996" s="260">
        <v>20000</v>
      </c>
      <c r="F996" s="260">
        <v>20000</v>
      </c>
      <c r="G996" s="261"/>
      <c r="H996" s="260"/>
      <c r="I996" s="259" t="s">
        <v>4703</v>
      </c>
      <c r="J996" s="214" t="s">
        <v>4730</v>
      </c>
    </row>
    <row r="997" spans="1:10" x14ac:dyDescent="0.25">
      <c r="A997" s="214" t="s">
        <v>6277</v>
      </c>
      <c r="B997" s="259" t="s">
        <v>1764</v>
      </c>
      <c r="C997" s="260"/>
      <c r="D997" s="260"/>
      <c r="E997" s="260">
        <v>81630</v>
      </c>
      <c r="F997" s="260">
        <v>81630</v>
      </c>
      <c r="G997" s="261"/>
      <c r="H997" s="260"/>
      <c r="I997" s="259" t="s">
        <v>4703</v>
      </c>
      <c r="J997" s="214" t="s">
        <v>4730</v>
      </c>
    </row>
    <row r="998" spans="1:10" x14ac:dyDescent="0.25">
      <c r="A998" s="214" t="s">
        <v>6278</v>
      </c>
      <c r="B998" s="259" t="s">
        <v>1124</v>
      </c>
      <c r="C998" s="260"/>
      <c r="D998" s="260"/>
      <c r="E998" s="260">
        <v>17318</v>
      </c>
      <c r="F998" s="260">
        <v>17318</v>
      </c>
      <c r="G998" s="261"/>
      <c r="H998" s="260"/>
      <c r="I998" s="259" t="s">
        <v>4703</v>
      </c>
      <c r="J998" s="214" t="s">
        <v>4730</v>
      </c>
    </row>
    <row r="999" spans="1:10" x14ac:dyDescent="0.25">
      <c r="A999" s="214" t="s">
        <v>6279</v>
      </c>
      <c r="B999" s="259" t="s">
        <v>1124</v>
      </c>
      <c r="C999" s="260"/>
      <c r="D999" s="260"/>
      <c r="E999" s="260">
        <v>17318</v>
      </c>
      <c r="F999" s="260">
        <v>17318</v>
      </c>
      <c r="G999" s="261"/>
      <c r="H999" s="260"/>
      <c r="I999" s="259" t="s">
        <v>4703</v>
      </c>
      <c r="J999" s="214" t="s">
        <v>4730</v>
      </c>
    </row>
    <row r="1000" spans="1:10" x14ac:dyDescent="0.25">
      <c r="A1000" s="214" t="s">
        <v>6280</v>
      </c>
      <c r="B1000" s="259" t="s">
        <v>1124</v>
      </c>
      <c r="C1000" s="260"/>
      <c r="D1000" s="260"/>
      <c r="E1000" s="260">
        <v>16356</v>
      </c>
      <c r="F1000" s="260">
        <v>16356</v>
      </c>
      <c r="G1000" s="261"/>
      <c r="H1000" s="260"/>
      <c r="I1000" s="259" t="s">
        <v>4703</v>
      </c>
      <c r="J1000" s="214" t="s">
        <v>4730</v>
      </c>
    </row>
    <row r="1001" spans="1:10" x14ac:dyDescent="0.25">
      <c r="A1001" s="214" t="s">
        <v>6281</v>
      </c>
      <c r="B1001" s="259" t="s">
        <v>1124</v>
      </c>
      <c r="C1001" s="260"/>
      <c r="D1001" s="260"/>
      <c r="E1001" s="260">
        <v>28462</v>
      </c>
      <c r="F1001" s="260">
        <v>28462</v>
      </c>
      <c r="G1001" s="261"/>
      <c r="H1001" s="260"/>
      <c r="I1001" s="259" t="s">
        <v>4703</v>
      </c>
      <c r="J1001" s="214" t="s">
        <v>4730</v>
      </c>
    </row>
    <row r="1002" spans="1:10" x14ac:dyDescent="0.25">
      <c r="A1002" s="214" t="s">
        <v>6282</v>
      </c>
      <c r="B1002" s="259" t="s">
        <v>1124</v>
      </c>
      <c r="C1002" s="260"/>
      <c r="D1002" s="260"/>
      <c r="E1002" s="260">
        <v>17318</v>
      </c>
      <c r="F1002" s="260">
        <v>17318</v>
      </c>
      <c r="G1002" s="261"/>
      <c r="H1002" s="260"/>
      <c r="I1002" s="259" t="s">
        <v>4703</v>
      </c>
      <c r="J1002" s="214" t="s">
        <v>4730</v>
      </c>
    </row>
    <row r="1003" spans="1:10" x14ac:dyDescent="0.25">
      <c r="A1003" s="214" t="s">
        <v>6283</v>
      </c>
      <c r="B1003" s="259" t="s">
        <v>1124</v>
      </c>
      <c r="C1003" s="260"/>
      <c r="D1003" s="260"/>
      <c r="E1003" s="260">
        <v>20728</v>
      </c>
      <c r="F1003" s="260">
        <v>20728</v>
      </c>
      <c r="G1003" s="261"/>
      <c r="H1003" s="260"/>
      <c r="I1003" s="259" t="s">
        <v>4703</v>
      </c>
      <c r="J1003" s="214" t="s">
        <v>4730</v>
      </c>
    </row>
    <row r="1004" spans="1:10" x14ac:dyDescent="0.25">
      <c r="A1004" s="214" t="s">
        <v>6284</v>
      </c>
      <c r="B1004" s="259" t="s">
        <v>2132</v>
      </c>
      <c r="C1004" s="260"/>
      <c r="D1004" s="260"/>
      <c r="E1004" s="260">
        <v>10283</v>
      </c>
      <c r="F1004" s="260">
        <v>10283</v>
      </c>
      <c r="G1004" s="261"/>
      <c r="H1004" s="260"/>
      <c r="I1004" s="259" t="s">
        <v>4703</v>
      </c>
      <c r="J1004" s="214" t="s">
        <v>4730</v>
      </c>
    </row>
    <row r="1005" spans="1:10" x14ac:dyDescent="0.25">
      <c r="A1005" s="214" t="s">
        <v>6285</v>
      </c>
      <c r="B1005" s="259" t="s">
        <v>2131</v>
      </c>
      <c r="C1005" s="260"/>
      <c r="D1005" s="260"/>
      <c r="E1005" s="260">
        <v>37288</v>
      </c>
      <c r="F1005" s="260">
        <v>37288</v>
      </c>
      <c r="G1005" s="261"/>
      <c r="H1005" s="260"/>
      <c r="I1005" s="259" t="s">
        <v>4703</v>
      </c>
      <c r="J1005" s="214" t="s">
        <v>4730</v>
      </c>
    </row>
    <row r="1006" spans="1:10" x14ac:dyDescent="0.25">
      <c r="A1006" s="214" t="s">
        <v>6286</v>
      </c>
      <c r="B1006" s="259" t="s">
        <v>1125</v>
      </c>
      <c r="C1006" s="260"/>
      <c r="D1006" s="260"/>
      <c r="E1006" s="260">
        <v>12678</v>
      </c>
      <c r="F1006" s="260">
        <v>12678</v>
      </c>
      <c r="G1006" s="261"/>
      <c r="H1006" s="260"/>
      <c r="I1006" s="259" t="s">
        <v>4703</v>
      </c>
      <c r="J1006" s="214" t="s">
        <v>4730</v>
      </c>
    </row>
    <row r="1007" spans="1:10" x14ac:dyDescent="0.25">
      <c r="A1007" s="214" t="s">
        <v>6287</v>
      </c>
      <c r="B1007" s="259" t="s">
        <v>2130</v>
      </c>
      <c r="C1007" s="260"/>
      <c r="D1007" s="260"/>
      <c r="E1007" s="260">
        <v>13000</v>
      </c>
      <c r="F1007" s="260">
        <v>13000</v>
      </c>
      <c r="G1007" s="261"/>
      <c r="H1007" s="260"/>
      <c r="I1007" s="259" t="s">
        <v>4703</v>
      </c>
      <c r="J1007" s="214" t="s">
        <v>4730</v>
      </c>
    </row>
    <row r="1008" spans="1:10" x14ac:dyDescent="0.25">
      <c r="A1008" s="214" t="s">
        <v>6288</v>
      </c>
      <c r="B1008" s="259" t="s">
        <v>1624</v>
      </c>
      <c r="C1008" s="260"/>
      <c r="D1008" s="260"/>
      <c r="E1008" s="260">
        <v>22500</v>
      </c>
      <c r="F1008" s="260">
        <v>22500</v>
      </c>
      <c r="G1008" s="261"/>
      <c r="H1008" s="260"/>
      <c r="I1008" s="259" t="s">
        <v>4703</v>
      </c>
      <c r="J1008" s="214" t="s">
        <v>4730</v>
      </c>
    </row>
    <row r="1009" spans="1:10" x14ac:dyDescent="0.25">
      <c r="A1009" s="214" t="s">
        <v>6289</v>
      </c>
      <c r="B1009" s="259" t="s">
        <v>1568</v>
      </c>
      <c r="C1009" s="260"/>
      <c r="D1009" s="260"/>
      <c r="E1009" s="260">
        <v>54000</v>
      </c>
      <c r="F1009" s="260">
        <v>49500</v>
      </c>
      <c r="G1009" s="261"/>
      <c r="H1009" s="260"/>
      <c r="I1009" s="259" t="s">
        <v>4703</v>
      </c>
      <c r="J1009" s="214" t="s">
        <v>4730</v>
      </c>
    </row>
    <row r="1010" spans="1:10" x14ac:dyDescent="0.25">
      <c r="A1010" s="214" t="s">
        <v>6290</v>
      </c>
      <c r="B1010" s="259" t="s">
        <v>2129</v>
      </c>
      <c r="C1010" s="260"/>
      <c r="D1010" s="260"/>
      <c r="E1010" s="260">
        <v>53000</v>
      </c>
      <c r="F1010" s="260">
        <v>46816.49</v>
      </c>
      <c r="G1010" s="261"/>
      <c r="H1010" s="260"/>
      <c r="I1010" s="259" t="s">
        <v>4703</v>
      </c>
      <c r="J1010" s="214" t="s">
        <v>4730</v>
      </c>
    </row>
    <row r="1011" spans="1:10" x14ac:dyDescent="0.25">
      <c r="A1011" s="214" t="s">
        <v>6291</v>
      </c>
      <c r="B1011" s="259" t="s">
        <v>1651</v>
      </c>
      <c r="C1011" s="260"/>
      <c r="D1011" s="260"/>
      <c r="E1011" s="260">
        <v>12500</v>
      </c>
      <c r="F1011" s="260">
        <v>12500</v>
      </c>
      <c r="G1011" s="261"/>
      <c r="H1011" s="260"/>
      <c r="I1011" s="259" t="s">
        <v>4703</v>
      </c>
      <c r="J1011" s="214" t="s">
        <v>4730</v>
      </c>
    </row>
    <row r="1012" spans="1:10" x14ac:dyDescent="0.25">
      <c r="A1012" s="214" t="s">
        <v>6292</v>
      </c>
      <c r="B1012" s="259" t="s">
        <v>1623</v>
      </c>
      <c r="C1012" s="260"/>
      <c r="D1012" s="260"/>
      <c r="E1012" s="260">
        <v>15000</v>
      </c>
      <c r="F1012" s="260">
        <v>15000</v>
      </c>
      <c r="G1012" s="261"/>
      <c r="H1012" s="260"/>
      <c r="I1012" s="259" t="s">
        <v>4703</v>
      </c>
      <c r="J1012" s="214" t="s">
        <v>4730</v>
      </c>
    </row>
    <row r="1013" spans="1:10" x14ac:dyDescent="0.25">
      <c r="A1013" s="214" t="s">
        <v>6293</v>
      </c>
      <c r="B1013" s="259" t="s">
        <v>2129</v>
      </c>
      <c r="C1013" s="260"/>
      <c r="D1013" s="260"/>
      <c r="E1013" s="260">
        <v>13000</v>
      </c>
      <c r="F1013" s="260">
        <v>13000</v>
      </c>
      <c r="G1013" s="261"/>
      <c r="H1013" s="260"/>
      <c r="I1013" s="259" t="s">
        <v>4703</v>
      </c>
      <c r="J1013" s="214" t="s">
        <v>4730</v>
      </c>
    </row>
    <row r="1014" spans="1:10" x14ac:dyDescent="0.25">
      <c r="A1014" s="214" t="s">
        <v>6294</v>
      </c>
      <c r="B1014" s="259" t="s">
        <v>2128</v>
      </c>
      <c r="C1014" s="260"/>
      <c r="D1014" s="260"/>
      <c r="E1014" s="260">
        <v>21680</v>
      </c>
      <c r="F1014" s="260">
        <v>21680</v>
      </c>
      <c r="G1014" s="261"/>
      <c r="H1014" s="260"/>
      <c r="I1014" s="259" t="s">
        <v>4703</v>
      </c>
      <c r="J1014" s="214" t="s">
        <v>4730</v>
      </c>
    </row>
    <row r="1015" spans="1:10" x14ac:dyDescent="0.25">
      <c r="A1015" s="214" t="s">
        <v>6295</v>
      </c>
      <c r="B1015" s="259" t="s">
        <v>2127</v>
      </c>
      <c r="C1015" s="260"/>
      <c r="D1015" s="260"/>
      <c r="E1015" s="260">
        <v>60000</v>
      </c>
      <c r="F1015" s="260">
        <v>12000</v>
      </c>
      <c r="G1015" s="261"/>
      <c r="H1015" s="260"/>
      <c r="I1015" s="259" t="s">
        <v>4703</v>
      </c>
      <c r="J1015" s="214" t="s">
        <v>4730</v>
      </c>
    </row>
    <row r="1016" spans="1:10" x14ac:dyDescent="0.25">
      <c r="A1016" s="214" t="s">
        <v>6296</v>
      </c>
      <c r="B1016" s="259" t="s">
        <v>1168</v>
      </c>
      <c r="C1016" s="260"/>
      <c r="D1016" s="260"/>
      <c r="E1016" s="260">
        <v>14200</v>
      </c>
      <c r="F1016" s="260">
        <v>14200</v>
      </c>
      <c r="G1016" s="261"/>
      <c r="H1016" s="260"/>
      <c r="I1016" s="259" t="s">
        <v>4703</v>
      </c>
      <c r="J1016" s="214" t="s">
        <v>4730</v>
      </c>
    </row>
    <row r="1017" spans="1:10" x14ac:dyDescent="0.25">
      <c r="A1017" s="214" t="s">
        <v>6297</v>
      </c>
      <c r="B1017" s="259" t="s">
        <v>2126</v>
      </c>
      <c r="C1017" s="260"/>
      <c r="D1017" s="260"/>
      <c r="E1017" s="260">
        <v>33775</v>
      </c>
      <c r="F1017" s="260">
        <v>33775</v>
      </c>
      <c r="G1017" s="261"/>
      <c r="H1017" s="260"/>
      <c r="I1017" s="259" t="s">
        <v>4703</v>
      </c>
      <c r="J1017" s="214" t="s">
        <v>4730</v>
      </c>
    </row>
    <row r="1018" spans="1:10" x14ac:dyDescent="0.25">
      <c r="A1018" s="214" t="s">
        <v>6298</v>
      </c>
      <c r="B1018" s="259" t="s">
        <v>1554</v>
      </c>
      <c r="C1018" s="260"/>
      <c r="D1018" s="260"/>
      <c r="E1018" s="260">
        <v>17089.59</v>
      </c>
      <c r="F1018" s="260">
        <v>17089.59</v>
      </c>
      <c r="G1018" s="261"/>
      <c r="H1018" s="260"/>
      <c r="I1018" s="259" t="s">
        <v>4703</v>
      </c>
      <c r="J1018" s="214" t="s">
        <v>4730</v>
      </c>
    </row>
    <row r="1019" spans="1:10" x14ac:dyDescent="0.25">
      <c r="A1019" s="214" t="s">
        <v>6299</v>
      </c>
      <c r="B1019" s="259" t="s">
        <v>1554</v>
      </c>
      <c r="C1019" s="260"/>
      <c r="D1019" s="260"/>
      <c r="E1019" s="260">
        <v>17089.59</v>
      </c>
      <c r="F1019" s="260">
        <v>17089.59</v>
      </c>
      <c r="G1019" s="261"/>
      <c r="H1019" s="260"/>
      <c r="I1019" s="259" t="s">
        <v>4703</v>
      </c>
      <c r="J1019" s="214" t="s">
        <v>4730</v>
      </c>
    </row>
    <row r="1020" spans="1:10" x14ac:dyDescent="0.25">
      <c r="A1020" s="214" t="s">
        <v>6300</v>
      </c>
      <c r="B1020" s="259" t="s">
        <v>2118</v>
      </c>
      <c r="C1020" s="260"/>
      <c r="D1020" s="260"/>
      <c r="E1020" s="260">
        <v>18000</v>
      </c>
      <c r="F1020" s="260">
        <v>18000</v>
      </c>
      <c r="G1020" s="261"/>
      <c r="H1020" s="260"/>
      <c r="I1020" s="259" t="s">
        <v>4703</v>
      </c>
      <c r="J1020" s="214" t="s">
        <v>4730</v>
      </c>
    </row>
    <row r="1021" spans="1:10" x14ac:dyDescent="0.25">
      <c r="A1021" s="214" t="s">
        <v>6301</v>
      </c>
      <c r="B1021" s="259" t="s">
        <v>2117</v>
      </c>
      <c r="C1021" s="260"/>
      <c r="D1021" s="260"/>
      <c r="E1021" s="260">
        <v>42065.279999999999</v>
      </c>
      <c r="F1021" s="260">
        <v>42065.279999999999</v>
      </c>
      <c r="G1021" s="261"/>
      <c r="H1021" s="260"/>
      <c r="I1021" s="259" t="s">
        <v>4703</v>
      </c>
      <c r="J1021" s="214" t="s">
        <v>4730</v>
      </c>
    </row>
    <row r="1022" spans="1:10" x14ac:dyDescent="0.25">
      <c r="A1022" s="214" t="s">
        <v>6302</v>
      </c>
      <c r="B1022" s="259" t="s">
        <v>1807</v>
      </c>
      <c r="C1022" s="260"/>
      <c r="D1022" s="260"/>
      <c r="E1022" s="260">
        <v>83201.23</v>
      </c>
      <c r="F1022" s="260">
        <v>73494.570000000007</v>
      </c>
      <c r="G1022" s="261"/>
      <c r="H1022" s="260"/>
      <c r="I1022" s="259" t="s">
        <v>4703</v>
      </c>
      <c r="J1022" s="214" t="s">
        <v>4730</v>
      </c>
    </row>
    <row r="1023" spans="1:10" x14ac:dyDescent="0.25">
      <c r="A1023" s="214" t="s">
        <v>6303</v>
      </c>
      <c r="B1023" s="259" t="s">
        <v>2116</v>
      </c>
      <c r="C1023" s="260"/>
      <c r="D1023" s="260"/>
      <c r="E1023" s="260">
        <v>34039.47</v>
      </c>
      <c r="F1023" s="260">
        <v>34039.47</v>
      </c>
      <c r="G1023" s="261"/>
      <c r="H1023" s="260"/>
      <c r="I1023" s="259" t="s">
        <v>4703</v>
      </c>
      <c r="J1023" s="214" t="s">
        <v>4730</v>
      </c>
    </row>
    <row r="1024" spans="1:10" x14ac:dyDescent="0.25">
      <c r="A1024" s="214" t="s">
        <v>6304</v>
      </c>
      <c r="B1024" s="259" t="s">
        <v>2089</v>
      </c>
      <c r="C1024" s="260"/>
      <c r="D1024" s="260"/>
      <c r="E1024" s="260">
        <v>10874</v>
      </c>
      <c r="F1024" s="260">
        <v>10874</v>
      </c>
      <c r="G1024" s="261"/>
      <c r="H1024" s="260"/>
      <c r="I1024" s="259" t="s">
        <v>4703</v>
      </c>
      <c r="J1024" s="214" t="s">
        <v>4730</v>
      </c>
    </row>
    <row r="1025" spans="1:10" x14ac:dyDescent="0.25">
      <c r="A1025" s="214" t="s">
        <v>6305</v>
      </c>
      <c r="B1025" s="259" t="s">
        <v>1617</v>
      </c>
      <c r="C1025" s="260"/>
      <c r="D1025" s="260"/>
      <c r="E1025" s="260">
        <v>29410</v>
      </c>
      <c r="F1025" s="260">
        <v>29410</v>
      </c>
      <c r="G1025" s="261"/>
      <c r="H1025" s="260"/>
      <c r="I1025" s="259" t="s">
        <v>4703</v>
      </c>
      <c r="J1025" s="214" t="s">
        <v>4730</v>
      </c>
    </row>
    <row r="1026" spans="1:10" x14ac:dyDescent="0.25">
      <c r="A1026" s="214" t="s">
        <v>6306</v>
      </c>
      <c r="B1026" s="259" t="s">
        <v>2086</v>
      </c>
      <c r="C1026" s="260"/>
      <c r="D1026" s="260"/>
      <c r="E1026" s="260">
        <v>191594.25</v>
      </c>
      <c r="F1026" s="260">
        <v>88937.32</v>
      </c>
      <c r="G1026" s="261"/>
      <c r="H1026" s="260"/>
      <c r="I1026" s="259" t="s">
        <v>4703</v>
      </c>
      <c r="J1026" s="214" t="s">
        <v>4730</v>
      </c>
    </row>
    <row r="1027" spans="1:10" x14ac:dyDescent="0.25">
      <c r="A1027" s="214" t="s">
        <v>6307</v>
      </c>
      <c r="B1027" s="259" t="s">
        <v>1173</v>
      </c>
      <c r="C1027" s="260"/>
      <c r="D1027" s="260"/>
      <c r="E1027" s="260">
        <v>110010.07</v>
      </c>
      <c r="F1027" s="260">
        <v>3667</v>
      </c>
      <c r="G1027" s="261"/>
      <c r="H1027" s="260"/>
      <c r="I1027" s="259" t="s">
        <v>4703</v>
      </c>
      <c r="J1027" s="214" t="s">
        <v>4730</v>
      </c>
    </row>
    <row r="1028" spans="1:10" x14ac:dyDescent="0.25">
      <c r="A1028" s="214" t="s">
        <v>6308</v>
      </c>
      <c r="B1028" s="259" t="s">
        <v>1173</v>
      </c>
      <c r="C1028" s="260"/>
      <c r="D1028" s="260"/>
      <c r="E1028" s="260">
        <v>169056.82</v>
      </c>
      <c r="F1028" s="260">
        <v>169056.82</v>
      </c>
      <c r="G1028" s="261"/>
      <c r="H1028" s="260"/>
      <c r="I1028" s="259" t="s">
        <v>4703</v>
      </c>
      <c r="J1028" s="214" t="s">
        <v>4730</v>
      </c>
    </row>
    <row r="1029" spans="1:10" x14ac:dyDescent="0.25">
      <c r="A1029" s="214" t="s">
        <v>6309</v>
      </c>
      <c r="B1029" s="259" t="s">
        <v>1174</v>
      </c>
      <c r="C1029" s="260"/>
      <c r="D1029" s="260"/>
      <c r="E1029" s="260">
        <v>23225.59</v>
      </c>
      <c r="F1029" s="260">
        <v>23225.59</v>
      </c>
      <c r="G1029" s="261"/>
      <c r="H1029" s="260"/>
      <c r="I1029" s="259" t="s">
        <v>4703</v>
      </c>
      <c r="J1029" s="214" t="s">
        <v>4730</v>
      </c>
    </row>
    <row r="1030" spans="1:10" x14ac:dyDescent="0.25">
      <c r="A1030" s="214" t="s">
        <v>6310</v>
      </c>
      <c r="B1030" s="259" t="s">
        <v>1123</v>
      </c>
      <c r="C1030" s="260"/>
      <c r="D1030" s="260"/>
      <c r="E1030" s="260">
        <v>15447</v>
      </c>
      <c r="F1030" s="260">
        <v>15447</v>
      </c>
      <c r="G1030" s="261"/>
      <c r="H1030" s="260"/>
      <c r="I1030" s="259" t="s">
        <v>4703</v>
      </c>
      <c r="J1030" s="214" t="s">
        <v>4730</v>
      </c>
    </row>
    <row r="1031" spans="1:10" x14ac:dyDescent="0.25">
      <c r="A1031" s="214" t="s">
        <v>6311</v>
      </c>
      <c r="B1031" s="259" t="s">
        <v>2078</v>
      </c>
      <c r="C1031" s="260"/>
      <c r="D1031" s="260"/>
      <c r="E1031" s="260">
        <v>10329.200000000001</v>
      </c>
      <c r="F1031" s="260">
        <v>10329.200000000001</v>
      </c>
      <c r="G1031" s="261"/>
      <c r="H1031" s="260"/>
      <c r="I1031" s="259" t="s">
        <v>4704</v>
      </c>
      <c r="J1031" s="214" t="s">
        <v>4730</v>
      </c>
    </row>
    <row r="1032" spans="1:10" ht="24" x14ac:dyDescent="0.25">
      <c r="A1032" s="214" t="s">
        <v>6312</v>
      </c>
      <c r="B1032" s="259" t="s">
        <v>2076</v>
      </c>
      <c r="C1032" s="260"/>
      <c r="D1032" s="260"/>
      <c r="E1032" s="260">
        <v>40201</v>
      </c>
      <c r="F1032" s="260">
        <v>33775.620000000003</v>
      </c>
      <c r="G1032" s="261"/>
      <c r="H1032" s="260"/>
      <c r="I1032" s="259" t="s">
        <v>4704</v>
      </c>
      <c r="J1032" s="214" t="s">
        <v>4730</v>
      </c>
    </row>
    <row r="1033" spans="1:10" x14ac:dyDescent="0.25">
      <c r="A1033" s="214" t="s">
        <v>6313</v>
      </c>
      <c r="B1033" s="259" t="s">
        <v>2072</v>
      </c>
      <c r="C1033" s="260"/>
      <c r="D1033" s="260"/>
      <c r="E1033" s="260">
        <v>13000</v>
      </c>
      <c r="F1033" s="260">
        <v>13000</v>
      </c>
      <c r="G1033" s="261"/>
      <c r="H1033" s="260"/>
      <c r="I1033" s="259" t="s">
        <v>4704</v>
      </c>
      <c r="J1033" s="214" t="s">
        <v>4730</v>
      </c>
    </row>
    <row r="1034" spans="1:10" x14ac:dyDescent="0.25">
      <c r="A1034" s="214" t="s">
        <v>6314</v>
      </c>
      <c r="B1034" s="259" t="s">
        <v>1123</v>
      </c>
      <c r="C1034" s="260"/>
      <c r="D1034" s="260"/>
      <c r="E1034" s="260">
        <v>18160</v>
      </c>
      <c r="F1034" s="260">
        <v>18160</v>
      </c>
      <c r="G1034" s="261"/>
      <c r="H1034" s="260"/>
      <c r="I1034" s="259" t="s">
        <v>4704</v>
      </c>
      <c r="J1034" s="214" t="s">
        <v>4730</v>
      </c>
    </row>
    <row r="1035" spans="1:10" x14ac:dyDescent="0.25">
      <c r="A1035" s="214" t="s">
        <v>6315</v>
      </c>
      <c r="B1035" s="259" t="s">
        <v>1164</v>
      </c>
      <c r="C1035" s="260"/>
      <c r="D1035" s="260"/>
      <c r="E1035" s="260">
        <v>12240</v>
      </c>
      <c r="F1035" s="260">
        <v>12240</v>
      </c>
      <c r="G1035" s="261"/>
      <c r="H1035" s="260"/>
      <c r="I1035" s="259" t="s">
        <v>4704</v>
      </c>
      <c r="J1035" s="214" t="s">
        <v>4730</v>
      </c>
    </row>
    <row r="1036" spans="1:10" x14ac:dyDescent="0.25">
      <c r="A1036" s="214" t="s">
        <v>6316</v>
      </c>
      <c r="B1036" s="259" t="s">
        <v>2069</v>
      </c>
      <c r="C1036" s="260"/>
      <c r="D1036" s="260"/>
      <c r="E1036" s="260">
        <v>12000</v>
      </c>
      <c r="F1036" s="260">
        <v>12000</v>
      </c>
      <c r="G1036" s="261"/>
      <c r="H1036" s="260"/>
      <c r="I1036" s="259" t="s">
        <v>4704</v>
      </c>
      <c r="J1036" s="214" t="s">
        <v>4730</v>
      </c>
    </row>
    <row r="1037" spans="1:10" x14ac:dyDescent="0.25">
      <c r="A1037" s="214" t="s">
        <v>3001</v>
      </c>
      <c r="B1037" s="259" t="s">
        <v>1124</v>
      </c>
      <c r="C1037" s="260"/>
      <c r="D1037" s="260"/>
      <c r="E1037" s="260">
        <v>17120</v>
      </c>
      <c r="F1037" s="260">
        <v>17120</v>
      </c>
      <c r="G1037" s="261"/>
      <c r="H1037" s="260"/>
      <c r="I1037" s="259" t="s">
        <v>4704</v>
      </c>
      <c r="J1037" s="214" t="s">
        <v>4730</v>
      </c>
    </row>
    <row r="1038" spans="1:10" x14ac:dyDescent="0.25">
      <c r="A1038" s="214" t="s">
        <v>3000</v>
      </c>
      <c r="B1038" s="259" t="s">
        <v>1565</v>
      </c>
      <c r="C1038" s="260"/>
      <c r="D1038" s="260"/>
      <c r="E1038" s="260">
        <v>57000</v>
      </c>
      <c r="F1038" s="260">
        <v>57000</v>
      </c>
      <c r="G1038" s="261"/>
      <c r="H1038" s="260"/>
      <c r="I1038" s="259" t="s">
        <v>4704</v>
      </c>
      <c r="J1038" s="214" t="s">
        <v>4730</v>
      </c>
    </row>
    <row r="1039" spans="1:10" x14ac:dyDescent="0.25">
      <c r="A1039" s="214" t="s">
        <v>6317</v>
      </c>
      <c r="B1039" s="259" t="s">
        <v>2067</v>
      </c>
      <c r="C1039" s="260"/>
      <c r="D1039" s="260"/>
      <c r="E1039" s="260">
        <v>74705</v>
      </c>
      <c r="F1039" s="260">
        <v>74705</v>
      </c>
      <c r="G1039" s="261"/>
      <c r="H1039" s="260"/>
      <c r="I1039" s="259" t="s">
        <v>4704</v>
      </c>
      <c r="J1039" s="214" t="s">
        <v>4730</v>
      </c>
    </row>
    <row r="1040" spans="1:10" ht="24" x14ac:dyDescent="0.25">
      <c r="A1040" s="214" t="s">
        <v>6318</v>
      </c>
      <c r="B1040" s="259" t="s">
        <v>2066</v>
      </c>
      <c r="C1040" s="260"/>
      <c r="D1040" s="260"/>
      <c r="E1040" s="260">
        <v>11000</v>
      </c>
      <c r="F1040" s="260">
        <v>11000</v>
      </c>
      <c r="G1040" s="261"/>
      <c r="H1040" s="260"/>
      <c r="I1040" s="259" t="s">
        <v>4704</v>
      </c>
      <c r="J1040" s="214" t="s">
        <v>4730</v>
      </c>
    </row>
    <row r="1041" spans="1:10" x14ac:dyDescent="0.25">
      <c r="A1041" s="214" t="s">
        <v>2999</v>
      </c>
      <c r="B1041" s="259" t="s">
        <v>2065</v>
      </c>
      <c r="C1041" s="260"/>
      <c r="D1041" s="260"/>
      <c r="E1041" s="260">
        <v>23000</v>
      </c>
      <c r="F1041" s="260">
        <v>23000</v>
      </c>
      <c r="G1041" s="261"/>
      <c r="H1041" s="260"/>
      <c r="I1041" s="259" t="s">
        <v>4704</v>
      </c>
      <c r="J1041" s="214" t="s">
        <v>4730</v>
      </c>
    </row>
    <row r="1042" spans="1:10" x14ac:dyDescent="0.25">
      <c r="A1042" s="214" t="s">
        <v>6319</v>
      </c>
      <c r="B1042" s="259" t="s">
        <v>2065</v>
      </c>
      <c r="C1042" s="260"/>
      <c r="D1042" s="260"/>
      <c r="E1042" s="260">
        <v>12181.92</v>
      </c>
      <c r="F1042" s="260">
        <v>12181.92</v>
      </c>
      <c r="G1042" s="261"/>
      <c r="H1042" s="260"/>
      <c r="I1042" s="259" t="s">
        <v>4704</v>
      </c>
      <c r="J1042" s="214" t="s">
        <v>4730</v>
      </c>
    </row>
    <row r="1043" spans="1:10" x14ac:dyDescent="0.25">
      <c r="A1043" s="214" t="s">
        <v>6320</v>
      </c>
      <c r="B1043" s="259" t="s">
        <v>1168</v>
      </c>
      <c r="C1043" s="260"/>
      <c r="D1043" s="260"/>
      <c r="E1043" s="260">
        <v>22150</v>
      </c>
      <c r="F1043" s="260">
        <v>22150</v>
      </c>
      <c r="G1043" s="261"/>
      <c r="H1043" s="260"/>
      <c r="I1043" s="259" t="s">
        <v>4704</v>
      </c>
      <c r="J1043" s="214" t="s">
        <v>4730</v>
      </c>
    </row>
    <row r="1044" spans="1:10" x14ac:dyDescent="0.25">
      <c r="A1044" s="214" t="s">
        <v>2998</v>
      </c>
      <c r="B1044" s="259" t="s">
        <v>1164</v>
      </c>
      <c r="C1044" s="260"/>
      <c r="D1044" s="260"/>
      <c r="E1044" s="260">
        <v>18500</v>
      </c>
      <c r="F1044" s="260">
        <v>18500</v>
      </c>
      <c r="G1044" s="261"/>
      <c r="H1044" s="260"/>
      <c r="I1044" s="259" t="s">
        <v>4704</v>
      </c>
      <c r="J1044" s="214" t="s">
        <v>4730</v>
      </c>
    </row>
    <row r="1045" spans="1:10" x14ac:dyDescent="0.25">
      <c r="A1045" s="214" t="s">
        <v>6321</v>
      </c>
      <c r="B1045" s="259" t="s">
        <v>1628</v>
      </c>
      <c r="C1045" s="260"/>
      <c r="D1045" s="260"/>
      <c r="E1045" s="260">
        <v>30000</v>
      </c>
      <c r="F1045" s="260">
        <v>30000</v>
      </c>
      <c r="G1045" s="261"/>
      <c r="H1045" s="260"/>
      <c r="I1045" s="259" t="s">
        <v>4704</v>
      </c>
      <c r="J1045" s="214" t="s">
        <v>4730</v>
      </c>
    </row>
    <row r="1046" spans="1:10" x14ac:dyDescent="0.25">
      <c r="A1046" s="214" t="s">
        <v>6322</v>
      </c>
      <c r="B1046" s="259" t="s">
        <v>2064</v>
      </c>
      <c r="C1046" s="260"/>
      <c r="D1046" s="260"/>
      <c r="E1046" s="260">
        <v>20850</v>
      </c>
      <c r="F1046" s="260">
        <v>20850</v>
      </c>
      <c r="G1046" s="261"/>
      <c r="H1046" s="260"/>
      <c r="I1046" s="259" t="s">
        <v>4704</v>
      </c>
      <c r="J1046" s="214" t="s">
        <v>4730</v>
      </c>
    </row>
    <row r="1047" spans="1:10" ht="24" x14ac:dyDescent="0.25">
      <c r="A1047" s="214" t="s">
        <v>2997</v>
      </c>
      <c r="B1047" s="259" t="s">
        <v>2063</v>
      </c>
      <c r="C1047" s="260"/>
      <c r="D1047" s="260"/>
      <c r="E1047" s="260">
        <v>82549.850000000006</v>
      </c>
      <c r="F1047" s="260">
        <v>82549.850000000006</v>
      </c>
      <c r="G1047" s="261"/>
      <c r="H1047" s="260"/>
      <c r="I1047" s="259" t="s">
        <v>4704</v>
      </c>
      <c r="J1047" s="214" t="s">
        <v>4730</v>
      </c>
    </row>
    <row r="1048" spans="1:10" ht="24" x14ac:dyDescent="0.25">
      <c r="A1048" s="214" t="s">
        <v>6323</v>
      </c>
      <c r="B1048" s="259" t="s">
        <v>2062</v>
      </c>
      <c r="C1048" s="260"/>
      <c r="D1048" s="260"/>
      <c r="E1048" s="260">
        <v>46877</v>
      </c>
      <c r="F1048" s="260">
        <v>46877</v>
      </c>
      <c r="G1048" s="261"/>
      <c r="H1048" s="260"/>
      <c r="I1048" s="259" t="s">
        <v>4704</v>
      </c>
      <c r="J1048" s="214" t="s">
        <v>4730</v>
      </c>
    </row>
    <row r="1049" spans="1:10" x14ac:dyDescent="0.25">
      <c r="A1049" s="214" t="s">
        <v>2996</v>
      </c>
      <c r="B1049" s="259" t="s">
        <v>1637</v>
      </c>
      <c r="C1049" s="260"/>
      <c r="D1049" s="260"/>
      <c r="E1049" s="260">
        <v>14200</v>
      </c>
      <c r="F1049" s="260">
        <v>14200</v>
      </c>
      <c r="G1049" s="261"/>
      <c r="H1049" s="260"/>
      <c r="I1049" s="259" t="s">
        <v>4704</v>
      </c>
      <c r="J1049" s="214" t="s">
        <v>4730</v>
      </c>
    </row>
    <row r="1050" spans="1:10" x14ac:dyDescent="0.25">
      <c r="A1050" s="214" t="s">
        <v>2995</v>
      </c>
      <c r="B1050" s="259" t="s">
        <v>1569</v>
      </c>
      <c r="C1050" s="260"/>
      <c r="D1050" s="260"/>
      <c r="E1050" s="260">
        <v>29000</v>
      </c>
      <c r="F1050" s="260">
        <v>29000</v>
      </c>
      <c r="G1050" s="261"/>
      <c r="H1050" s="260"/>
      <c r="I1050" s="259" t="s">
        <v>4704</v>
      </c>
      <c r="J1050" s="214" t="s">
        <v>4730</v>
      </c>
    </row>
    <row r="1051" spans="1:10" x14ac:dyDescent="0.25">
      <c r="A1051" s="214" t="s">
        <v>2994</v>
      </c>
      <c r="B1051" s="259" t="s">
        <v>2061</v>
      </c>
      <c r="C1051" s="260"/>
      <c r="D1051" s="260"/>
      <c r="E1051" s="260">
        <v>25000</v>
      </c>
      <c r="F1051" s="260">
        <v>25000</v>
      </c>
      <c r="G1051" s="261"/>
      <c r="H1051" s="260"/>
      <c r="I1051" s="259" t="s">
        <v>4704</v>
      </c>
      <c r="J1051" s="214" t="s">
        <v>4730</v>
      </c>
    </row>
    <row r="1052" spans="1:10" x14ac:dyDescent="0.25">
      <c r="A1052" s="214" t="s">
        <v>2993</v>
      </c>
      <c r="B1052" s="259" t="s">
        <v>2060</v>
      </c>
      <c r="C1052" s="260"/>
      <c r="D1052" s="260"/>
      <c r="E1052" s="260">
        <v>30500</v>
      </c>
      <c r="F1052" s="260">
        <v>30500</v>
      </c>
      <c r="G1052" s="261"/>
      <c r="H1052" s="260"/>
      <c r="I1052" s="259" t="s">
        <v>4704</v>
      </c>
      <c r="J1052" s="214" t="s">
        <v>4730</v>
      </c>
    </row>
    <row r="1053" spans="1:10" x14ac:dyDescent="0.25">
      <c r="A1053" s="214" t="s">
        <v>2992</v>
      </c>
      <c r="B1053" s="259" t="s">
        <v>1124</v>
      </c>
      <c r="C1053" s="260"/>
      <c r="D1053" s="260"/>
      <c r="E1053" s="260">
        <v>17318</v>
      </c>
      <c r="F1053" s="260">
        <v>17318</v>
      </c>
      <c r="G1053" s="261"/>
      <c r="H1053" s="260"/>
      <c r="I1053" s="259" t="s">
        <v>4704</v>
      </c>
      <c r="J1053" s="214" t="s">
        <v>4730</v>
      </c>
    </row>
    <row r="1054" spans="1:10" x14ac:dyDescent="0.25">
      <c r="A1054" s="214" t="s">
        <v>6324</v>
      </c>
      <c r="B1054" s="259" t="s">
        <v>1709</v>
      </c>
      <c r="C1054" s="260"/>
      <c r="D1054" s="260"/>
      <c r="E1054" s="260">
        <v>19000</v>
      </c>
      <c r="F1054" s="260">
        <v>19000</v>
      </c>
      <c r="G1054" s="261"/>
      <c r="H1054" s="260"/>
      <c r="I1054" s="259" t="s">
        <v>4704</v>
      </c>
      <c r="J1054" s="214" t="s">
        <v>4730</v>
      </c>
    </row>
    <row r="1055" spans="1:10" x14ac:dyDescent="0.25">
      <c r="A1055" s="214" t="s">
        <v>2991</v>
      </c>
      <c r="B1055" s="259" t="s">
        <v>1124</v>
      </c>
      <c r="C1055" s="260"/>
      <c r="D1055" s="260"/>
      <c r="E1055" s="260">
        <v>44708</v>
      </c>
      <c r="F1055" s="260">
        <v>44708</v>
      </c>
      <c r="G1055" s="261"/>
      <c r="H1055" s="260"/>
      <c r="I1055" s="259" t="s">
        <v>4704</v>
      </c>
      <c r="J1055" s="214" t="s">
        <v>4730</v>
      </c>
    </row>
    <row r="1056" spans="1:10" x14ac:dyDescent="0.25">
      <c r="A1056" s="214" t="s">
        <v>2990</v>
      </c>
      <c r="B1056" s="259" t="s">
        <v>2057</v>
      </c>
      <c r="C1056" s="260"/>
      <c r="D1056" s="260"/>
      <c r="E1056" s="260">
        <v>54381</v>
      </c>
      <c r="F1056" s="260">
        <v>54381</v>
      </c>
      <c r="G1056" s="261"/>
      <c r="H1056" s="260"/>
      <c r="I1056" s="259" t="s">
        <v>4704</v>
      </c>
      <c r="J1056" s="214" t="s">
        <v>4730</v>
      </c>
    </row>
    <row r="1057" spans="1:10" x14ac:dyDescent="0.25">
      <c r="A1057" s="214" t="s">
        <v>2989</v>
      </c>
      <c r="B1057" s="259" t="s">
        <v>2055</v>
      </c>
      <c r="C1057" s="260"/>
      <c r="D1057" s="260"/>
      <c r="E1057" s="260">
        <v>80000</v>
      </c>
      <c r="F1057" s="260">
        <v>11555.44</v>
      </c>
      <c r="G1057" s="261"/>
      <c r="H1057" s="260"/>
      <c r="I1057" s="259" t="s">
        <v>4704</v>
      </c>
      <c r="J1057" s="214" t="s">
        <v>4730</v>
      </c>
    </row>
    <row r="1058" spans="1:10" x14ac:dyDescent="0.25">
      <c r="A1058" s="214" t="s">
        <v>2988</v>
      </c>
      <c r="B1058" s="259" t="s">
        <v>2054</v>
      </c>
      <c r="C1058" s="260"/>
      <c r="D1058" s="260"/>
      <c r="E1058" s="260">
        <v>37000</v>
      </c>
      <c r="F1058" s="260">
        <v>37000</v>
      </c>
      <c r="G1058" s="261"/>
      <c r="H1058" s="260"/>
      <c r="I1058" s="259" t="s">
        <v>4704</v>
      </c>
      <c r="J1058" s="214" t="s">
        <v>4730</v>
      </c>
    </row>
    <row r="1059" spans="1:10" x14ac:dyDescent="0.25">
      <c r="A1059" s="214" t="s">
        <v>2987</v>
      </c>
      <c r="B1059" s="259" t="s">
        <v>2052</v>
      </c>
      <c r="C1059" s="260"/>
      <c r="D1059" s="260"/>
      <c r="E1059" s="260">
        <v>17089.59</v>
      </c>
      <c r="F1059" s="260">
        <v>17089.59</v>
      </c>
      <c r="G1059" s="261"/>
      <c r="H1059" s="260"/>
      <c r="I1059" s="259" t="s">
        <v>4704</v>
      </c>
      <c r="J1059" s="214" t="s">
        <v>4730</v>
      </c>
    </row>
    <row r="1060" spans="1:10" x14ac:dyDescent="0.25">
      <c r="A1060" s="214" t="s">
        <v>2986</v>
      </c>
      <c r="B1060" s="259" t="s">
        <v>2052</v>
      </c>
      <c r="C1060" s="260"/>
      <c r="D1060" s="260"/>
      <c r="E1060" s="260">
        <v>17089.59</v>
      </c>
      <c r="F1060" s="260">
        <v>17089.59</v>
      </c>
      <c r="G1060" s="261"/>
      <c r="H1060" s="260"/>
      <c r="I1060" s="259" t="s">
        <v>4704</v>
      </c>
      <c r="J1060" s="214" t="s">
        <v>4730</v>
      </c>
    </row>
    <row r="1061" spans="1:10" x14ac:dyDescent="0.25">
      <c r="A1061" s="214" t="s">
        <v>2985</v>
      </c>
      <c r="B1061" s="259" t="s">
        <v>2052</v>
      </c>
      <c r="C1061" s="260"/>
      <c r="D1061" s="260"/>
      <c r="E1061" s="260">
        <v>17089.59</v>
      </c>
      <c r="F1061" s="260">
        <v>17089.59</v>
      </c>
      <c r="G1061" s="261"/>
      <c r="H1061" s="260"/>
      <c r="I1061" s="259" t="s">
        <v>4704</v>
      </c>
      <c r="J1061" s="214" t="s">
        <v>4730</v>
      </c>
    </row>
    <row r="1062" spans="1:10" x14ac:dyDescent="0.25">
      <c r="A1062" s="214" t="s">
        <v>2984</v>
      </c>
      <c r="B1062" s="259" t="s">
        <v>2052</v>
      </c>
      <c r="C1062" s="260"/>
      <c r="D1062" s="260"/>
      <c r="E1062" s="260">
        <v>17089.59</v>
      </c>
      <c r="F1062" s="260">
        <v>17089.59</v>
      </c>
      <c r="G1062" s="261"/>
      <c r="H1062" s="260"/>
      <c r="I1062" s="259" t="s">
        <v>4704</v>
      </c>
      <c r="J1062" s="214" t="s">
        <v>4730</v>
      </c>
    </row>
    <row r="1063" spans="1:10" x14ac:dyDescent="0.25">
      <c r="A1063" s="214" t="s">
        <v>2983</v>
      </c>
      <c r="B1063" s="259" t="s">
        <v>2052</v>
      </c>
      <c r="C1063" s="260"/>
      <c r="D1063" s="260"/>
      <c r="E1063" s="260">
        <v>17089.59</v>
      </c>
      <c r="F1063" s="260">
        <v>17089.59</v>
      </c>
      <c r="G1063" s="261"/>
      <c r="H1063" s="260"/>
      <c r="I1063" s="259" t="s">
        <v>4704</v>
      </c>
      <c r="J1063" s="214" t="s">
        <v>4730</v>
      </c>
    </row>
    <row r="1064" spans="1:10" x14ac:dyDescent="0.25">
      <c r="A1064" s="214" t="s">
        <v>2982</v>
      </c>
      <c r="B1064" s="259" t="s">
        <v>2052</v>
      </c>
      <c r="C1064" s="260"/>
      <c r="D1064" s="260"/>
      <c r="E1064" s="260">
        <v>17089.59</v>
      </c>
      <c r="F1064" s="260">
        <v>17089.59</v>
      </c>
      <c r="G1064" s="261"/>
      <c r="H1064" s="260"/>
      <c r="I1064" s="259" t="s">
        <v>4704</v>
      </c>
      <c r="J1064" s="214" t="s">
        <v>4730</v>
      </c>
    </row>
    <row r="1065" spans="1:10" x14ac:dyDescent="0.25">
      <c r="A1065" s="214" t="s">
        <v>6325</v>
      </c>
      <c r="B1065" s="259" t="s">
        <v>1807</v>
      </c>
      <c r="C1065" s="260"/>
      <c r="D1065" s="260"/>
      <c r="E1065" s="260">
        <v>44589.1</v>
      </c>
      <c r="F1065" s="260">
        <v>44589.1</v>
      </c>
      <c r="G1065" s="261"/>
      <c r="H1065" s="260"/>
      <c r="I1065" s="259" t="s">
        <v>4704</v>
      </c>
      <c r="J1065" s="214" t="s">
        <v>4730</v>
      </c>
    </row>
    <row r="1066" spans="1:10" x14ac:dyDescent="0.25">
      <c r="A1066" s="214" t="s">
        <v>2981</v>
      </c>
      <c r="B1066" s="259" t="s">
        <v>1173</v>
      </c>
      <c r="C1066" s="260"/>
      <c r="D1066" s="260"/>
      <c r="E1066" s="260">
        <v>73119.45</v>
      </c>
      <c r="F1066" s="260">
        <v>2437.3200000000002</v>
      </c>
      <c r="G1066" s="261"/>
      <c r="H1066" s="260"/>
      <c r="I1066" s="259" t="s">
        <v>4704</v>
      </c>
      <c r="J1066" s="214" t="s">
        <v>4730</v>
      </c>
    </row>
    <row r="1067" spans="1:10" x14ac:dyDescent="0.25">
      <c r="A1067" s="214" t="s">
        <v>2980</v>
      </c>
      <c r="B1067" s="259" t="s">
        <v>1547</v>
      </c>
      <c r="C1067" s="260"/>
      <c r="D1067" s="260"/>
      <c r="E1067" s="260">
        <v>53718.95</v>
      </c>
      <c r="F1067" s="260">
        <v>9037.0499999999993</v>
      </c>
      <c r="G1067" s="261"/>
      <c r="H1067" s="260"/>
      <c r="I1067" s="259" t="s">
        <v>4704</v>
      </c>
      <c r="J1067" s="214" t="s">
        <v>4730</v>
      </c>
    </row>
    <row r="1068" spans="1:10" x14ac:dyDescent="0.25">
      <c r="A1068" s="214" t="s">
        <v>6326</v>
      </c>
      <c r="B1068" s="259" t="s">
        <v>2051</v>
      </c>
      <c r="C1068" s="260"/>
      <c r="D1068" s="260"/>
      <c r="E1068" s="260">
        <v>15200</v>
      </c>
      <c r="F1068" s="260">
        <v>15200</v>
      </c>
      <c r="G1068" s="261"/>
      <c r="H1068" s="260"/>
      <c r="I1068" s="259" t="s">
        <v>4704</v>
      </c>
      <c r="J1068" s="214" t="s">
        <v>4730</v>
      </c>
    </row>
    <row r="1069" spans="1:10" x14ac:dyDescent="0.25">
      <c r="A1069" s="214" t="s">
        <v>6327</v>
      </c>
      <c r="B1069" s="259" t="s">
        <v>2022</v>
      </c>
      <c r="C1069" s="260"/>
      <c r="D1069" s="260"/>
      <c r="E1069" s="260">
        <v>68193.5</v>
      </c>
      <c r="F1069" s="260">
        <v>68193.5</v>
      </c>
      <c r="G1069" s="261"/>
      <c r="H1069" s="260"/>
      <c r="I1069" s="259" t="s">
        <v>4704</v>
      </c>
      <c r="J1069" s="214" t="s">
        <v>4730</v>
      </c>
    </row>
    <row r="1070" spans="1:10" x14ac:dyDescent="0.25">
      <c r="A1070" s="214" t="s">
        <v>2979</v>
      </c>
      <c r="B1070" s="259" t="s">
        <v>1174</v>
      </c>
      <c r="C1070" s="260"/>
      <c r="D1070" s="260"/>
      <c r="E1070" s="260">
        <v>18263.77</v>
      </c>
      <c r="F1070" s="260">
        <v>18263.77</v>
      </c>
      <c r="G1070" s="261"/>
      <c r="H1070" s="260"/>
      <c r="I1070" s="259" t="s">
        <v>4704</v>
      </c>
      <c r="J1070" s="214" t="s">
        <v>4730</v>
      </c>
    </row>
    <row r="1071" spans="1:10" x14ac:dyDescent="0.25">
      <c r="A1071" s="214" t="s">
        <v>2978</v>
      </c>
      <c r="B1071" s="259" t="s">
        <v>2018</v>
      </c>
      <c r="C1071" s="260"/>
      <c r="D1071" s="260"/>
      <c r="E1071" s="260">
        <v>10500</v>
      </c>
      <c r="F1071" s="260">
        <v>10500</v>
      </c>
      <c r="G1071" s="261"/>
      <c r="H1071" s="260"/>
      <c r="I1071" s="259" t="s">
        <v>4704</v>
      </c>
      <c r="J1071" s="214" t="s">
        <v>4730</v>
      </c>
    </row>
    <row r="1072" spans="1:10" x14ac:dyDescent="0.25">
      <c r="A1072" s="214" t="s">
        <v>2977</v>
      </c>
      <c r="B1072" s="259" t="s">
        <v>2014</v>
      </c>
      <c r="C1072" s="260"/>
      <c r="D1072" s="260"/>
      <c r="E1072" s="260">
        <v>29150</v>
      </c>
      <c r="F1072" s="260">
        <v>29150</v>
      </c>
      <c r="G1072" s="261"/>
      <c r="H1072" s="260"/>
      <c r="I1072" s="259" t="s">
        <v>4704</v>
      </c>
      <c r="J1072" s="214" t="s">
        <v>4730</v>
      </c>
    </row>
    <row r="1073" spans="1:10" x14ac:dyDescent="0.25">
      <c r="A1073" s="214" t="s">
        <v>2976</v>
      </c>
      <c r="B1073" s="259" t="s">
        <v>2012</v>
      </c>
      <c r="C1073" s="260"/>
      <c r="D1073" s="260"/>
      <c r="E1073" s="260">
        <v>21502</v>
      </c>
      <c r="F1073" s="260">
        <v>21502</v>
      </c>
      <c r="G1073" s="261"/>
      <c r="H1073" s="260"/>
      <c r="I1073" s="259" t="s">
        <v>4705</v>
      </c>
      <c r="J1073" s="214" t="s">
        <v>4730</v>
      </c>
    </row>
    <row r="1074" spans="1:10" x14ac:dyDescent="0.25">
      <c r="A1074" s="214" t="s">
        <v>2975</v>
      </c>
      <c r="B1074" s="259" t="s">
        <v>2010</v>
      </c>
      <c r="C1074" s="260"/>
      <c r="D1074" s="260"/>
      <c r="E1074" s="260">
        <v>217000</v>
      </c>
      <c r="F1074" s="260">
        <v>106830.72</v>
      </c>
      <c r="G1074" s="261"/>
      <c r="H1074" s="260"/>
      <c r="I1074" s="259" t="s">
        <v>4797</v>
      </c>
      <c r="J1074" s="214" t="s">
        <v>4682</v>
      </c>
    </row>
    <row r="1075" spans="1:10" x14ac:dyDescent="0.25">
      <c r="A1075" s="214" t="s">
        <v>2974</v>
      </c>
      <c r="B1075" s="259" t="s">
        <v>1709</v>
      </c>
      <c r="C1075" s="260"/>
      <c r="D1075" s="260"/>
      <c r="E1075" s="260">
        <v>26000</v>
      </c>
      <c r="F1075" s="260">
        <v>26000</v>
      </c>
      <c r="G1075" s="261"/>
      <c r="H1075" s="260"/>
      <c r="I1075" s="259" t="s">
        <v>4705</v>
      </c>
      <c r="J1075" s="214" t="s">
        <v>4730</v>
      </c>
    </row>
    <row r="1076" spans="1:10" x14ac:dyDescent="0.25">
      <c r="A1076" s="214" t="s">
        <v>2973</v>
      </c>
      <c r="B1076" s="259" t="s">
        <v>1543</v>
      </c>
      <c r="C1076" s="260"/>
      <c r="D1076" s="260"/>
      <c r="E1076" s="260">
        <v>18160</v>
      </c>
      <c r="F1076" s="260">
        <v>18160</v>
      </c>
      <c r="G1076" s="261"/>
      <c r="H1076" s="260"/>
      <c r="I1076" s="259" t="s">
        <v>4705</v>
      </c>
      <c r="J1076" s="214" t="s">
        <v>4730</v>
      </c>
    </row>
    <row r="1077" spans="1:10" x14ac:dyDescent="0.25">
      <c r="A1077" s="214" t="s">
        <v>2972</v>
      </c>
      <c r="B1077" s="259" t="s">
        <v>1766</v>
      </c>
      <c r="C1077" s="260"/>
      <c r="D1077" s="260"/>
      <c r="E1077" s="260">
        <v>14000</v>
      </c>
      <c r="F1077" s="260">
        <v>14000</v>
      </c>
      <c r="G1077" s="261"/>
      <c r="H1077" s="260"/>
      <c r="I1077" s="259" t="s">
        <v>4705</v>
      </c>
      <c r="J1077" s="214" t="s">
        <v>4730</v>
      </c>
    </row>
    <row r="1078" spans="1:10" x14ac:dyDescent="0.25">
      <c r="A1078" s="214" t="s">
        <v>6328</v>
      </c>
      <c r="B1078" s="259" t="s">
        <v>1126</v>
      </c>
      <c r="C1078" s="260"/>
      <c r="D1078" s="260"/>
      <c r="E1078" s="260">
        <v>29000</v>
      </c>
      <c r="F1078" s="260">
        <v>29000</v>
      </c>
      <c r="G1078" s="261"/>
      <c r="H1078" s="260"/>
      <c r="I1078" s="259" t="s">
        <v>4705</v>
      </c>
      <c r="J1078" s="214" t="s">
        <v>4730</v>
      </c>
    </row>
    <row r="1079" spans="1:10" x14ac:dyDescent="0.25">
      <c r="A1079" s="214" t="s">
        <v>2971</v>
      </c>
      <c r="B1079" s="259" t="s">
        <v>2006</v>
      </c>
      <c r="C1079" s="260"/>
      <c r="D1079" s="260"/>
      <c r="E1079" s="260">
        <v>19990</v>
      </c>
      <c r="F1079" s="260">
        <v>19990</v>
      </c>
      <c r="G1079" s="261"/>
      <c r="H1079" s="260"/>
      <c r="I1079" s="259" t="s">
        <v>4705</v>
      </c>
      <c r="J1079" s="214" t="s">
        <v>4730</v>
      </c>
    </row>
    <row r="1080" spans="1:10" x14ac:dyDescent="0.25">
      <c r="A1080" s="214" t="s">
        <v>2969</v>
      </c>
      <c r="B1080" s="259" t="s">
        <v>2004</v>
      </c>
      <c r="C1080" s="260"/>
      <c r="D1080" s="260"/>
      <c r="E1080" s="260">
        <v>14090</v>
      </c>
      <c r="F1080" s="260">
        <v>14090</v>
      </c>
      <c r="G1080" s="261"/>
      <c r="H1080" s="260"/>
      <c r="I1080" s="259" t="s">
        <v>4705</v>
      </c>
      <c r="J1080" s="214" t="s">
        <v>4730</v>
      </c>
    </row>
    <row r="1081" spans="1:10" x14ac:dyDescent="0.25">
      <c r="A1081" s="214" t="s">
        <v>2968</v>
      </c>
      <c r="B1081" s="259" t="s">
        <v>1999</v>
      </c>
      <c r="C1081" s="260"/>
      <c r="D1081" s="260"/>
      <c r="E1081" s="260">
        <v>12000</v>
      </c>
      <c r="F1081" s="260">
        <v>12000</v>
      </c>
      <c r="G1081" s="261"/>
      <c r="H1081" s="260"/>
      <c r="I1081" s="259" t="s">
        <v>4705</v>
      </c>
      <c r="J1081" s="214" t="s">
        <v>4730</v>
      </c>
    </row>
    <row r="1082" spans="1:10" x14ac:dyDescent="0.25">
      <c r="A1082" s="214" t="s">
        <v>2967</v>
      </c>
      <c r="B1082" s="259" t="s">
        <v>1997</v>
      </c>
      <c r="C1082" s="260"/>
      <c r="D1082" s="260"/>
      <c r="E1082" s="260">
        <v>21000</v>
      </c>
      <c r="F1082" s="260">
        <v>21000</v>
      </c>
      <c r="G1082" s="261"/>
      <c r="H1082" s="260"/>
      <c r="I1082" s="259" t="s">
        <v>4705</v>
      </c>
      <c r="J1082" s="214" t="s">
        <v>4730</v>
      </c>
    </row>
    <row r="1083" spans="1:10" ht="24" x14ac:dyDescent="0.25">
      <c r="A1083" s="214" t="s">
        <v>2966</v>
      </c>
      <c r="B1083" s="261" t="s">
        <v>1996</v>
      </c>
      <c r="C1083" s="260"/>
      <c r="D1083" s="260"/>
      <c r="E1083" s="260">
        <v>92000</v>
      </c>
      <c r="F1083" s="260">
        <v>92000</v>
      </c>
      <c r="G1083" s="261"/>
      <c r="H1083" s="260"/>
      <c r="I1083" s="259" t="s">
        <v>4705</v>
      </c>
      <c r="J1083" s="214" t="s">
        <v>4730</v>
      </c>
    </row>
    <row r="1084" spans="1:10" x14ac:dyDescent="0.25">
      <c r="A1084" s="214" t="s">
        <v>2965</v>
      </c>
      <c r="B1084" s="259" t="s">
        <v>1995</v>
      </c>
      <c r="C1084" s="260"/>
      <c r="D1084" s="260"/>
      <c r="E1084" s="260">
        <v>34444.199999999997</v>
      </c>
      <c r="F1084" s="260">
        <v>34444.199999999997</v>
      </c>
      <c r="G1084" s="261"/>
      <c r="H1084" s="260"/>
      <c r="I1084" s="259" t="s">
        <v>4705</v>
      </c>
      <c r="J1084" s="214" t="s">
        <v>4730</v>
      </c>
    </row>
    <row r="1085" spans="1:10" x14ac:dyDescent="0.25">
      <c r="A1085" s="214" t="s">
        <v>2964</v>
      </c>
      <c r="B1085" s="259" t="s">
        <v>1993</v>
      </c>
      <c r="C1085" s="260"/>
      <c r="D1085" s="260"/>
      <c r="E1085" s="260">
        <v>42482</v>
      </c>
      <c r="F1085" s="260">
        <v>42482</v>
      </c>
      <c r="G1085" s="261"/>
      <c r="H1085" s="260"/>
      <c r="I1085" s="259" t="s">
        <v>4705</v>
      </c>
      <c r="J1085" s="214" t="s">
        <v>4730</v>
      </c>
    </row>
    <row r="1086" spans="1:10" x14ac:dyDescent="0.25">
      <c r="A1086" s="214" t="s">
        <v>2962</v>
      </c>
      <c r="B1086" s="259" t="s">
        <v>1162</v>
      </c>
      <c r="C1086" s="260"/>
      <c r="D1086" s="260"/>
      <c r="E1086" s="260">
        <v>35115.620000000003</v>
      </c>
      <c r="F1086" s="260">
        <v>35115.620000000003</v>
      </c>
      <c r="G1086" s="261"/>
      <c r="H1086" s="260"/>
      <c r="I1086" s="259" t="s">
        <v>4705</v>
      </c>
      <c r="J1086" s="214" t="s">
        <v>4730</v>
      </c>
    </row>
    <row r="1087" spans="1:10" x14ac:dyDescent="0.25">
      <c r="A1087" s="214" t="s">
        <v>2961</v>
      </c>
      <c r="B1087" s="259" t="s">
        <v>1990</v>
      </c>
      <c r="C1087" s="260"/>
      <c r="D1087" s="260"/>
      <c r="E1087" s="260">
        <v>56570.38</v>
      </c>
      <c r="F1087" s="260">
        <v>56570.38</v>
      </c>
      <c r="G1087" s="261"/>
      <c r="H1087" s="260"/>
      <c r="I1087" s="259" t="s">
        <v>4705</v>
      </c>
      <c r="J1087" s="214" t="s">
        <v>4730</v>
      </c>
    </row>
    <row r="1088" spans="1:10" x14ac:dyDescent="0.25">
      <c r="A1088" s="214" t="s">
        <v>2960</v>
      </c>
      <c r="B1088" s="262" t="s">
        <v>1989</v>
      </c>
      <c r="C1088" s="260"/>
      <c r="D1088" s="260"/>
      <c r="E1088" s="260">
        <v>106975.26</v>
      </c>
      <c r="F1088" s="260">
        <v>29434.92</v>
      </c>
      <c r="G1088" s="261"/>
      <c r="H1088" s="260"/>
      <c r="I1088" s="259" t="s">
        <v>4705</v>
      </c>
      <c r="J1088" s="214" t="s">
        <v>4730</v>
      </c>
    </row>
    <row r="1089" spans="1:10" x14ac:dyDescent="0.25">
      <c r="A1089" s="214" t="s">
        <v>2959</v>
      </c>
      <c r="B1089" s="259" t="s">
        <v>1988</v>
      </c>
      <c r="C1089" s="260"/>
      <c r="D1089" s="260"/>
      <c r="E1089" s="260">
        <v>56964.5</v>
      </c>
      <c r="F1089" s="260">
        <v>56964.5</v>
      </c>
      <c r="G1089" s="261"/>
      <c r="H1089" s="260"/>
      <c r="I1089" s="259" t="s">
        <v>4705</v>
      </c>
      <c r="J1089" s="214" t="s">
        <v>4730</v>
      </c>
    </row>
    <row r="1090" spans="1:10" x14ac:dyDescent="0.25">
      <c r="A1090" s="214" t="s">
        <v>6329</v>
      </c>
      <c r="B1090" s="259" t="s">
        <v>1568</v>
      </c>
      <c r="C1090" s="260"/>
      <c r="D1090" s="260"/>
      <c r="E1090" s="260">
        <v>70753.16</v>
      </c>
      <c r="F1090" s="260">
        <v>70753.16</v>
      </c>
      <c r="G1090" s="261"/>
      <c r="H1090" s="260"/>
      <c r="I1090" s="259" t="s">
        <v>4705</v>
      </c>
      <c r="J1090" s="214" t="s">
        <v>4730</v>
      </c>
    </row>
    <row r="1091" spans="1:10" x14ac:dyDescent="0.25">
      <c r="A1091" s="214" t="s">
        <v>6330</v>
      </c>
      <c r="B1091" s="259" t="s">
        <v>1985</v>
      </c>
      <c r="C1091" s="260"/>
      <c r="D1091" s="260"/>
      <c r="E1091" s="260">
        <v>50847.38</v>
      </c>
      <c r="F1091" s="260">
        <v>50847.38</v>
      </c>
      <c r="G1091" s="261"/>
      <c r="H1091" s="260"/>
      <c r="I1091" s="259" t="s">
        <v>4705</v>
      </c>
      <c r="J1091" s="214" t="s">
        <v>4730</v>
      </c>
    </row>
    <row r="1092" spans="1:10" x14ac:dyDescent="0.25">
      <c r="A1092" s="214" t="s">
        <v>6331</v>
      </c>
      <c r="B1092" s="259" t="s">
        <v>1985</v>
      </c>
      <c r="C1092" s="260"/>
      <c r="D1092" s="260"/>
      <c r="E1092" s="260">
        <v>41602.080000000002</v>
      </c>
      <c r="F1092" s="260">
        <v>41602.080000000002</v>
      </c>
      <c r="G1092" s="261"/>
      <c r="H1092" s="260"/>
      <c r="I1092" s="259" t="s">
        <v>4705</v>
      </c>
      <c r="J1092" s="214" t="s">
        <v>4730</v>
      </c>
    </row>
    <row r="1093" spans="1:10" x14ac:dyDescent="0.25">
      <c r="A1093" s="214" t="s">
        <v>6332</v>
      </c>
      <c r="B1093" s="259" t="s">
        <v>1983</v>
      </c>
      <c r="C1093" s="260"/>
      <c r="D1093" s="260"/>
      <c r="E1093" s="260">
        <v>13539.32</v>
      </c>
      <c r="F1093" s="260">
        <v>13539.32</v>
      </c>
      <c r="G1093" s="261"/>
      <c r="H1093" s="260"/>
      <c r="I1093" s="259" t="s">
        <v>4705</v>
      </c>
      <c r="J1093" s="214" t="s">
        <v>4730</v>
      </c>
    </row>
    <row r="1094" spans="1:10" x14ac:dyDescent="0.25">
      <c r="A1094" s="214" t="s">
        <v>6333</v>
      </c>
      <c r="B1094" s="259" t="s">
        <v>1158</v>
      </c>
      <c r="C1094" s="260"/>
      <c r="D1094" s="260"/>
      <c r="E1094" s="260">
        <v>14000</v>
      </c>
      <c r="F1094" s="260">
        <v>14000</v>
      </c>
      <c r="G1094" s="261"/>
      <c r="H1094" s="260"/>
      <c r="I1094" s="259" t="s">
        <v>4705</v>
      </c>
      <c r="J1094" s="214" t="s">
        <v>4730</v>
      </c>
    </row>
    <row r="1095" spans="1:10" x14ac:dyDescent="0.25">
      <c r="A1095" s="214" t="s">
        <v>6334</v>
      </c>
      <c r="B1095" s="259" t="s">
        <v>1609</v>
      </c>
      <c r="C1095" s="260"/>
      <c r="D1095" s="260"/>
      <c r="E1095" s="260">
        <v>13161</v>
      </c>
      <c r="F1095" s="260">
        <v>13161</v>
      </c>
      <c r="G1095" s="261"/>
      <c r="H1095" s="260"/>
      <c r="I1095" s="259" t="s">
        <v>4705</v>
      </c>
      <c r="J1095" s="214" t="s">
        <v>4730</v>
      </c>
    </row>
    <row r="1096" spans="1:10" x14ac:dyDescent="0.25">
      <c r="A1096" s="214" t="s">
        <v>6335</v>
      </c>
      <c r="B1096" s="259" t="s">
        <v>1124</v>
      </c>
      <c r="C1096" s="260"/>
      <c r="D1096" s="260"/>
      <c r="E1096" s="260">
        <v>42871</v>
      </c>
      <c r="F1096" s="260">
        <v>42871</v>
      </c>
      <c r="G1096" s="261"/>
      <c r="H1096" s="260"/>
      <c r="I1096" s="259" t="s">
        <v>4705</v>
      </c>
      <c r="J1096" s="214" t="s">
        <v>4730</v>
      </c>
    </row>
    <row r="1097" spans="1:10" x14ac:dyDescent="0.25">
      <c r="A1097" s="214" t="s">
        <v>6336</v>
      </c>
      <c r="B1097" s="259" t="s">
        <v>1124</v>
      </c>
      <c r="C1097" s="260"/>
      <c r="D1097" s="260"/>
      <c r="E1097" s="260">
        <v>21697</v>
      </c>
      <c r="F1097" s="260">
        <v>21697</v>
      </c>
      <c r="G1097" s="261"/>
      <c r="H1097" s="260"/>
      <c r="I1097" s="259" t="s">
        <v>4705</v>
      </c>
      <c r="J1097" s="214" t="s">
        <v>4730</v>
      </c>
    </row>
    <row r="1098" spans="1:10" x14ac:dyDescent="0.25">
      <c r="A1098" s="214" t="s">
        <v>6337</v>
      </c>
      <c r="B1098" s="259" t="s">
        <v>1124</v>
      </c>
      <c r="C1098" s="260"/>
      <c r="D1098" s="260"/>
      <c r="E1098" s="260">
        <v>44708</v>
      </c>
      <c r="F1098" s="260">
        <v>44708</v>
      </c>
      <c r="G1098" s="261"/>
      <c r="H1098" s="260"/>
      <c r="I1098" s="259" t="s">
        <v>4705</v>
      </c>
      <c r="J1098" s="214" t="s">
        <v>4730</v>
      </c>
    </row>
    <row r="1099" spans="1:10" x14ac:dyDescent="0.25">
      <c r="A1099" s="214" t="s">
        <v>6338</v>
      </c>
      <c r="B1099" s="259" t="s">
        <v>1124</v>
      </c>
      <c r="C1099" s="260"/>
      <c r="D1099" s="260"/>
      <c r="E1099" s="260">
        <v>23800</v>
      </c>
      <c r="F1099" s="260">
        <v>23800</v>
      </c>
      <c r="G1099" s="261"/>
      <c r="H1099" s="260"/>
      <c r="I1099" s="259" t="s">
        <v>4705</v>
      </c>
      <c r="J1099" s="214" t="s">
        <v>4730</v>
      </c>
    </row>
    <row r="1100" spans="1:10" x14ac:dyDescent="0.25">
      <c r="A1100" s="214" t="s">
        <v>6339</v>
      </c>
      <c r="B1100" s="259" t="s">
        <v>1124</v>
      </c>
      <c r="C1100" s="260"/>
      <c r="D1100" s="260"/>
      <c r="E1100" s="260">
        <v>17120</v>
      </c>
      <c r="F1100" s="260">
        <v>17120</v>
      </c>
      <c r="G1100" s="261"/>
      <c r="H1100" s="260"/>
      <c r="I1100" s="259" t="s">
        <v>4705</v>
      </c>
      <c r="J1100" s="214" t="s">
        <v>4730</v>
      </c>
    </row>
    <row r="1101" spans="1:10" x14ac:dyDescent="0.25">
      <c r="A1101" s="214" t="s">
        <v>2955</v>
      </c>
      <c r="B1101" s="259" t="s">
        <v>1124</v>
      </c>
      <c r="C1101" s="260"/>
      <c r="D1101" s="260"/>
      <c r="E1101" s="260">
        <v>72508</v>
      </c>
      <c r="F1101" s="260">
        <v>72508</v>
      </c>
      <c r="G1101" s="261"/>
      <c r="H1101" s="260"/>
      <c r="I1101" s="259" t="s">
        <v>4705</v>
      </c>
      <c r="J1101" s="214" t="s">
        <v>4730</v>
      </c>
    </row>
    <row r="1102" spans="1:10" x14ac:dyDescent="0.25">
      <c r="A1102" s="214" t="s">
        <v>2954</v>
      </c>
      <c r="B1102" s="259" t="s">
        <v>1980</v>
      </c>
      <c r="C1102" s="260"/>
      <c r="D1102" s="260"/>
      <c r="E1102" s="260">
        <v>268585</v>
      </c>
      <c r="F1102" s="260">
        <v>268585</v>
      </c>
      <c r="G1102" s="261"/>
      <c r="H1102" s="260"/>
      <c r="I1102" s="259" t="s">
        <v>4705</v>
      </c>
      <c r="J1102" s="214" t="s">
        <v>4730</v>
      </c>
    </row>
    <row r="1103" spans="1:10" x14ac:dyDescent="0.25">
      <c r="A1103" s="214" t="s">
        <v>6340</v>
      </c>
      <c r="B1103" s="259" t="s">
        <v>1979</v>
      </c>
      <c r="C1103" s="260"/>
      <c r="D1103" s="260"/>
      <c r="E1103" s="260">
        <v>10787</v>
      </c>
      <c r="F1103" s="260">
        <v>10787</v>
      </c>
      <c r="G1103" s="261"/>
      <c r="H1103" s="260"/>
      <c r="I1103" s="259" t="s">
        <v>4705</v>
      </c>
      <c r="J1103" s="214" t="s">
        <v>4730</v>
      </c>
    </row>
    <row r="1104" spans="1:10" x14ac:dyDescent="0.25">
      <c r="A1104" s="214" t="s">
        <v>6341</v>
      </c>
      <c r="B1104" s="259" t="s">
        <v>1978</v>
      </c>
      <c r="C1104" s="260"/>
      <c r="D1104" s="260"/>
      <c r="E1104" s="260">
        <v>32540</v>
      </c>
      <c r="F1104" s="260">
        <v>32540</v>
      </c>
      <c r="G1104" s="261"/>
      <c r="H1104" s="260"/>
      <c r="I1104" s="259" t="s">
        <v>4705</v>
      </c>
      <c r="J1104" s="214" t="s">
        <v>4730</v>
      </c>
    </row>
    <row r="1105" spans="1:10" x14ac:dyDescent="0.25">
      <c r="A1105" s="214" t="s">
        <v>6342</v>
      </c>
      <c r="B1105" s="259" t="s">
        <v>1977</v>
      </c>
      <c r="C1105" s="260"/>
      <c r="D1105" s="260"/>
      <c r="E1105" s="260">
        <v>51090</v>
      </c>
      <c r="F1105" s="260">
        <v>51090</v>
      </c>
      <c r="G1105" s="261"/>
      <c r="H1105" s="260"/>
      <c r="I1105" s="259" t="s">
        <v>4705</v>
      </c>
      <c r="J1105" s="214" t="s">
        <v>4730</v>
      </c>
    </row>
    <row r="1106" spans="1:10" x14ac:dyDescent="0.25">
      <c r="A1106" s="214" t="s">
        <v>6343</v>
      </c>
      <c r="B1106" s="259" t="s">
        <v>1751</v>
      </c>
      <c r="C1106" s="260"/>
      <c r="D1106" s="260"/>
      <c r="E1106" s="260">
        <v>15336</v>
      </c>
      <c r="F1106" s="260">
        <v>15336</v>
      </c>
      <c r="G1106" s="261"/>
      <c r="H1106" s="260"/>
      <c r="I1106" s="259" t="s">
        <v>4705</v>
      </c>
      <c r="J1106" s="214" t="s">
        <v>4730</v>
      </c>
    </row>
    <row r="1107" spans="1:10" x14ac:dyDescent="0.25">
      <c r="A1107" s="214" t="s">
        <v>6344</v>
      </c>
      <c r="B1107" s="259" t="s">
        <v>1651</v>
      </c>
      <c r="C1107" s="260"/>
      <c r="D1107" s="260"/>
      <c r="E1107" s="260">
        <v>11160</v>
      </c>
      <c r="F1107" s="260">
        <v>11160</v>
      </c>
      <c r="G1107" s="261"/>
      <c r="H1107" s="260"/>
      <c r="I1107" s="259" t="s">
        <v>4705</v>
      </c>
      <c r="J1107" s="214" t="s">
        <v>4730</v>
      </c>
    </row>
    <row r="1108" spans="1:10" x14ac:dyDescent="0.25">
      <c r="A1108" s="214" t="s">
        <v>6345</v>
      </c>
      <c r="B1108" s="259" t="s">
        <v>1970</v>
      </c>
      <c r="C1108" s="260"/>
      <c r="D1108" s="260"/>
      <c r="E1108" s="260">
        <v>82549.850000000006</v>
      </c>
      <c r="F1108" s="260">
        <v>82549.850000000006</v>
      </c>
      <c r="G1108" s="261"/>
      <c r="H1108" s="260"/>
      <c r="I1108" s="259" t="s">
        <v>4705</v>
      </c>
      <c r="J1108" s="214" t="s">
        <v>4730</v>
      </c>
    </row>
    <row r="1109" spans="1:10" x14ac:dyDescent="0.25">
      <c r="A1109" s="214" t="s">
        <v>6346</v>
      </c>
      <c r="B1109" s="259" t="s">
        <v>1968</v>
      </c>
      <c r="C1109" s="260"/>
      <c r="D1109" s="260"/>
      <c r="E1109" s="260">
        <v>85233.24</v>
      </c>
      <c r="F1109" s="260">
        <v>85233.24</v>
      </c>
      <c r="G1109" s="261"/>
      <c r="H1109" s="260"/>
      <c r="I1109" s="259" t="s">
        <v>4705</v>
      </c>
      <c r="J1109" s="214" t="s">
        <v>4730</v>
      </c>
    </row>
    <row r="1110" spans="1:10" x14ac:dyDescent="0.25">
      <c r="A1110" s="214" t="s">
        <v>6347</v>
      </c>
      <c r="B1110" s="259" t="s">
        <v>1556</v>
      </c>
      <c r="C1110" s="260"/>
      <c r="D1110" s="260"/>
      <c r="E1110" s="260">
        <v>57600</v>
      </c>
      <c r="F1110" s="260">
        <v>49500</v>
      </c>
      <c r="G1110" s="261"/>
      <c r="H1110" s="260"/>
      <c r="I1110" s="259" t="s">
        <v>4705</v>
      </c>
      <c r="J1110" s="214" t="s">
        <v>4730</v>
      </c>
    </row>
    <row r="1111" spans="1:10" x14ac:dyDescent="0.25">
      <c r="A1111" s="214" t="s">
        <v>6348</v>
      </c>
      <c r="B1111" s="259" t="s">
        <v>1568</v>
      </c>
      <c r="C1111" s="260"/>
      <c r="D1111" s="260"/>
      <c r="E1111" s="260">
        <v>54000</v>
      </c>
      <c r="F1111" s="260">
        <v>49500</v>
      </c>
      <c r="G1111" s="261"/>
      <c r="H1111" s="260"/>
      <c r="I1111" s="259" t="s">
        <v>4705</v>
      </c>
      <c r="J1111" s="214" t="s">
        <v>4730</v>
      </c>
    </row>
    <row r="1112" spans="1:10" x14ac:dyDescent="0.25">
      <c r="A1112" s="214" t="s">
        <v>6349</v>
      </c>
      <c r="B1112" s="259" t="s">
        <v>1168</v>
      </c>
      <c r="C1112" s="260"/>
      <c r="D1112" s="260"/>
      <c r="E1112" s="260">
        <v>22600</v>
      </c>
      <c r="F1112" s="260">
        <v>22600</v>
      </c>
      <c r="G1112" s="261"/>
      <c r="H1112" s="260"/>
      <c r="I1112" s="259" t="s">
        <v>4705</v>
      </c>
      <c r="J1112" s="214" t="s">
        <v>4730</v>
      </c>
    </row>
    <row r="1113" spans="1:10" x14ac:dyDescent="0.25">
      <c r="A1113" s="214" t="s">
        <v>6350</v>
      </c>
      <c r="B1113" s="259" t="s">
        <v>1965</v>
      </c>
      <c r="C1113" s="260"/>
      <c r="D1113" s="260"/>
      <c r="E1113" s="260">
        <v>25000</v>
      </c>
      <c r="F1113" s="260">
        <v>25000</v>
      </c>
      <c r="G1113" s="261"/>
      <c r="H1113" s="260"/>
      <c r="I1113" s="259" t="s">
        <v>4705</v>
      </c>
      <c r="J1113" s="214" t="s">
        <v>4730</v>
      </c>
    </row>
    <row r="1114" spans="1:10" x14ac:dyDescent="0.25">
      <c r="A1114" s="214" t="s">
        <v>6351</v>
      </c>
      <c r="B1114" s="259" t="s">
        <v>1964</v>
      </c>
      <c r="C1114" s="260"/>
      <c r="D1114" s="260"/>
      <c r="E1114" s="260">
        <v>250000</v>
      </c>
      <c r="F1114" s="260">
        <v>104166.6</v>
      </c>
      <c r="G1114" s="261"/>
      <c r="H1114" s="260"/>
      <c r="I1114" s="259" t="s">
        <v>4705</v>
      </c>
      <c r="J1114" s="214" t="s">
        <v>4730</v>
      </c>
    </row>
    <row r="1115" spans="1:10" x14ac:dyDescent="0.25">
      <c r="A1115" s="214" t="s">
        <v>6352</v>
      </c>
      <c r="B1115" s="259" t="s">
        <v>1963</v>
      </c>
      <c r="C1115" s="260"/>
      <c r="D1115" s="260"/>
      <c r="E1115" s="260">
        <v>12600</v>
      </c>
      <c r="F1115" s="260">
        <v>12600</v>
      </c>
      <c r="G1115" s="261"/>
      <c r="H1115" s="260"/>
      <c r="I1115" s="259" t="s">
        <v>4705</v>
      </c>
      <c r="J1115" s="214" t="s">
        <v>4730</v>
      </c>
    </row>
    <row r="1116" spans="1:10" x14ac:dyDescent="0.25">
      <c r="A1116" s="214" t="s">
        <v>6353</v>
      </c>
      <c r="B1116" s="259" t="s">
        <v>1963</v>
      </c>
      <c r="C1116" s="260"/>
      <c r="D1116" s="260"/>
      <c r="E1116" s="260">
        <v>12600</v>
      </c>
      <c r="F1116" s="260">
        <v>12600</v>
      </c>
      <c r="G1116" s="261"/>
      <c r="H1116" s="260"/>
      <c r="I1116" s="259" t="s">
        <v>4705</v>
      </c>
      <c r="J1116" s="214" t="s">
        <v>4730</v>
      </c>
    </row>
    <row r="1117" spans="1:10" x14ac:dyDescent="0.25">
      <c r="A1117" s="214" t="s">
        <v>6354</v>
      </c>
      <c r="B1117" s="259" t="s">
        <v>1963</v>
      </c>
      <c r="C1117" s="260"/>
      <c r="D1117" s="260"/>
      <c r="E1117" s="260">
        <v>12600</v>
      </c>
      <c r="F1117" s="260">
        <v>12600</v>
      </c>
      <c r="G1117" s="261"/>
      <c r="H1117" s="260"/>
      <c r="I1117" s="259" t="s">
        <v>4705</v>
      </c>
      <c r="J1117" s="214" t="s">
        <v>4730</v>
      </c>
    </row>
    <row r="1118" spans="1:10" x14ac:dyDescent="0.25">
      <c r="A1118" s="214" t="s">
        <v>6355</v>
      </c>
      <c r="B1118" s="259" t="s">
        <v>1963</v>
      </c>
      <c r="C1118" s="260"/>
      <c r="D1118" s="260"/>
      <c r="E1118" s="260">
        <v>12600</v>
      </c>
      <c r="F1118" s="260">
        <v>12600</v>
      </c>
      <c r="G1118" s="261"/>
      <c r="H1118" s="260"/>
      <c r="I1118" s="259" t="s">
        <v>4705</v>
      </c>
      <c r="J1118" s="214" t="s">
        <v>4730</v>
      </c>
    </row>
    <row r="1119" spans="1:10" x14ac:dyDescent="0.25">
      <c r="A1119" s="214" t="s">
        <v>6356</v>
      </c>
      <c r="B1119" s="259" t="s">
        <v>1962</v>
      </c>
      <c r="C1119" s="260"/>
      <c r="D1119" s="260"/>
      <c r="E1119" s="260">
        <v>14000</v>
      </c>
      <c r="F1119" s="260">
        <v>14000</v>
      </c>
      <c r="G1119" s="261"/>
      <c r="H1119" s="260"/>
      <c r="I1119" s="259" t="s">
        <v>4705</v>
      </c>
      <c r="J1119" s="214" t="s">
        <v>4730</v>
      </c>
    </row>
    <row r="1120" spans="1:10" x14ac:dyDescent="0.25">
      <c r="A1120" s="214" t="s">
        <v>6357</v>
      </c>
      <c r="B1120" s="259" t="s">
        <v>1959</v>
      </c>
      <c r="C1120" s="260"/>
      <c r="D1120" s="260"/>
      <c r="E1120" s="260">
        <v>17089.59</v>
      </c>
      <c r="F1120" s="260">
        <v>17089.59</v>
      </c>
      <c r="G1120" s="261"/>
      <c r="H1120" s="260"/>
      <c r="I1120" s="259" t="s">
        <v>4705</v>
      </c>
      <c r="J1120" s="214" t="s">
        <v>4730</v>
      </c>
    </row>
    <row r="1121" spans="1:10" x14ac:dyDescent="0.25">
      <c r="A1121" s="214" t="s">
        <v>6358</v>
      </c>
      <c r="B1121" s="259" t="s">
        <v>1959</v>
      </c>
      <c r="C1121" s="260"/>
      <c r="D1121" s="260"/>
      <c r="E1121" s="260">
        <v>17089.59</v>
      </c>
      <c r="F1121" s="260">
        <v>17089.59</v>
      </c>
      <c r="G1121" s="261"/>
      <c r="H1121" s="260"/>
      <c r="I1121" s="259" t="s">
        <v>4705</v>
      </c>
      <c r="J1121" s="214" t="s">
        <v>4730</v>
      </c>
    </row>
    <row r="1122" spans="1:10" x14ac:dyDescent="0.25">
      <c r="A1122" s="214" t="s">
        <v>6359</v>
      </c>
      <c r="B1122" s="259" t="s">
        <v>1959</v>
      </c>
      <c r="C1122" s="260"/>
      <c r="D1122" s="260"/>
      <c r="E1122" s="260">
        <v>17089.59</v>
      </c>
      <c r="F1122" s="260">
        <v>17089.59</v>
      </c>
      <c r="G1122" s="261"/>
      <c r="H1122" s="260"/>
      <c r="I1122" s="259" t="s">
        <v>4705</v>
      </c>
      <c r="J1122" s="214" t="s">
        <v>4730</v>
      </c>
    </row>
    <row r="1123" spans="1:10" x14ac:dyDescent="0.25">
      <c r="A1123" s="214" t="s">
        <v>6360</v>
      </c>
      <c r="B1123" s="259" t="s">
        <v>1959</v>
      </c>
      <c r="C1123" s="260"/>
      <c r="D1123" s="260"/>
      <c r="E1123" s="260">
        <v>17089.59</v>
      </c>
      <c r="F1123" s="260">
        <v>17089.59</v>
      </c>
      <c r="G1123" s="261"/>
      <c r="H1123" s="260"/>
      <c r="I1123" s="259" t="s">
        <v>4705</v>
      </c>
      <c r="J1123" s="214" t="s">
        <v>4730</v>
      </c>
    </row>
    <row r="1124" spans="1:10" x14ac:dyDescent="0.25">
      <c r="A1124" s="214" t="s">
        <v>6361</v>
      </c>
      <c r="B1124" s="259" t="s">
        <v>1959</v>
      </c>
      <c r="C1124" s="260"/>
      <c r="D1124" s="260"/>
      <c r="E1124" s="260">
        <v>17089.59</v>
      </c>
      <c r="F1124" s="260">
        <v>17089.59</v>
      </c>
      <c r="G1124" s="261"/>
      <c r="H1124" s="260"/>
      <c r="I1124" s="259" t="s">
        <v>4705</v>
      </c>
      <c r="J1124" s="214" t="s">
        <v>4730</v>
      </c>
    </row>
    <row r="1125" spans="1:10" x14ac:dyDescent="0.25">
      <c r="A1125" s="214" t="s">
        <v>6362</v>
      </c>
      <c r="B1125" s="259" t="s">
        <v>1959</v>
      </c>
      <c r="C1125" s="260"/>
      <c r="D1125" s="260"/>
      <c r="E1125" s="260">
        <v>17089.59</v>
      </c>
      <c r="F1125" s="260">
        <v>17089.59</v>
      </c>
      <c r="G1125" s="261"/>
      <c r="H1125" s="260"/>
      <c r="I1125" s="259" t="s">
        <v>4705</v>
      </c>
      <c r="J1125" s="214" t="s">
        <v>4730</v>
      </c>
    </row>
    <row r="1126" spans="1:10" x14ac:dyDescent="0.25">
      <c r="A1126" s="214" t="s">
        <v>6363</v>
      </c>
      <c r="B1126" s="259" t="s">
        <v>1959</v>
      </c>
      <c r="C1126" s="260"/>
      <c r="D1126" s="260"/>
      <c r="E1126" s="260">
        <v>17089.59</v>
      </c>
      <c r="F1126" s="260">
        <v>17089.59</v>
      </c>
      <c r="G1126" s="261"/>
      <c r="H1126" s="260"/>
      <c r="I1126" s="259" t="s">
        <v>4705</v>
      </c>
      <c r="J1126" s="214" t="s">
        <v>4730</v>
      </c>
    </row>
    <row r="1127" spans="1:10" x14ac:dyDescent="0.25">
      <c r="A1127" s="214" t="s">
        <v>2945</v>
      </c>
      <c r="B1127" s="259" t="s">
        <v>1959</v>
      </c>
      <c r="C1127" s="260"/>
      <c r="D1127" s="260"/>
      <c r="E1127" s="260">
        <v>17089.59</v>
      </c>
      <c r="F1127" s="260">
        <v>17089.59</v>
      </c>
      <c r="G1127" s="261"/>
      <c r="H1127" s="260"/>
      <c r="I1127" s="259" t="s">
        <v>4705</v>
      </c>
      <c r="J1127" s="214" t="s">
        <v>4730</v>
      </c>
    </row>
    <row r="1128" spans="1:10" x14ac:dyDescent="0.25">
      <c r="A1128" s="214" t="s">
        <v>6364</v>
      </c>
      <c r="B1128" s="259" t="s">
        <v>1958</v>
      </c>
      <c r="C1128" s="260"/>
      <c r="D1128" s="260"/>
      <c r="E1128" s="260">
        <v>28500</v>
      </c>
      <c r="F1128" s="260">
        <v>28500</v>
      </c>
      <c r="G1128" s="261"/>
      <c r="H1128" s="260"/>
      <c r="I1128" s="259" t="s">
        <v>4705</v>
      </c>
      <c r="J1128" s="214" t="s">
        <v>4730</v>
      </c>
    </row>
    <row r="1129" spans="1:10" x14ac:dyDescent="0.25">
      <c r="A1129" s="214" t="s">
        <v>2944</v>
      </c>
      <c r="B1129" s="259" t="s">
        <v>1951</v>
      </c>
      <c r="C1129" s="260"/>
      <c r="D1129" s="260"/>
      <c r="E1129" s="260">
        <v>22500</v>
      </c>
      <c r="F1129" s="260">
        <v>22500</v>
      </c>
      <c r="G1129" s="261"/>
      <c r="H1129" s="260"/>
      <c r="I1129" s="259" t="s">
        <v>4705</v>
      </c>
      <c r="J1129" s="214" t="s">
        <v>4730</v>
      </c>
    </row>
    <row r="1130" spans="1:10" x14ac:dyDescent="0.25">
      <c r="A1130" s="214" t="s">
        <v>6365</v>
      </c>
      <c r="B1130" s="259" t="s">
        <v>1950</v>
      </c>
      <c r="C1130" s="260"/>
      <c r="D1130" s="260"/>
      <c r="E1130" s="260">
        <v>17500</v>
      </c>
      <c r="F1130" s="260">
        <v>17500</v>
      </c>
      <c r="G1130" s="261"/>
      <c r="H1130" s="260"/>
      <c r="I1130" s="259" t="s">
        <v>4705</v>
      </c>
      <c r="J1130" s="214" t="s">
        <v>4730</v>
      </c>
    </row>
    <row r="1131" spans="1:10" x14ac:dyDescent="0.25">
      <c r="A1131" s="214" t="s">
        <v>2943</v>
      </c>
      <c r="B1131" s="259" t="s">
        <v>1948</v>
      </c>
      <c r="C1131" s="260"/>
      <c r="D1131" s="260"/>
      <c r="E1131" s="260">
        <v>42065.279999999999</v>
      </c>
      <c r="F1131" s="260">
        <v>42065.279999999999</v>
      </c>
      <c r="G1131" s="261"/>
      <c r="H1131" s="260"/>
      <c r="I1131" s="259" t="s">
        <v>4705</v>
      </c>
      <c r="J1131" s="214" t="s">
        <v>4730</v>
      </c>
    </row>
    <row r="1132" spans="1:10" x14ac:dyDescent="0.25">
      <c r="A1132" s="214" t="s">
        <v>6366</v>
      </c>
      <c r="B1132" s="259" t="s">
        <v>1947</v>
      </c>
      <c r="C1132" s="260"/>
      <c r="D1132" s="260"/>
      <c r="E1132" s="260">
        <v>19150</v>
      </c>
      <c r="F1132" s="260">
        <v>19150</v>
      </c>
      <c r="G1132" s="261"/>
      <c r="H1132" s="260"/>
      <c r="I1132" s="259" t="s">
        <v>4705</v>
      </c>
      <c r="J1132" s="214" t="s">
        <v>4730</v>
      </c>
    </row>
    <row r="1133" spans="1:10" x14ac:dyDescent="0.25">
      <c r="A1133" s="214" t="s">
        <v>6367</v>
      </c>
      <c r="B1133" s="259" t="s">
        <v>1552</v>
      </c>
      <c r="C1133" s="260"/>
      <c r="D1133" s="260"/>
      <c r="E1133" s="260">
        <v>85418.54</v>
      </c>
      <c r="F1133" s="260">
        <v>75426.44</v>
      </c>
      <c r="G1133" s="261"/>
      <c r="H1133" s="260"/>
      <c r="I1133" s="259" t="s">
        <v>4705</v>
      </c>
      <c r="J1133" s="214" t="s">
        <v>4730</v>
      </c>
    </row>
    <row r="1134" spans="1:10" x14ac:dyDescent="0.25">
      <c r="A1134" s="214" t="s">
        <v>2942</v>
      </c>
      <c r="B1134" s="259" t="s">
        <v>1946</v>
      </c>
      <c r="C1134" s="260"/>
      <c r="D1134" s="260"/>
      <c r="E1134" s="260">
        <v>18026.8</v>
      </c>
      <c r="F1134" s="260">
        <v>18026.8</v>
      </c>
      <c r="G1134" s="261"/>
      <c r="H1134" s="260"/>
      <c r="I1134" s="259" t="s">
        <v>4705</v>
      </c>
      <c r="J1134" s="214" t="s">
        <v>4730</v>
      </c>
    </row>
    <row r="1135" spans="1:10" x14ac:dyDescent="0.25">
      <c r="A1135" s="214" t="s">
        <v>2941</v>
      </c>
      <c r="B1135" s="259" t="s">
        <v>1945</v>
      </c>
      <c r="C1135" s="260"/>
      <c r="D1135" s="260"/>
      <c r="E1135" s="260">
        <v>99999</v>
      </c>
      <c r="F1135" s="260">
        <v>57142.080000000002</v>
      </c>
      <c r="G1135" s="261"/>
      <c r="H1135" s="260"/>
      <c r="I1135" s="259" t="s">
        <v>4705</v>
      </c>
      <c r="J1135" s="214" t="s">
        <v>4730</v>
      </c>
    </row>
    <row r="1136" spans="1:10" x14ac:dyDescent="0.25">
      <c r="A1136" s="214" t="s">
        <v>2940</v>
      </c>
      <c r="B1136" s="259" t="s">
        <v>1944</v>
      </c>
      <c r="C1136" s="260"/>
      <c r="D1136" s="260"/>
      <c r="E1136" s="260">
        <v>99992</v>
      </c>
      <c r="F1136" s="260">
        <v>57138.239999999998</v>
      </c>
      <c r="G1136" s="261"/>
      <c r="H1136" s="260"/>
      <c r="I1136" s="259" t="s">
        <v>4705</v>
      </c>
      <c r="J1136" s="214" t="s">
        <v>4730</v>
      </c>
    </row>
    <row r="1137" spans="1:10" x14ac:dyDescent="0.25">
      <c r="A1137" s="214" t="s">
        <v>2939</v>
      </c>
      <c r="B1137" s="259" t="s">
        <v>1916</v>
      </c>
      <c r="C1137" s="260"/>
      <c r="D1137" s="260"/>
      <c r="E1137" s="260">
        <v>13600</v>
      </c>
      <c r="F1137" s="260">
        <v>13600</v>
      </c>
      <c r="G1137" s="261"/>
      <c r="H1137" s="260"/>
      <c r="I1137" s="259" t="s">
        <v>4705</v>
      </c>
      <c r="J1137" s="214" t="s">
        <v>4730</v>
      </c>
    </row>
    <row r="1138" spans="1:10" x14ac:dyDescent="0.25">
      <c r="A1138" s="214" t="s">
        <v>2938</v>
      </c>
      <c r="B1138" s="259" t="s">
        <v>1913</v>
      </c>
      <c r="C1138" s="260"/>
      <c r="D1138" s="260"/>
      <c r="E1138" s="260">
        <v>172256.53</v>
      </c>
      <c r="F1138" s="260">
        <v>172256.53</v>
      </c>
      <c r="G1138" s="261"/>
      <c r="H1138" s="260"/>
      <c r="I1138" s="259" t="s">
        <v>4705</v>
      </c>
      <c r="J1138" s="214" t="s">
        <v>4730</v>
      </c>
    </row>
    <row r="1139" spans="1:10" x14ac:dyDescent="0.25">
      <c r="A1139" s="214" t="s">
        <v>2937</v>
      </c>
      <c r="B1139" s="259" t="s">
        <v>1911</v>
      </c>
      <c r="C1139" s="260"/>
      <c r="D1139" s="260"/>
      <c r="E1139" s="260">
        <v>40750</v>
      </c>
      <c r="F1139" s="260">
        <v>40750</v>
      </c>
      <c r="G1139" s="261"/>
      <c r="H1139" s="260"/>
      <c r="I1139" s="259" t="s">
        <v>4705</v>
      </c>
      <c r="J1139" s="214" t="s">
        <v>4730</v>
      </c>
    </row>
    <row r="1140" spans="1:10" x14ac:dyDescent="0.25">
      <c r="A1140" s="214" t="s">
        <v>2936</v>
      </c>
      <c r="B1140" s="259" t="s">
        <v>1173</v>
      </c>
      <c r="C1140" s="260"/>
      <c r="D1140" s="260"/>
      <c r="E1140" s="260">
        <v>117231.85</v>
      </c>
      <c r="F1140" s="260">
        <v>92368.13</v>
      </c>
      <c r="G1140" s="261"/>
      <c r="H1140" s="260"/>
      <c r="I1140" s="259" t="s">
        <v>4705</v>
      </c>
      <c r="J1140" s="214" t="s">
        <v>4730</v>
      </c>
    </row>
    <row r="1141" spans="1:10" x14ac:dyDescent="0.25">
      <c r="A1141" s="214" t="s">
        <v>2935</v>
      </c>
      <c r="B1141" s="259" t="s">
        <v>1173</v>
      </c>
      <c r="C1141" s="260"/>
      <c r="D1141" s="260"/>
      <c r="E1141" s="260">
        <v>140063.41</v>
      </c>
      <c r="F1141" s="260">
        <v>40422.639999999999</v>
      </c>
      <c r="G1141" s="261"/>
      <c r="H1141" s="260"/>
      <c r="I1141" s="259" t="s">
        <v>4705</v>
      </c>
      <c r="J1141" s="214" t="s">
        <v>4730</v>
      </c>
    </row>
    <row r="1142" spans="1:10" x14ac:dyDescent="0.25">
      <c r="A1142" s="214" t="s">
        <v>2934</v>
      </c>
      <c r="B1142" s="259" t="s">
        <v>1174</v>
      </c>
      <c r="C1142" s="260"/>
      <c r="D1142" s="260"/>
      <c r="E1142" s="260">
        <v>23554.84</v>
      </c>
      <c r="F1142" s="260">
        <v>23554.84</v>
      </c>
      <c r="G1142" s="261"/>
      <c r="H1142" s="260"/>
      <c r="I1142" s="259" t="s">
        <v>4705</v>
      </c>
      <c r="J1142" s="214" t="s">
        <v>4730</v>
      </c>
    </row>
    <row r="1143" spans="1:10" x14ac:dyDescent="0.25">
      <c r="A1143" s="214" t="s">
        <v>2933</v>
      </c>
      <c r="B1143" s="259" t="s">
        <v>1123</v>
      </c>
      <c r="C1143" s="260"/>
      <c r="D1143" s="260"/>
      <c r="E1143" s="260">
        <v>22990</v>
      </c>
      <c r="F1143" s="260">
        <v>22990</v>
      </c>
      <c r="G1143" s="261"/>
      <c r="H1143" s="260"/>
      <c r="I1143" s="259" t="s">
        <v>4705</v>
      </c>
      <c r="J1143" s="214" t="s">
        <v>4730</v>
      </c>
    </row>
    <row r="1144" spans="1:10" x14ac:dyDescent="0.25">
      <c r="A1144" s="214" t="s">
        <v>2932</v>
      </c>
      <c r="B1144" s="259" t="s">
        <v>1124</v>
      </c>
      <c r="C1144" s="260"/>
      <c r="D1144" s="260"/>
      <c r="E1144" s="260">
        <v>24900</v>
      </c>
      <c r="F1144" s="260">
        <v>24900</v>
      </c>
      <c r="G1144" s="261"/>
      <c r="H1144" s="260"/>
      <c r="I1144" s="259" t="s">
        <v>4705</v>
      </c>
      <c r="J1144" s="214" t="s">
        <v>4730</v>
      </c>
    </row>
    <row r="1145" spans="1:10" x14ac:dyDescent="0.25">
      <c r="A1145" s="214" t="s">
        <v>6368</v>
      </c>
      <c r="B1145" s="259" t="s">
        <v>1132</v>
      </c>
      <c r="C1145" s="260"/>
      <c r="D1145" s="260"/>
      <c r="E1145" s="260">
        <v>18280</v>
      </c>
      <c r="F1145" s="260">
        <v>18280</v>
      </c>
      <c r="G1145" s="261"/>
      <c r="H1145" s="260"/>
      <c r="I1145" s="259" t="s">
        <v>4705</v>
      </c>
      <c r="J1145" s="214" t="s">
        <v>4730</v>
      </c>
    </row>
    <row r="1146" spans="1:10" x14ac:dyDescent="0.25">
      <c r="A1146" s="214" t="s">
        <v>2931</v>
      </c>
      <c r="B1146" s="259" t="s">
        <v>1897</v>
      </c>
      <c r="C1146" s="260"/>
      <c r="D1146" s="260"/>
      <c r="E1146" s="260">
        <v>152431</v>
      </c>
      <c r="F1146" s="260">
        <v>45547</v>
      </c>
      <c r="G1146" s="261"/>
      <c r="H1146" s="260"/>
      <c r="I1146" s="259" t="s">
        <v>4705</v>
      </c>
      <c r="J1146" s="214" t="s">
        <v>4730</v>
      </c>
    </row>
    <row r="1147" spans="1:10" x14ac:dyDescent="0.25">
      <c r="A1147" s="214" t="s">
        <v>2930</v>
      </c>
      <c r="B1147" s="259" t="s">
        <v>1124</v>
      </c>
      <c r="C1147" s="260"/>
      <c r="D1147" s="260"/>
      <c r="E1147" s="260">
        <v>42078</v>
      </c>
      <c r="F1147" s="260">
        <v>42078</v>
      </c>
      <c r="G1147" s="261"/>
      <c r="H1147" s="260"/>
      <c r="I1147" s="259" t="s">
        <v>4706</v>
      </c>
      <c r="J1147" s="214" t="s">
        <v>4730</v>
      </c>
    </row>
    <row r="1148" spans="1:10" x14ac:dyDescent="0.25">
      <c r="A1148" s="214" t="s">
        <v>2929</v>
      </c>
      <c r="B1148" s="259" t="s">
        <v>1554</v>
      </c>
      <c r="C1148" s="260"/>
      <c r="D1148" s="260"/>
      <c r="E1148" s="260">
        <v>17120</v>
      </c>
      <c r="F1148" s="260">
        <v>17120</v>
      </c>
      <c r="G1148" s="261"/>
      <c r="H1148" s="260"/>
      <c r="I1148" s="259" t="s">
        <v>4706</v>
      </c>
      <c r="J1148" s="214" t="s">
        <v>4730</v>
      </c>
    </row>
    <row r="1149" spans="1:10" x14ac:dyDescent="0.25">
      <c r="A1149" s="214" t="s">
        <v>2928</v>
      </c>
      <c r="B1149" s="259" t="s">
        <v>1554</v>
      </c>
      <c r="C1149" s="260"/>
      <c r="D1149" s="260"/>
      <c r="E1149" s="260">
        <v>21697</v>
      </c>
      <c r="F1149" s="260">
        <v>21697</v>
      </c>
      <c r="G1149" s="261"/>
      <c r="H1149" s="260"/>
      <c r="I1149" s="259" t="s">
        <v>4706</v>
      </c>
      <c r="J1149" s="214" t="s">
        <v>4730</v>
      </c>
    </row>
    <row r="1150" spans="1:10" x14ac:dyDescent="0.25">
      <c r="A1150" s="214" t="s">
        <v>2927</v>
      </c>
      <c r="B1150" s="259" t="s">
        <v>1891</v>
      </c>
      <c r="C1150" s="260"/>
      <c r="D1150" s="260"/>
      <c r="E1150" s="260">
        <v>21170</v>
      </c>
      <c r="F1150" s="260">
        <v>21170</v>
      </c>
      <c r="G1150" s="261"/>
      <c r="H1150" s="260"/>
      <c r="I1150" s="259" t="s">
        <v>4706</v>
      </c>
      <c r="J1150" s="214" t="s">
        <v>4730</v>
      </c>
    </row>
    <row r="1151" spans="1:10" x14ac:dyDescent="0.25">
      <c r="A1151" s="214" t="s">
        <v>2926</v>
      </c>
      <c r="B1151" s="259" t="s">
        <v>1889</v>
      </c>
      <c r="C1151" s="260"/>
      <c r="D1151" s="260"/>
      <c r="E1151" s="260">
        <v>220000</v>
      </c>
      <c r="F1151" s="260">
        <v>182741.97</v>
      </c>
      <c r="G1151" s="261"/>
      <c r="H1151" s="260"/>
      <c r="I1151" s="259" t="s">
        <v>4797</v>
      </c>
      <c r="J1151" s="214" t="s">
        <v>4682</v>
      </c>
    </row>
    <row r="1152" spans="1:10" ht="24" x14ac:dyDescent="0.25">
      <c r="A1152" s="214" t="s">
        <v>2925</v>
      </c>
      <c r="B1152" s="259" t="s">
        <v>1886</v>
      </c>
      <c r="C1152" s="260"/>
      <c r="D1152" s="260"/>
      <c r="E1152" s="260">
        <v>88806</v>
      </c>
      <c r="F1152" s="260">
        <v>88806</v>
      </c>
      <c r="G1152" s="261"/>
      <c r="H1152" s="260"/>
      <c r="I1152" s="259" t="s">
        <v>4706</v>
      </c>
      <c r="J1152" s="214" t="s">
        <v>4730</v>
      </c>
    </row>
    <row r="1153" spans="1:10" ht="24" x14ac:dyDescent="0.25">
      <c r="A1153" s="214" t="s">
        <v>2924</v>
      </c>
      <c r="B1153" s="259" t="s">
        <v>1886</v>
      </c>
      <c r="C1153" s="260"/>
      <c r="D1153" s="260"/>
      <c r="E1153" s="260">
        <v>64663</v>
      </c>
      <c r="F1153" s="260">
        <v>64663</v>
      </c>
      <c r="G1153" s="261"/>
      <c r="H1153" s="260"/>
      <c r="I1153" s="259" t="s">
        <v>4706</v>
      </c>
      <c r="J1153" s="214" t="s">
        <v>4730</v>
      </c>
    </row>
    <row r="1154" spans="1:10" x14ac:dyDescent="0.25">
      <c r="A1154" s="214" t="s">
        <v>2923</v>
      </c>
      <c r="B1154" s="259" t="s">
        <v>1554</v>
      </c>
      <c r="C1154" s="260"/>
      <c r="D1154" s="260"/>
      <c r="E1154" s="260">
        <v>18127</v>
      </c>
      <c r="F1154" s="260">
        <v>18127</v>
      </c>
      <c r="G1154" s="261"/>
      <c r="H1154" s="260"/>
      <c r="I1154" s="259" t="s">
        <v>4706</v>
      </c>
      <c r="J1154" s="214" t="s">
        <v>4730</v>
      </c>
    </row>
    <row r="1155" spans="1:10" x14ac:dyDescent="0.25">
      <c r="A1155" s="214" t="s">
        <v>2922</v>
      </c>
      <c r="B1155" s="259" t="s">
        <v>1554</v>
      </c>
      <c r="C1155" s="260"/>
      <c r="D1155" s="260"/>
      <c r="E1155" s="260">
        <v>18127</v>
      </c>
      <c r="F1155" s="260">
        <v>18127</v>
      </c>
      <c r="G1155" s="261"/>
      <c r="H1155" s="260"/>
      <c r="I1155" s="259" t="s">
        <v>4706</v>
      </c>
      <c r="J1155" s="214" t="s">
        <v>4730</v>
      </c>
    </row>
    <row r="1156" spans="1:10" x14ac:dyDescent="0.25">
      <c r="A1156" s="214" t="s">
        <v>2921</v>
      </c>
      <c r="B1156" s="259" t="s">
        <v>1877</v>
      </c>
      <c r="C1156" s="260"/>
      <c r="D1156" s="260"/>
      <c r="E1156" s="260">
        <v>10329.200000000001</v>
      </c>
      <c r="F1156" s="260">
        <v>10329.200000000001</v>
      </c>
      <c r="G1156" s="261"/>
      <c r="H1156" s="260"/>
      <c r="I1156" s="259" t="s">
        <v>4706</v>
      </c>
      <c r="J1156" s="214" t="s">
        <v>4730</v>
      </c>
    </row>
    <row r="1157" spans="1:10" x14ac:dyDescent="0.25">
      <c r="A1157" s="214" t="s">
        <v>2920</v>
      </c>
      <c r="B1157" s="259" t="s">
        <v>1877</v>
      </c>
      <c r="C1157" s="260"/>
      <c r="D1157" s="260"/>
      <c r="E1157" s="260">
        <v>10329.200000000001</v>
      </c>
      <c r="F1157" s="260">
        <v>10329.200000000001</v>
      </c>
      <c r="G1157" s="261"/>
      <c r="H1157" s="260"/>
      <c r="I1157" s="259" t="s">
        <v>4706</v>
      </c>
      <c r="J1157" s="214" t="s">
        <v>4730</v>
      </c>
    </row>
    <row r="1158" spans="1:10" x14ac:dyDescent="0.25">
      <c r="A1158" s="214" t="s">
        <v>2919</v>
      </c>
      <c r="B1158" s="259" t="s">
        <v>1877</v>
      </c>
      <c r="C1158" s="260"/>
      <c r="D1158" s="260"/>
      <c r="E1158" s="260">
        <v>18200.28</v>
      </c>
      <c r="F1158" s="260">
        <v>10329.200000000001</v>
      </c>
      <c r="G1158" s="261"/>
      <c r="H1158" s="260"/>
      <c r="I1158" s="259" t="s">
        <v>4706</v>
      </c>
      <c r="J1158" s="214" t="s">
        <v>4730</v>
      </c>
    </row>
    <row r="1159" spans="1:10" x14ac:dyDescent="0.25">
      <c r="A1159" s="214" t="s">
        <v>2918</v>
      </c>
      <c r="B1159" s="259" t="s">
        <v>1877</v>
      </c>
      <c r="C1159" s="260"/>
      <c r="D1159" s="260"/>
      <c r="E1159" s="260">
        <v>10329.200000000001</v>
      </c>
      <c r="F1159" s="260">
        <v>10329.200000000001</v>
      </c>
      <c r="G1159" s="261"/>
      <c r="H1159" s="260"/>
      <c r="I1159" s="259" t="s">
        <v>4706</v>
      </c>
      <c r="J1159" s="214" t="s">
        <v>4730</v>
      </c>
    </row>
    <row r="1160" spans="1:10" x14ac:dyDescent="0.25">
      <c r="A1160" s="214" t="s">
        <v>2917</v>
      </c>
      <c r="B1160" s="259" t="s">
        <v>1877</v>
      </c>
      <c r="C1160" s="260"/>
      <c r="D1160" s="260"/>
      <c r="E1160" s="260">
        <v>10329.200000000001</v>
      </c>
      <c r="F1160" s="260">
        <v>10329.200000000001</v>
      </c>
      <c r="G1160" s="261"/>
      <c r="H1160" s="260"/>
      <c r="I1160" s="259" t="s">
        <v>4706</v>
      </c>
      <c r="J1160" s="214" t="s">
        <v>4730</v>
      </c>
    </row>
    <row r="1161" spans="1:10" x14ac:dyDescent="0.25">
      <c r="A1161" s="214" t="s">
        <v>2916</v>
      </c>
      <c r="B1161" s="259" t="s">
        <v>1877</v>
      </c>
      <c r="C1161" s="260"/>
      <c r="D1161" s="260"/>
      <c r="E1161" s="260">
        <v>10329.200000000001</v>
      </c>
      <c r="F1161" s="260">
        <v>10329.200000000001</v>
      </c>
      <c r="G1161" s="261"/>
      <c r="H1161" s="260"/>
      <c r="I1161" s="259" t="s">
        <v>4706</v>
      </c>
      <c r="J1161" s="214" t="s">
        <v>4730</v>
      </c>
    </row>
    <row r="1162" spans="1:10" x14ac:dyDescent="0.25">
      <c r="A1162" s="214" t="s">
        <v>2915</v>
      </c>
      <c r="B1162" s="259" t="s">
        <v>1123</v>
      </c>
      <c r="C1162" s="260"/>
      <c r="D1162" s="260"/>
      <c r="E1162" s="260">
        <v>18160</v>
      </c>
      <c r="F1162" s="260">
        <v>18160</v>
      </c>
      <c r="G1162" s="261"/>
      <c r="H1162" s="260"/>
      <c r="I1162" s="259" t="s">
        <v>4706</v>
      </c>
      <c r="J1162" s="214" t="s">
        <v>4730</v>
      </c>
    </row>
    <row r="1163" spans="1:10" x14ac:dyDescent="0.25">
      <c r="A1163" s="214" t="s">
        <v>2914</v>
      </c>
      <c r="B1163" s="259" t="s">
        <v>1637</v>
      </c>
      <c r="C1163" s="260"/>
      <c r="D1163" s="260"/>
      <c r="E1163" s="260">
        <v>14200</v>
      </c>
      <c r="F1163" s="260">
        <v>14200</v>
      </c>
      <c r="G1163" s="261"/>
      <c r="H1163" s="260"/>
      <c r="I1163" s="259" t="s">
        <v>4706</v>
      </c>
      <c r="J1163" s="214" t="s">
        <v>4730</v>
      </c>
    </row>
    <row r="1164" spans="1:10" x14ac:dyDescent="0.25">
      <c r="A1164" s="214" t="s">
        <v>2913</v>
      </c>
      <c r="B1164" s="259" t="s">
        <v>1591</v>
      </c>
      <c r="C1164" s="260"/>
      <c r="D1164" s="260"/>
      <c r="E1164" s="260">
        <v>14000</v>
      </c>
      <c r="F1164" s="260">
        <v>14000</v>
      </c>
      <c r="G1164" s="261"/>
      <c r="H1164" s="260"/>
      <c r="I1164" s="259" t="s">
        <v>4706</v>
      </c>
      <c r="J1164" s="214" t="s">
        <v>4730</v>
      </c>
    </row>
    <row r="1165" spans="1:10" x14ac:dyDescent="0.25">
      <c r="A1165" s="214" t="s">
        <v>2911</v>
      </c>
      <c r="B1165" s="259" t="s">
        <v>1872</v>
      </c>
      <c r="C1165" s="260"/>
      <c r="D1165" s="260"/>
      <c r="E1165" s="260">
        <v>10500</v>
      </c>
      <c r="F1165" s="260">
        <v>10500</v>
      </c>
      <c r="G1165" s="261"/>
      <c r="H1165" s="260"/>
      <c r="I1165" s="259" t="s">
        <v>4706</v>
      </c>
      <c r="J1165" s="214" t="s">
        <v>4730</v>
      </c>
    </row>
    <row r="1166" spans="1:10" x14ac:dyDescent="0.25">
      <c r="A1166" s="214" t="s">
        <v>2910</v>
      </c>
      <c r="B1166" s="259" t="s">
        <v>1872</v>
      </c>
      <c r="C1166" s="260"/>
      <c r="D1166" s="260"/>
      <c r="E1166" s="260">
        <v>10500</v>
      </c>
      <c r="F1166" s="260">
        <v>10500</v>
      </c>
      <c r="G1166" s="261"/>
      <c r="H1166" s="260"/>
      <c r="I1166" s="259" t="s">
        <v>4706</v>
      </c>
      <c r="J1166" s="214" t="s">
        <v>4730</v>
      </c>
    </row>
    <row r="1167" spans="1:10" x14ac:dyDescent="0.25">
      <c r="A1167" s="214" t="s">
        <v>2909</v>
      </c>
      <c r="B1167" s="259" t="s">
        <v>1871</v>
      </c>
      <c r="C1167" s="260"/>
      <c r="D1167" s="260"/>
      <c r="E1167" s="260">
        <v>10300</v>
      </c>
      <c r="F1167" s="260">
        <v>10300</v>
      </c>
      <c r="G1167" s="261"/>
      <c r="H1167" s="260"/>
      <c r="I1167" s="259" t="s">
        <v>4706</v>
      </c>
      <c r="J1167" s="214" t="s">
        <v>4730</v>
      </c>
    </row>
    <row r="1168" spans="1:10" x14ac:dyDescent="0.25">
      <c r="A1168" s="214" t="s">
        <v>2908</v>
      </c>
      <c r="B1168" s="259" t="s">
        <v>1870</v>
      </c>
      <c r="C1168" s="260"/>
      <c r="D1168" s="260"/>
      <c r="E1168" s="260">
        <v>21500</v>
      </c>
      <c r="F1168" s="260">
        <v>21500</v>
      </c>
      <c r="G1168" s="261"/>
      <c r="H1168" s="260"/>
      <c r="I1168" s="259" t="s">
        <v>4706</v>
      </c>
      <c r="J1168" s="214" t="s">
        <v>4730</v>
      </c>
    </row>
    <row r="1169" spans="1:10" x14ac:dyDescent="0.25">
      <c r="A1169" s="214" t="s">
        <v>2907</v>
      </c>
      <c r="B1169" s="259" t="s">
        <v>1869</v>
      </c>
      <c r="C1169" s="260"/>
      <c r="D1169" s="260"/>
      <c r="E1169" s="260">
        <v>10500</v>
      </c>
      <c r="F1169" s="260">
        <v>10500</v>
      </c>
      <c r="G1169" s="261"/>
      <c r="H1169" s="260"/>
      <c r="I1169" s="259" t="s">
        <v>4706</v>
      </c>
      <c r="J1169" s="214" t="s">
        <v>4730</v>
      </c>
    </row>
    <row r="1170" spans="1:10" x14ac:dyDescent="0.25">
      <c r="A1170" s="214" t="s">
        <v>2906</v>
      </c>
      <c r="B1170" s="259" t="s">
        <v>1866</v>
      </c>
      <c r="C1170" s="260"/>
      <c r="D1170" s="260"/>
      <c r="E1170" s="260">
        <v>35180</v>
      </c>
      <c r="F1170" s="260">
        <v>35180</v>
      </c>
      <c r="G1170" s="261"/>
      <c r="H1170" s="260"/>
      <c r="I1170" s="259" t="s">
        <v>4706</v>
      </c>
      <c r="J1170" s="214" t="s">
        <v>4730</v>
      </c>
    </row>
    <row r="1171" spans="1:10" x14ac:dyDescent="0.25">
      <c r="A1171" s="214" t="s">
        <v>2905</v>
      </c>
      <c r="B1171" s="259" t="s">
        <v>1866</v>
      </c>
      <c r="C1171" s="260"/>
      <c r="D1171" s="260"/>
      <c r="E1171" s="260">
        <v>35180</v>
      </c>
      <c r="F1171" s="260">
        <v>35180</v>
      </c>
      <c r="G1171" s="261"/>
      <c r="H1171" s="260"/>
      <c r="I1171" s="259" t="s">
        <v>4706</v>
      </c>
      <c r="J1171" s="214" t="s">
        <v>4730</v>
      </c>
    </row>
    <row r="1172" spans="1:10" x14ac:dyDescent="0.25">
      <c r="A1172" s="214" t="s">
        <v>2903</v>
      </c>
      <c r="B1172" s="259" t="s">
        <v>1865</v>
      </c>
      <c r="C1172" s="260"/>
      <c r="D1172" s="260"/>
      <c r="E1172" s="260">
        <v>11200</v>
      </c>
      <c r="F1172" s="260">
        <v>11200</v>
      </c>
      <c r="G1172" s="261"/>
      <c r="H1172" s="260"/>
      <c r="I1172" s="259" t="s">
        <v>4706</v>
      </c>
      <c r="J1172" s="214" t="s">
        <v>4730</v>
      </c>
    </row>
    <row r="1173" spans="1:10" x14ac:dyDescent="0.25">
      <c r="A1173" s="214" t="s">
        <v>2902</v>
      </c>
      <c r="B1173" s="259" t="s">
        <v>1864</v>
      </c>
      <c r="C1173" s="260"/>
      <c r="D1173" s="260"/>
      <c r="E1173" s="260">
        <v>38800</v>
      </c>
      <c r="F1173" s="260">
        <v>38800</v>
      </c>
      <c r="G1173" s="261"/>
      <c r="H1173" s="260"/>
      <c r="I1173" s="259" t="s">
        <v>4706</v>
      </c>
      <c r="J1173" s="214" t="s">
        <v>4730</v>
      </c>
    </row>
    <row r="1174" spans="1:10" x14ac:dyDescent="0.25">
      <c r="A1174" s="214" t="s">
        <v>2900</v>
      </c>
      <c r="B1174" s="259" t="s">
        <v>1863</v>
      </c>
      <c r="C1174" s="260"/>
      <c r="D1174" s="260"/>
      <c r="E1174" s="260">
        <v>16000</v>
      </c>
      <c r="F1174" s="260">
        <v>16000</v>
      </c>
      <c r="G1174" s="261"/>
      <c r="H1174" s="260"/>
      <c r="I1174" s="259" t="s">
        <v>4706</v>
      </c>
      <c r="J1174" s="214" t="s">
        <v>4730</v>
      </c>
    </row>
    <row r="1175" spans="1:10" ht="24" x14ac:dyDescent="0.25">
      <c r="A1175" s="214" t="s">
        <v>2899</v>
      </c>
      <c r="B1175" s="259" t="s">
        <v>1862</v>
      </c>
      <c r="C1175" s="260"/>
      <c r="D1175" s="260"/>
      <c r="E1175" s="260">
        <v>25000</v>
      </c>
      <c r="F1175" s="260">
        <v>25000</v>
      </c>
      <c r="G1175" s="261"/>
      <c r="H1175" s="260"/>
      <c r="I1175" s="259" t="s">
        <v>4706</v>
      </c>
      <c r="J1175" s="214" t="s">
        <v>4730</v>
      </c>
    </row>
    <row r="1176" spans="1:10" x14ac:dyDescent="0.25">
      <c r="A1176" s="214" t="s">
        <v>2897</v>
      </c>
      <c r="B1176" s="259" t="s">
        <v>1861</v>
      </c>
      <c r="C1176" s="260"/>
      <c r="D1176" s="260"/>
      <c r="E1176" s="260">
        <v>10500</v>
      </c>
      <c r="F1176" s="260">
        <v>10500</v>
      </c>
      <c r="G1176" s="261"/>
      <c r="H1176" s="260"/>
      <c r="I1176" s="259" t="s">
        <v>4706</v>
      </c>
      <c r="J1176" s="214" t="s">
        <v>4730</v>
      </c>
    </row>
    <row r="1177" spans="1:10" x14ac:dyDescent="0.25">
      <c r="A1177" s="214" t="s">
        <v>2895</v>
      </c>
      <c r="B1177" s="259" t="s">
        <v>1860</v>
      </c>
      <c r="C1177" s="260"/>
      <c r="D1177" s="260"/>
      <c r="E1177" s="260">
        <v>27520</v>
      </c>
      <c r="F1177" s="260">
        <v>27520</v>
      </c>
      <c r="G1177" s="261"/>
      <c r="H1177" s="260"/>
      <c r="I1177" s="259" t="s">
        <v>4706</v>
      </c>
      <c r="J1177" s="214" t="s">
        <v>4730</v>
      </c>
    </row>
    <row r="1178" spans="1:10" x14ac:dyDescent="0.25">
      <c r="A1178" s="214" t="s">
        <v>2893</v>
      </c>
      <c r="B1178" s="259" t="s">
        <v>1858</v>
      </c>
      <c r="C1178" s="260"/>
      <c r="D1178" s="260"/>
      <c r="E1178" s="260">
        <v>17600</v>
      </c>
      <c r="F1178" s="260">
        <v>17600</v>
      </c>
      <c r="G1178" s="261"/>
      <c r="H1178" s="260"/>
      <c r="I1178" s="259" t="s">
        <v>4706</v>
      </c>
      <c r="J1178" s="214" t="s">
        <v>4730</v>
      </c>
    </row>
    <row r="1179" spans="1:10" x14ac:dyDescent="0.25">
      <c r="A1179" s="214" t="s">
        <v>2891</v>
      </c>
      <c r="B1179" s="259" t="s">
        <v>1856</v>
      </c>
      <c r="C1179" s="260"/>
      <c r="D1179" s="260"/>
      <c r="E1179" s="260">
        <v>25500</v>
      </c>
      <c r="F1179" s="260">
        <v>25500</v>
      </c>
      <c r="G1179" s="261"/>
      <c r="H1179" s="260"/>
      <c r="I1179" s="259" t="s">
        <v>4706</v>
      </c>
      <c r="J1179" s="214" t="s">
        <v>4730</v>
      </c>
    </row>
    <row r="1180" spans="1:10" ht="24" x14ac:dyDescent="0.25">
      <c r="A1180" s="214" t="s">
        <v>2890</v>
      </c>
      <c r="B1180" s="259" t="s">
        <v>1855</v>
      </c>
      <c r="C1180" s="260"/>
      <c r="D1180" s="260"/>
      <c r="E1180" s="260">
        <v>39100</v>
      </c>
      <c r="F1180" s="260">
        <v>39100</v>
      </c>
      <c r="G1180" s="261"/>
      <c r="H1180" s="260"/>
      <c r="I1180" s="259" t="s">
        <v>4706</v>
      </c>
      <c r="J1180" s="214" t="s">
        <v>4730</v>
      </c>
    </row>
    <row r="1181" spans="1:10" x14ac:dyDescent="0.25">
      <c r="A1181" s="214" t="s">
        <v>2889</v>
      </c>
      <c r="B1181" s="259" t="s">
        <v>1853</v>
      </c>
      <c r="C1181" s="260"/>
      <c r="D1181" s="260"/>
      <c r="E1181" s="260">
        <v>23100</v>
      </c>
      <c r="F1181" s="260">
        <v>23100</v>
      </c>
      <c r="G1181" s="261"/>
      <c r="H1181" s="260"/>
      <c r="I1181" s="259" t="s">
        <v>4706</v>
      </c>
      <c r="J1181" s="214" t="s">
        <v>4730</v>
      </c>
    </row>
    <row r="1182" spans="1:10" x14ac:dyDescent="0.25">
      <c r="A1182" s="214" t="s">
        <v>2887</v>
      </c>
      <c r="B1182" s="259" t="s">
        <v>1851</v>
      </c>
      <c r="C1182" s="260"/>
      <c r="D1182" s="260"/>
      <c r="E1182" s="260">
        <v>35000</v>
      </c>
      <c r="F1182" s="260">
        <v>35000</v>
      </c>
      <c r="G1182" s="261"/>
      <c r="H1182" s="260"/>
      <c r="I1182" s="259" t="s">
        <v>4706</v>
      </c>
      <c r="J1182" s="214" t="s">
        <v>4730</v>
      </c>
    </row>
    <row r="1183" spans="1:10" ht="24" x14ac:dyDescent="0.25">
      <c r="A1183" s="214" t="s">
        <v>6369</v>
      </c>
      <c r="B1183" s="259" t="s">
        <v>1849</v>
      </c>
      <c r="C1183" s="260"/>
      <c r="D1183" s="260"/>
      <c r="E1183" s="260">
        <v>27000</v>
      </c>
      <c r="F1183" s="260">
        <v>27000</v>
      </c>
      <c r="G1183" s="261"/>
      <c r="H1183" s="260"/>
      <c r="I1183" s="259" t="s">
        <v>4706</v>
      </c>
      <c r="J1183" s="214" t="s">
        <v>4730</v>
      </c>
    </row>
    <row r="1184" spans="1:10" ht="24" x14ac:dyDescent="0.25">
      <c r="A1184" s="214" t="s">
        <v>2885</v>
      </c>
      <c r="B1184" s="259" t="s">
        <v>1849</v>
      </c>
      <c r="C1184" s="260"/>
      <c r="D1184" s="260"/>
      <c r="E1184" s="260">
        <v>27000</v>
      </c>
      <c r="F1184" s="260">
        <v>27000</v>
      </c>
      <c r="G1184" s="261"/>
      <c r="H1184" s="260"/>
      <c r="I1184" s="259" t="s">
        <v>4706</v>
      </c>
      <c r="J1184" s="214" t="s">
        <v>4730</v>
      </c>
    </row>
    <row r="1185" spans="1:10" ht="24" x14ac:dyDescent="0.25">
      <c r="A1185" s="214" t="s">
        <v>2883</v>
      </c>
      <c r="B1185" s="259" t="s">
        <v>1848</v>
      </c>
      <c r="C1185" s="260"/>
      <c r="D1185" s="260"/>
      <c r="E1185" s="260">
        <v>34000</v>
      </c>
      <c r="F1185" s="260">
        <v>34000</v>
      </c>
      <c r="G1185" s="261"/>
      <c r="H1185" s="260"/>
      <c r="I1185" s="259" t="s">
        <v>4706</v>
      </c>
      <c r="J1185" s="214" t="s">
        <v>4730</v>
      </c>
    </row>
    <row r="1186" spans="1:10" x14ac:dyDescent="0.25">
      <c r="A1186" s="214" t="s">
        <v>2881</v>
      </c>
      <c r="B1186" s="259" t="s">
        <v>1847</v>
      </c>
      <c r="C1186" s="260"/>
      <c r="D1186" s="260"/>
      <c r="E1186" s="260">
        <v>64663</v>
      </c>
      <c r="F1186" s="260">
        <v>64663</v>
      </c>
      <c r="G1186" s="261"/>
      <c r="H1186" s="260"/>
      <c r="I1186" s="259" t="s">
        <v>4706</v>
      </c>
      <c r="J1186" s="214" t="s">
        <v>4730</v>
      </c>
    </row>
    <row r="1187" spans="1:10" x14ac:dyDescent="0.25">
      <c r="A1187" s="214" t="s">
        <v>2880</v>
      </c>
      <c r="B1187" s="259" t="s">
        <v>1569</v>
      </c>
      <c r="C1187" s="260"/>
      <c r="D1187" s="260"/>
      <c r="E1187" s="260">
        <v>29000</v>
      </c>
      <c r="F1187" s="260">
        <v>29000</v>
      </c>
      <c r="G1187" s="261"/>
      <c r="H1187" s="260"/>
      <c r="I1187" s="259" t="s">
        <v>4706</v>
      </c>
      <c r="J1187" s="214" t="s">
        <v>4730</v>
      </c>
    </row>
    <row r="1188" spans="1:10" x14ac:dyDescent="0.25">
      <c r="A1188" s="214" t="s">
        <v>2879</v>
      </c>
      <c r="B1188" s="259" t="s">
        <v>1651</v>
      </c>
      <c r="C1188" s="260"/>
      <c r="D1188" s="260"/>
      <c r="E1188" s="260">
        <v>22500</v>
      </c>
      <c r="F1188" s="260">
        <v>22500</v>
      </c>
      <c r="G1188" s="261"/>
      <c r="H1188" s="260"/>
      <c r="I1188" s="259" t="s">
        <v>4706</v>
      </c>
      <c r="J1188" s="214" t="s">
        <v>4730</v>
      </c>
    </row>
    <row r="1189" spans="1:10" x14ac:dyDescent="0.25">
      <c r="A1189" s="214" t="s">
        <v>2878</v>
      </c>
      <c r="B1189" s="259" t="s">
        <v>1567</v>
      </c>
      <c r="C1189" s="260"/>
      <c r="D1189" s="260"/>
      <c r="E1189" s="260">
        <v>32000</v>
      </c>
      <c r="F1189" s="260">
        <v>32000</v>
      </c>
      <c r="G1189" s="261"/>
      <c r="H1189" s="260"/>
      <c r="I1189" s="259" t="s">
        <v>4706</v>
      </c>
      <c r="J1189" s="214" t="s">
        <v>4730</v>
      </c>
    </row>
    <row r="1190" spans="1:10" x14ac:dyDescent="0.25">
      <c r="A1190" s="214" t="s">
        <v>6370</v>
      </c>
      <c r="B1190" s="259" t="s">
        <v>1162</v>
      </c>
      <c r="C1190" s="260"/>
      <c r="D1190" s="260"/>
      <c r="E1190" s="260">
        <v>16000</v>
      </c>
      <c r="F1190" s="260">
        <v>16000</v>
      </c>
      <c r="G1190" s="261"/>
      <c r="H1190" s="260"/>
      <c r="I1190" s="259" t="s">
        <v>4706</v>
      </c>
      <c r="J1190" s="214" t="s">
        <v>4730</v>
      </c>
    </row>
    <row r="1191" spans="1:10" x14ac:dyDescent="0.25">
      <c r="A1191" s="214" t="s">
        <v>6371</v>
      </c>
      <c r="B1191" s="259" t="s">
        <v>1846</v>
      </c>
      <c r="C1191" s="260"/>
      <c r="D1191" s="260"/>
      <c r="E1191" s="260">
        <v>11944.23</v>
      </c>
      <c r="F1191" s="260">
        <v>11944.23</v>
      </c>
      <c r="G1191" s="261"/>
      <c r="H1191" s="260"/>
      <c r="I1191" s="259" t="s">
        <v>4706</v>
      </c>
      <c r="J1191" s="214" t="s">
        <v>4730</v>
      </c>
    </row>
    <row r="1192" spans="1:10" x14ac:dyDescent="0.25">
      <c r="A1192" s="214" t="s">
        <v>6372</v>
      </c>
      <c r="B1192" s="259" t="s">
        <v>1845</v>
      </c>
      <c r="C1192" s="260"/>
      <c r="D1192" s="260"/>
      <c r="E1192" s="260">
        <v>44500</v>
      </c>
      <c r="F1192" s="260">
        <v>44500</v>
      </c>
      <c r="G1192" s="261"/>
      <c r="H1192" s="260"/>
      <c r="I1192" s="259" t="s">
        <v>4706</v>
      </c>
      <c r="J1192" s="214" t="s">
        <v>4730</v>
      </c>
    </row>
    <row r="1193" spans="1:10" x14ac:dyDescent="0.25">
      <c r="A1193" s="214" t="s">
        <v>2877</v>
      </c>
      <c r="B1193" s="259" t="s">
        <v>1565</v>
      </c>
      <c r="C1193" s="260"/>
      <c r="D1193" s="260"/>
      <c r="E1193" s="260">
        <v>57000</v>
      </c>
      <c r="F1193" s="260">
        <v>57000</v>
      </c>
      <c r="G1193" s="261"/>
      <c r="H1193" s="260"/>
      <c r="I1193" s="259" t="s">
        <v>4706</v>
      </c>
      <c r="J1193" s="214" t="s">
        <v>4730</v>
      </c>
    </row>
    <row r="1194" spans="1:10" x14ac:dyDescent="0.25">
      <c r="A1194" s="214" t="s">
        <v>2876</v>
      </c>
      <c r="B1194" s="259" t="s">
        <v>1842</v>
      </c>
      <c r="C1194" s="260"/>
      <c r="D1194" s="260"/>
      <c r="E1194" s="260">
        <v>92225</v>
      </c>
      <c r="F1194" s="260">
        <v>92225</v>
      </c>
      <c r="G1194" s="261"/>
      <c r="H1194" s="260"/>
      <c r="I1194" s="259" t="s">
        <v>4706</v>
      </c>
      <c r="J1194" s="214" t="s">
        <v>4730</v>
      </c>
    </row>
    <row r="1195" spans="1:10" ht="24" x14ac:dyDescent="0.25">
      <c r="A1195" s="214" t="s">
        <v>2875</v>
      </c>
      <c r="B1195" s="259" t="s">
        <v>1563</v>
      </c>
      <c r="C1195" s="260"/>
      <c r="D1195" s="260"/>
      <c r="E1195" s="260">
        <v>11000</v>
      </c>
      <c r="F1195" s="260">
        <v>11000</v>
      </c>
      <c r="G1195" s="261"/>
      <c r="H1195" s="260"/>
      <c r="I1195" s="259" t="s">
        <v>4706</v>
      </c>
      <c r="J1195" s="214" t="s">
        <v>4730</v>
      </c>
    </row>
    <row r="1196" spans="1:10" x14ac:dyDescent="0.25">
      <c r="A1196" s="214" t="s">
        <v>2874</v>
      </c>
      <c r="B1196" s="259" t="s">
        <v>1838</v>
      </c>
      <c r="C1196" s="260"/>
      <c r="D1196" s="260"/>
      <c r="E1196" s="260">
        <v>16629.759999999998</v>
      </c>
      <c r="F1196" s="260">
        <v>16629.759999999998</v>
      </c>
      <c r="G1196" s="261"/>
      <c r="H1196" s="260"/>
      <c r="I1196" s="259" t="s">
        <v>4706</v>
      </c>
      <c r="J1196" s="214" t="s">
        <v>4730</v>
      </c>
    </row>
    <row r="1197" spans="1:10" x14ac:dyDescent="0.25">
      <c r="A1197" s="214" t="s">
        <v>2873</v>
      </c>
      <c r="B1197" s="259" t="s">
        <v>1838</v>
      </c>
      <c r="C1197" s="260"/>
      <c r="D1197" s="260"/>
      <c r="E1197" s="260">
        <v>16629.759999999998</v>
      </c>
      <c r="F1197" s="260">
        <v>16629.759999999998</v>
      </c>
      <c r="G1197" s="261"/>
      <c r="H1197" s="260"/>
      <c r="I1197" s="259" t="s">
        <v>4706</v>
      </c>
      <c r="J1197" s="214" t="s">
        <v>4730</v>
      </c>
    </row>
    <row r="1198" spans="1:10" x14ac:dyDescent="0.25">
      <c r="A1198" s="214" t="s">
        <v>2871</v>
      </c>
      <c r="B1198" s="259" t="s">
        <v>1838</v>
      </c>
      <c r="C1198" s="260"/>
      <c r="D1198" s="260"/>
      <c r="E1198" s="260">
        <v>16629.759999999998</v>
      </c>
      <c r="F1198" s="260">
        <v>16629.759999999998</v>
      </c>
      <c r="G1198" s="261"/>
      <c r="H1198" s="260"/>
      <c r="I1198" s="259" t="s">
        <v>4706</v>
      </c>
      <c r="J1198" s="214" t="s">
        <v>4730</v>
      </c>
    </row>
    <row r="1199" spans="1:10" ht="24" x14ac:dyDescent="0.25">
      <c r="A1199" s="214" t="s">
        <v>6373</v>
      </c>
      <c r="B1199" s="259" t="s">
        <v>1834</v>
      </c>
      <c r="C1199" s="260"/>
      <c r="D1199" s="260"/>
      <c r="E1199" s="260">
        <v>11389</v>
      </c>
      <c r="F1199" s="260">
        <v>11389</v>
      </c>
      <c r="G1199" s="261"/>
      <c r="H1199" s="260"/>
      <c r="I1199" s="259" t="s">
        <v>4706</v>
      </c>
      <c r="J1199" s="214" t="s">
        <v>4730</v>
      </c>
    </row>
    <row r="1200" spans="1:10" ht="24" x14ac:dyDescent="0.25">
      <c r="A1200" s="214" t="s">
        <v>6374</v>
      </c>
      <c r="B1200" s="259" t="s">
        <v>1832</v>
      </c>
      <c r="C1200" s="260"/>
      <c r="D1200" s="260"/>
      <c r="E1200" s="260">
        <v>11389.1</v>
      </c>
      <c r="F1200" s="260">
        <v>11389.1</v>
      </c>
      <c r="G1200" s="261"/>
      <c r="H1200" s="260"/>
      <c r="I1200" s="259" t="s">
        <v>4706</v>
      </c>
      <c r="J1200" s="214" t="s">
        <v>4730</v>
      </c>
    </row>
    <row r="1201" spans="1:10" x14ac:dyDescent="0.25">
      <c r="A1201" s="214" t="s">
        <v>6375</v>
      </c>
      <c r="B1201" s="259" t="s">
        <v>1830</v>
      </c>
      <c r="C1201" s="260"/>
      <c r="D1201" s="260"/>
      <c r="E1201" s="260">
        <v>32125</v>
      </c>
      <c r="F1201" s="260">
        <v>32125</v>
      </c>
      <c r="G1201" s="261"/>
      <c r="H1201" s="260"/>
      <c r="I1201" s="259" t="s">
        <v>4706</v>
      </c>
      <c r="J1201" s="214" t="s">
        <v>4730</v>
      </c>
    </row>
    <row r="1202" spans="1:10" ht="24" x14ac:dyDescent="0.25">
      <c r="A1202" s="214" t="s">
        <v>2867</v>
      </c>
      <c r="B1202" s="259" t="s">
        <v>1829</v>
      </c>
      <c r="C1202" s="260"/>
      <c r="D1202" s="260"/>
      <c r="E1202" s="260">
        <v>45900</v>
      </c>
      <c r="F1202" s="260">
        <v>45900</v>
      </c>
      <c r="G1202" s="261"/>
      <c r="H1202" s="260"/>
      <c r="I1202" s="259" t="s">
        <v>4706</v>
      </c>
      <c r="J1202" s="214" t="s">
        <v>4730</v>
      </c>
    </row>
    <row r="1203" spans="1:10" x14ac:dyDescent="0.25">
      <c r="A1203" s="214" t="s">
        <v>2865</v>
      </c>
      <c r="B1203" s="259" t="s">
        <v>1826</v>
      </c>
      <c r="C1203" s="260"/>
      <c r="D1203" s="260"/>
      <c r="E1203" s="260">
        <v>30000</v>
      </c>
      <c r="F1203" s="260">
        <v>30000</v>
      </c>
      <c r="G1203" s="261"/>
      <c r="H1203" s="260"/>
      <c r="I1203" s="259" t="s">
        <v>4706</v>
      </c>
      <c r="J1203" s="214" t="s">
        <v>4730</v>
      </c>
    </row>
    <row r="1204" spans="1:10" ht="24" x14ac:dyDescent="0.25">
      <c r="A1204" s="214" t="s">
        <v>6376</v>
      </c>
      <c r="B1204" s="259" t="s">
        <v>1824</v>
      </c>
      <c r="C1204" s="260"/>
      <c r="D1204" s="260"/>
      <c r="E1204" s="260">
        <v>82549.850000000006</v>
      </c>
      <c r="F1204" s="260">
        <v>82549.850000000006</v>
      </c>
      <c r="G1204" s="261"/>
      <c r="H1204" s="260"/>
      <c r="I1204" s="259" t="s">
        <v>4706</v>
      </c>
      <c r="J1204" s="214" t="s">
        <v>4730</v>
      </c>
    </row>
    <row r="1205" spans="1:10" ht="24" x14ac:dyDescent="0.25">
      <c r="A1205" s="214" t="s">
        <v>6377</v>
      </c>
      <c r="B1205" s="259" t="s">
        <v>1822</v>
      </c>
      <c r="C1205" s="260"/>
      <c r="D1205" s="260"/>
      <c r="E1205" s="260">
        <v>60165.94</v>
      </c>
      <c r="F1205" s="260">
        <v>60165.94</v>
      </c>
      <c r="G1205" s="261"/>
      <c r="H1205" s="260"/>
      <c r="I1205" s="259" t="s">
        <v>4706</v>
      </c>
      <c r="J1205" s="214" t="s">
        <v>4730</v>
      </c>
    </row>
    <row r="1206" spans="1:10" x14ac:dyDescent="0.25">
      <c r="A1206" s="214" t="s">
        <v>6378</v>
      </c>
      <c r="B1206" s="259" t="s">
        <v>1815</v>
      </c>
      <c r="C1206" s="260"/>
      <c r="D1206" s="260"/>
      <c r="E1206" s="260">
        <v>11300.95</v>
      </c>
      <c r="F1206" s="260">
        <v>11300.95</v>
      </c>
      <c r="G1206" s="261"/>
      <c r="H1206" s="260"/>
      <c r="I1206" s="259" t="s">
        <v>4706</v>
      </c>
      <c r="J1206" s="214" t="s">
        <v>4730</v>
      </c>
    </row>
    <row r="1207" spans="1:10" x14ac:dyDescent="0.25">
      <c r="A1207" s="214" t="s">
        <v>6379</v>
      </c>
      <c r="B1207" s="259" t="s">
        <v>1126</v>
      </c>
      <c r="C1207" s="260"/>
      <c r="D1207" s="260"/>
      <c r="E1207" s="260">
        <v>18780.97</v>
      </c>
      <c r="F1207" s="260">
        <v>18780.97</v>
      </c>
      <c r="G1207" s="261"/>
      <c r="H1207" s="260"/>
      <c r="I1207" s="259" t="s">
        <v>4706</v>
      </c>
      <c r="J1207" s="214" t="s">
        <v>4730</v>
      </c>
    </row>
    <row r="1208" spans="1:10" x14ac:dyDescent="0.25">
      <c r="A1208" s="214" t="s">
        <v>6380</v>
      </c>
      <c r="B1208" s="259" t="s">
        <v>1126</v>
      </c>
      <c r="C1208" s="260"/>
      <c r="D1208" s="260"/>
      <c r="E1208" s="260">
        <v>30000</v>
      </c>
      <c r="F1208" s="260">
        <v>30000</v>
      </c>
      <c r="G1208" s="261"/>
      <c r="H1208" s="260"/>
      <c r="I1208" s="259" t="s">
        <v>4706</v>
      </c>
      <c r="J1208" s="214" t="s">
        <v>4730</v>
      </c>
    </row>
    <row r="1209" spans="1:10" x14ac:dyDescent="0.25">
      <c r="A1209" s="214" t="s">
        <v>6381</v>
      </c>
      <c r="B1209" s="259" t="s">
        <v>1814</v>
      </c>
      <c r="C1209" s="260"/>
      <c r="D1209" s="260"/>
      <c r="E1209" s="260">
        <v>45130</v>
      </c>
      <c r="F1209" s="260">
        <v>36354.69</v>
      </c>
      <c r="G1209" s="261"/>
      <c r="H1209" s="260"/>
      <c r="I1209" s="259" t="s">
        <v>4706</v>
      </c>
      <c r="J1209" s="214" t="s">
        <v>4730</v>
      </c>
    </row>
    <row r="1210" spans="1:10" x14ac:dyDescent="0.25">
      <c r="A1210" s="214" t="s">
        <v>6382</v>
      </c>
      <c r="B1210" s="259" t="s">
        <v>1813</v>
      </c>
      <c r="C1210" s="260"/>
      <c r="D1210" s="260"/>
      <c r="E1210" s="260">
        <v>84870</v>
      </c>
      <c r="F1210" s="260">
        <v>68367.5</v>
      </c>
      <c r="G1210" s="261"/>
      <c r="H1210" s="260"/>
      <c r="I1210" s="259" t="s">
        <v>4706</v>
      </c>
      <c r="J1210" s="214" t="s">
        <v>4730</v>
      </c>
    </row>
    <row r="1211" spans="1:10" x14ac:dyDescent="0.25">
      <c r="A1211" s="214" t="s">
        <v>6383</v>
      </c>
      <c r="B1211" s="259" t="s">
        <v>1146</v>
      </c>
      <c r="C1211" s="260"/>
      <c r="D1211" s="260"/>
      <c r="E1211" s="260">
        <v>35000</v>
      </c>
      <c r="F1211" s="260">
        <v>35000</v>
      </c>
      <c r="G1211" s="261"/>
      <c r="H1211" s="260"/>
      <c r="I1211" s="259" t="s">
        <v>4797</v>
      </c>
      <c r="J1211" s="214" t="s">
        <v>4682</v>
      </c>
    </row>
    <row r="1212" spans="1:10" x14ac:dyDescent="0.25">
      <c r="A1212" s="214" t="s">
        <v>6384</v>
      </c>
      <c r="B1212" s="259" t="s">
        <v>1554</v>
      </c>
      <c r="C1212" s="260"/>
      <c r="D1212" s="260"/>
      <c r="E1212" s="260">
        <v>17089.580000000002</v>
      </c>
      <c r="F1212" s="260">
        <v>17089.580000000002</v>
      </c>
      <c r="G1212" s="261"/>
      <c r="H1212" s="260"/>
      <c r="I1212" s="259" t="s">
        <v>4706</v>
      </c>
      <c r="J1212" s="214" t="s">
        <v>4730</v>
      </c>
    </row>
    <row r="1213" spans="1:10" x14ac:dyDescent="0.25">
      <c r="A1213" s="214" t="s">
        <v>6385</v>
      </c>
      <c r="B1213" s="259" t="s">
        <v>1554</v>
      </c>
      <c r="C1213" s="260"/>
      <c r="D1213" s="260"/>
      <c r="E1213" s="260">
        <v>17089.59</v>
      </c>
      <c r="F1213" s="260">
        <v>17089.59</v>
      </c>
      <c r="G1213" s="261"/>
      <c r="H1213" s="260"/>
      <c r="I1213" s="259" t="s">
        <v>4706</v>
      </c>
      <c r="J1213" s="214" t="s">
        <v>4730</v>
      </c>
    </row>
    <row r="1214" spans="1:10" x14ac:dyDescent="0.25">
      <c r="A1214" s="214" t="s">
        <v>6386</v>
      </c>
      <c r="B1214" s="259" t="s">
        <v>1554</v>
      </c>
      <c r="C1214" s="260"/>
      <c r="D1214" s="260"/>
      <c r="E1214" s="260">
        <v>17089.59</v>
      </c>
      <c r="F1214" s="260">
        <v>17089.59</v>
      </c>
      <c r="G1214" s="261"/>
      <c r="H1214" s="260"/>
      <c r="I1214" s="259" t="s">
        <v>4706</v>
      </c>
      <c r="J1214" s="214" t="s">
        <v>4730</v>
      </c>
    </row>
    <row r="1215" spans="1:10" x14ac:dyDescent="0.25">
      <c r="A1215" s="214" t="s">
        <v>6387</v>
      </c>
      <c r="B1215" s="259" t="s">
        <v>1554</v>
      </c>
      <c r="C1215" s="260"/>
      <c r="D1215" s="260"/>
      <c r="E1215" s="260">
        <v>17089.59</v>
      </c>
      <c r="F1215" s="260">
        <v>17089.59</v>
      </c>
      <c r="G1215" s="261"/>
      <c r="H1215" s="260"/>
      <c r="I1215" s="259" t="s">
        <v>4706</v>
      </c>
      <c r="J1215" s="214" t="s">
        <v>4730</v>
      </c>
    </row>
    <row r="1216" spans="1:10" x14ac:dyDescent="0.25">
      <c r="A1216" s="214" t="s">
        <v>6388</v>
      </c>
      <c r="B1216" s="259" t="s">
        <v>1136</v>
      </c>
      <c r="C1216" s="260"/>
      <c r="D1216" s="260"/>
      <c r="E1216" s="260">
        <v>36000</v>
      </c>
      <c r="F1216" s="260">
        <v>36000</v>
      </c>
      <c r="G1216" s="261"/>
      <c r="H1216" s="260"/>
      <c r="I1216" s="259" t="s">
        <v>4706</v>
      </c>
      <c r="J1216" s="214" t="s">
        <v>4730</v>
      </c>
    </row>
    <row r="1217" spans="1:10" x14ac:dyDescent="0.25">
      <c r="A1217" s="214" t="s">
        <v>6389</v>
      </c>
      <c r="B1217" s="259" t="s">
        <v>1142</v>
      </c>
      <c r="C1217" s="260"/>
      <c r="D1217" s="260"/>
      <c r="E1217" s="260">
        <v>38400</v>
      </c>
      <c r="F1217" s="260">
        <v>38400</v>
      </c>
      <c r="G1217" s="261"/>
      <c r="H1217" s="260"/>
      <c r="I1217" s="259" t="s">
        <v>4706</v>
      </c>
      <c r="J1217" s="214" t="s">
        <v>4730</v>
      </c>
    </row>
    <row r="1218" spans="1:10" x14ac:dyDescent="0.25">
      <c r="A1218" s="214" t="s">
        <v>6390</v>
      </c>
      <c r="B1218" s="259" t="s">
        <v>1812</v>
      </c>
      <c r="C1218" s="260"/>
      <c r="D1218" s="260"/>
      <c r="E1218" s="260">
        <v>34297.5</v>
      </c>
      <c r="F1218" s="260">
        <v>34297.5</v>
      </c>
      <c r="G1218" s="261"/>
      <c r="H1218" s="260"/>
      <c r="I1218" s="259" t="s">
        <v>4706</v>
      </c>
      <c r="J1218" s="214" t="s">
        <v>4730</v>
      </c>
    </row>
    <row r="1219" spans="1:10" ht="24" x14ac:dyDescent="0.25">
      <c r="A1219" s="214" t="s">
        <v>6391</v>
      </c>
      <c r="B1219" s="259" t="s">
        <v>1811</v>
      </c>
      <c r="C1219" s="260"/>
      <c r="D1219" s="260"/>
      <c r="E1219" s="260">
        <v>39800</v>
      </c>
      <c r="F1219" s="260">
        <v>39800</v>
      </c>
      <c r="G1219" s="261"/>
      <c r="H1219" s="260"/>
      <c r="I1219" s="259" t="s">
        <v>4706</v>
      </c>
      <c r="J1219" s="214" t="s">
        <v>4730</v>
      </c>
    </row>
    <row r="1220" spans="1:10" x14ac:dyDescent="0.25">
      <c r="A1220" s="214" t="s">
        <v>6392</v>
      </c>
      <c r="B1220" s="259" t="s">
        <v>1810</v>
      </c>
      <c r="C1220" s="260"/>
      <c r="D1220" s="260"/>
      <c r="E1220" s="260">
        <v>25000</v>
      </c>
      <c r="F1220" s="260">
        <v>25000</v>
      </c>
      <c r="G1220" s="261"/>
      <c r="H1220" s="260"/>
      <c r="I1220" s="259" t="s">
        <v>4706</v>
      </c>
      <c r="J1220" s="214" t="s">
        <v>4730</v>
      </c>
    </row>
    <row r="1221" spans="1:10" x14ac:dyDescent="0.25">
      <c r="A1221" s="214" t="s">
        <v>6393</v>
      </c>
      <c r="B1221" s="259" t="s">
        <v>1630</v>
      </c>
      <c r="C1221" s="260"/>
      <c r="D1221" s="260"/>
      <c r="E1221" s="260">
        <v>16000</v>
      </c>
      <c r="F1221" s="260">
        <v>16000</v>
      </c>
      <c r="G1221" s="261"/>
      <c r="H1221" s="260"/>
      <c r="I1221" s="259" t="s">
        <v>4706</v>
      </c>
      <c r="J1221" s="214" t="s">
        <v>4730</v>
      </c>
    </row>
    <row r="1222" spans="1:10" ht="24" x14ac:dyDescent="0.25">
      <c r="A1222" s="214" t="s">
        <v>6394</v>
      </c>
      <c r="B1222" s="259" t="s">
        <v>1809</v>
      </c>
      <c r="C1222" s="260"/>
      <c r="D1222" s="260"/>
      <c r="E1222" s="260">
        <v>15600</v>
      </c>
      <c r="F1222" s="260">
        <v>15600</v>
      </c>
      <c r="G1222" s="261"/>
      <c r="H1222" s="260"/>
      <c r="I1222" s="259" t="s">
        <v>4706</v>
      </c>
      <c r="J1222" s="214" t="s">
        <v>4730</v>
      </c>
    </row>
    <row r="1223" spans="1:10" x14ac:dyDescent="0.25">
      <c r="A1223" s="214" t="s">
        <v>6395</v>
      </c>
      <c r="B1223" s="259" t="s">
        <v>1808</v>
      </c>
      <c r="C1223" s="260"/>
      <c r="D1223" s="260"/>
      <c r="E1223" s="260">
        <v>20850</v>
      </c>
      <c r="F1223" s="260">
        <v>20850</v>
      </c>
      <c r="G1223" s="261"/>
      <c r="H1223" s="260"/>
      <c r="I1223" s="259" t="s">
        <v>4706</v>
      </c>
      <c r="J1223" s="214" t="s">
        <v>4730</v>
      </c>
    </row>
    <row r="1224" spans="1:10" x14ac:dyDescent="0.25">
      <c r="A1224" s="214" t="s">
        <v>6396</v>
      </c>
      <c r="B1224" s="259" t="s">
        <v>1807</v>
      </c>
      <c r="C1224" s="260"/>
      <c r="D1224" s="260"/>
      <c r="E1224" s="260">
        <v>26610.86</v>
      </c>
      <c r="F1224" s="260">
        <v>26610.86</v>
      </c>
      <c r="G1224" s="261"/>
      <c r="H1224" s="260"/>
      <c r="I1224" s="259" t="s">
        <v>4706</v>
      </c>
      <c r="J1224" s="214" t="s">
        <v>4730</v>
      </c>
    </row>
    <row r="1225" spans="1:10" x14ac:dyDescent="0.25">
      <c r="A1225" s="214" t="s">
        <v>6397</v>
      </c>
      <c r="B1225" s="259" t="s">
        <v>1547</v>
      </c>
      <c r="C1225" s="260"/>
      <c r="D1225" s="260"/>
      <c r="E1225" s="260">
        <v>60898.080000000002</v>
      </c>
      <c r="F1225" s="260">
        <v>30838.74</v>
      </c>
      <c r="G1225" s="261"/>
      <c r="H1225" s="260"/>
      <c r="I1225" s="259" t="s">
        <v>4706</v>
      </c>
      <c r="J1225" s="214" t="s">
        <v>4730</v>
      </c>
    </row>
    <row r="1226" spans="1:10" x14ac:dyDescent="0.25">
      <c r="A1226" s="214" t="s">
        <v>6398</v>
      </c>
      <c r="B1226" s="259" t="s">
        <v>1173</v>
      </c>
      <c r="C1226" s="260"/>
      <c r="D1226" s="260"/>
      <c r="E1226" s="260">
        <v>69302.14</v>
      </c>
      <c r="F1226" s="260">
        <v>10181.16</v>
      </c>
      <c r="G1226" s="261"/>
      <c r="H1226" s="260"/>
      <c r="I1226" s="259" t="s">
        <v>4706</v>
      </c>
      <c r="J1226" s="214" t="s">
        <v>4730</v>
      </c>
    </row>
    <row r="1227" spans="1:10" x14ac:dyDescent="0.25">
      <c r="A1227" s="214" t="s">
        <v>6399</v>
      </c>
      <c r="B1227" s="259" t="s">
        <v>1617</v>
      </c>
      <c r="C1227" s="260"/>
      <c r="D1227" s="260"/>
      <c r="E1227" s="260">
        <v>13210</v>
      </c>
      <c r="F1227" s="260">
        <v>13210</v>
      </c>
      <c r="G1227" s="261"/>
      <c r="H1227" s="260"/>
      <c r="I1227" s="259" t="s">
        <v>4706</v>
      </c>
      <c r="J1227" s="214" t="s">
        <v>4730</v>
      </c>
    </row>
    <row r="1228" spans="1:10" x14ac:dyDescent="0.25">
      <c r="A1228" s="214" t="s">
        <v>6400</v>
      </c>
      <c r="B1228" s="259" t="s">
        <v>1173</v>
      </c>
      <c r="C1228" s="260"/>
      <c r="D1228" s="260"/>
      <c r="E1228" s="260">
        <v>74142.05</v>
      </c>
      <c r="F1228" s="260">
        <v>74142.05</v>
      </c>
      <c r="G1228" s="261"/>
      <c r="H1228" s="260"/>
      <c r="I1228" s="259" t="s">
        <v>4706</v>
      </c>
      <c r="J1228" s="214" t="s">
        <v>4730</v>
      </c>
    </row>
    <row r="1229" spans="1:10" x14ac:dyDescent="0.25">
      <c r="A1229" s="214" t="s">
        <v>2853</v>
      </c>
      <c r="B1229" s="259" t="s">
        <v>1174</v>
      </c>
      <c r="C1229" s="260"/>
      <c r="D1229" s="260"/>
      <c r="E1229" s="260">
        <v>16720.02</v>
      </c>
      <c r="F1229" s="260">
        <v>16720.02</v>
      </c>
      <c r="G1229" s="261"/>
      <c r="H1229" s="260"/>
      <c r="I1229" s="259" t="s">
        <v>4706</v>
      </c>
      <c r="J1229" s="214" t="s">
        <v>4730</v>
      </c>
    </row>
    <row r="1230" spans="1:10" x14ac:dyDescent="0.25">
      <c r="A1230" s="214" t="s">
        <v>6401</v>
      </c>
      <c r="B1230" s="259" t="s">
        <v>1775</v>
      </c>
      <c r="C1230" s="260"/>
      <c r="D1230" s="260"/>
      <c r="E1230" s="260">
        <v>31998</v>
      </c>
      <c r="F1230" s="260">
        <v>31998</v>
      </c>
      <c r="G1230" s="261"/>
      <c r="H1230" s="260"/>
      <c r="I1230" s="259" t="s">
        <v>4706</v>
      </c>
      <c r="J1230" s="214" t="s">
        <v>4730</v>
      </c>
    </row>
    <row r="1231" spans="1:10" x14ac:dyDescent="0.25">
      <c r="A1231" s="214" t="s">
        <v>6402</v>
      </c>
      <c r="B1231" s="259" t="s">
        <v>1772</v>
      </c>
      <c r="C1231" s="260"/>
      <c r="D1231" s="260"/>
      <c r="E1231" s="260">
        <v>49873</v>
      </c>
      <c r="F1231" s="260">
        <v>49873</v>
      </c>
      <c r="G1231" s="261"/>
      <c r="H1231" s="260"/>
      <c r="I1231" s="259" t="s">
        <v>4707</v>
      </c>
      <c r="J1231" s="214" t="s">
        <v>4730</v>
      </c>
    </row>
    <row r="1232" spans="1:10" x14ac:dyDescent="0.25">
      <c r="A1232" s="214" t="s">
        <v>6403</v>
      </c>
      <c r="B1232" s="259" t="s">
        <v>1124</v>
      </c>
      <c r="C1232" s="260"/>
      <c r="D1232" s="260"/>
      <c r="E1232" s="260">
        <v>17317</v>
      </c>
      <c r="F1232" s="260">
        <v>17317</v>
      </c>
      <c r="G1232" s="261"/>
      <c r="H1232" s="260"/>
      <c r="I1232" s="259" t="s">
        <v>4707</v>
      </c>
      <c r="J1232" s="214" t="s">
        <v>4730</v>
      </c>
    </row>
    <row r="1233" spans="1:10" x14ac:dyDescent="0.25">
      <c r="A1233" s="214" t="s">
        <v>6404</v>
      </c>
      <c r="B1233" s="259" t="s">
        <v>1769</v>
      </c>
      <c r="C1233" s="260"/>
      <c r="D1233" s="260"/>
      <c r="E1233" s="260">
        <v>15700</v>
      </c>
      <c r="F1233" s="260">
        <v>15700</v>
      </c>
      <c r="G1233" s="261"/>
      <c r="H1233" s="260"/>
      <c r="I1233" s="259" t="s">
        <v>4707</v>
      </c>
      <c r="J1233" s="214" t="s">
        <v>4730</v>
      </c>
    </row>
    <row r="1234" spans="1:10" x14ac:dyDescent="0.25">
      <c r="A1234" s="214" t="s">
        <v>6405</v>
      </c>
      <c r="B1234" s="259" t="s">
        <v>1136</v>
      </c>
      <c r="C1234" s="260"/>
      <c r="D1234" s="260"/>
      <c r="E1234" s="260">
        <v>12000</v>
      </c>
      <c r="F1234" s="260">
        <v>12000</v>
      </c>
      <c r="G1234" s="261"/>
      <c r="H1234" s="260"/>
      <c r="I1234" s="259" t="s">
        <v>4707</v>
      </c>
      <c r="J1234" s="214" t="s">
        <v>4730</v>
      </c>
    </row>
    <row r="1235" spans="1:10" ht="24" x14ac:dyDescent="0.25">
      <c r="A1235" s="214" t="s">
        <v>6406</v>
      </c>
      <c r="B1235" s="259" t="s">
        <v>1768</v>
      </c>
      <c r="C1235" s="260"/>
      <c r="D1235" s="260"/>
      <c r="E1235" s="260">
        <v>88806</v>
      </c>
      <c r="F1235" s="260">
        <v>88806</v>
      </c>
      <c r="G1235" s="261"/>
      <c r="H1235" s="260"/>
      <c r="I1235" s="259" t="s">
        <v>4707</v>
      </c>
      <c r="J1235" s="214" t="s">
        <v>4730</v>
      </c>
    </row>
    <row r="1236" spans="1:10" x14ac:dyDescent="0.25">
      <c r="A1236" s="214" t="s">
        <v>6407</v>
      </c>
      <c r="B1236" s="259" t="s">
        <v>1767</v>
      </c>
      <c r="C1236" s="260"/>
      <c r="D1236" s="260"/>
      <c r="E1236" s="260">
        <v>18160</v>
      </c>
      <c r="F1236" s="260">
        <v>18160</v>
      </c>
      <c r="G1236" s="261"/>
      <c r="H1236" s="260"/>
      <c r="I1236" s="259" t="s">
        <v>4707</v>
      </c>
      <c r="J1236" s="214" t="s">
        <v>4730</v>
      </c>
    </row>
    <row r="1237" spans="1:10" x14ac:dyDescent="0.25">
      <c r="A1237" s="214" t="s">
        <v>6408</v>
      </c>
      <c r="B1237" s="259" t="s">
        <v>1765</v>
      </c>
      <c r="C1237" s="260"/>
      <c r="D1237" s="260"/>
      <c r="E1237" s="260">
        <v>17800</v>
      </c>
      <c r="F1237" s="260">
        <v>17800</v>
      </c>
      <c r="G1237" s="261"/>
      <c r="H1237" s="260"/>
      <c r="I1237" s="259" t="s">
        <v>4707</v>
      </c>
      <c r="J1237" s="214" t="s">
        <v>4730</v>
      </c>
    </row>
    <row r="1238" spans="1:10" x14ac:dyDescent="0.25">
      <c r="A1238" s="214" t="s">
        <v>6409</v>
      </c>
      <c r="B1238" s="259" t="s">
        <v>1764</v>
      </c>
      <c r="C1238" s="260"/>
      <c r="D1238" s="260"/>
      <c r="E1238" s="260">
        <v>80855</v>
      </c>
      <c r="F1238" s="260">
        <v>80855</v>
      </c>
      <c r="G1238" s="261"/>
      <c r="H1238" s="260"/>
      <c r="I1238" s="259" t="s">
        <v>4707</v>
      </c>
      <c r="J1238" s="214" t="s">
        <v>4730</v>
      </c>
    </row>
    <row r="1239" spans="1:10" x14ac:dyDescent="0.25">
      <c r="A1239" s="214" t="s">
        <v>6410</v>
      </c>
      <c r="B1239" s="259" t="s">
        <v>1127</v>
      </c>
      <c r="C1239" s="260"/>
      <c r="D1239" s="260"/>
      <c r="E1239" s="260">
        <v>36522</v>
      </c>
      <c r="F1239" s="260">
        <v>36522</v>
      </c>
      <c r="G1239" s="261"/>
      <c r="H1239" s="260"/>
      <c r="I1239" s="259" t="s">
        <v>4707</v>
      </c>
      <c r="J1239" s="214" t="s">
        <v>4730</v>
      </c>
    </row>
    <row r="1240" spans="1:10" x14ac:dyDescent="0.25">
      <c r="A1240" s="214" t="s">
        <v>6411</v>
      </c>
      <c r="B1240" s="259" t="s">
        <v>1543</v>
      </c>
      <c r="C1240" s="260"/>
      <c r="D1240" s="260"/>
      <c r="E1240" s="260">
        <v>18085</v>
      </c>
      <c r="F1240" s="260">
        <v>18085</v>
      </c>
      <c r="G1240" s="261"/>
      <c r="H1240" s="260"/>
      <c r="I1240" s="259" t="s">
        <v>4707</v>
      </c>
      <c r="J1240" s="214" t="s">
        <v>4730</v>
      </c>
    </row>
    <row r="1241" spans="1:10" x14ac:dyDescent="0.25">
      <c r="A1241" s="214" t="s">
        <v>6412</v>
      </c>
      <c r="B1241" s="259" t="s">
        <v>1760</v>
      </c>
      <c r="C1241" s="260"/>
      <c r="D1241" s="260"/>
      <c r="E1241" s="260">
        <v>42065.279999999999</v>
      </c>
      <c r="F1241" s="260">
        <v>42065.279999999999</v>
      </c>
      <c r="G1241" s="261"/>
      <c r="H1241" s="260"/>
      <c r="I1241" s="259" t="s">
        <v>4707</v>
      </c>
      <c r="J1241" s="214" t="s">
        <v>4730</v>
      </c>
    </row>
    <row r="1242" spans="1:10" x14ac:dyDescent="0.25">
      <c r="A1242" s="214" t="s">
        <v>6413</v>
      </c>
      <c r="B1242" s="259" t="s">
        <v>1757</v>
      </c>
      <c r="C1242" s="260"/>
      <c r="D1242" s="260"/>
      <c r="E1242" s="260">
        <v>93632</v>
      </c>
      <c r="F1242" s="260">
        <v>93632</v>
      </c>
      <c r="G1242" s="261"/>
      <c r="H1242" s="260"/>
      <c r="I1242" s="259" t="s">
        <v>4707</v>
      </c>
      <c r="J1242" s="214" t="s">
        <v>4730</v>
      </c>
    </row>
    <row r="1243" spans="1:10" x14ac:dyDescent="0.25">
      <c r="A1243" s="214" t="s">
        <v>6414</v>
      </c>
      <c r="B1243" s="259" t="s">
        <v>1639</v>
      </c>
      <c r="C1243" s="260"/>
      <c r="D1243" s="260"/>
      <c r="E1243" s="260">
        <v>12000</v>
      </c>
      <c r="F1243" s="260">
        <v>12000</v>
      </c>
      <c r="G1243" s="261"/>
      <c r="H1243" s="260"/>
      <c r="I1243" s="259" t="s">
        <v>4707</v>
      </c>
      <c r="J1243" s="214" t="s">
        <v>4730</v>
      </c>
    </row>
    <row r="1244" spans="1:10" x14ac:dyDescent="0.25">
      <c r="A1244" s="214" t="s">
        <v>6415</v>
      </c>
      <c r="B1244" s="259" t="s">
        <v>1756</v>
      </c>
      <c r="C1244" s="260"/>
      <c r="D1244" s="260"/>
      <c r="E1244" s="260">
        <v>10050</v>
      </c>
      <c r="F1244" s="260">
        <v>10050</v>
      </c>
      <c r="G1244" s="261"/>
      <c r="H1244" s="260"/>
      <c r="I1244" s="259" t="s">
        <v>4707</v>
      </c>
      <c r="J1244" s="214" t="s">
        <v>4730</v>
      </c>
    </row>
    <row r="1245" spans="1:10" x14ac:dyDescent="0.25">
      <c r="A1245" s="214" t="s">
        <v>6416</v>
      </c>
      <c r="B1245" s="259" t="s">
        <v>1637</v>
      </c>
      <c r="C1245" s="260"/>
      <c r="D1245" s="260"/>
      <c r="E1245" s="260">
        <v>13700</v>
      </c>
      <c r="F1245" s="260">
        <v>13700</v>
      </c>
      <c r="G1245" s="261"/>
      <c r="H1245" s="260"/>
      <c r="I1245" s="259" t="s">
        <v>4707</v>
      </c>
      <c r="J1245" s="214" t="s">
        <v>4730</v>
      </c>
    </row>
    <row r="1246" spans="1:10" x14ac:dyDescent="0.25">
      <c r="A1246" s="214" t="s">
        <v>6417</v>
      </c>
      <c r="B1246" s="259" t="s">
        <v>1612</v>
      </c>
      <c r="C1246" s="260"/>
      <c r="D1246" s="260"/>
      <c r="E1246" s="260">
        <v>23600</v>
      </c>
      <c r="F1246" s="260">
        <v>23600</v>
      </c>
      <c r="G1246" s="261"/>
      <c r="H1246" s="260"/>
      <c r="I1246" s="259" t="s">
        <v>4707</v>
      </c>
      <c r="J1246" s="214" t="s">
        <v>4730</v>
      </c>
    </row>
    <row r="1247" spans="1:10" x14ac:dyDescent="0.25">
      <c r="A1247" s="214" t="s">
        <v>6418</v>
      </c>
      <c r="B1247" s="259" t="s">
        <v>1591</v>
      </c>
      <c r="C1247" s="260"/>
      <c r="D1247" s="260"/>
      <c r="E1247" s="260">
        <v>14000</v>
      </c>
      <c r="F1247" s="260">
        <v>14000</v>
      </c>
      <c r="G1247" s="261"/>
      <c r="H1247" s="260"/>
      <c r="I1247" s="259" t="s">
        <v>4707</v>
      </c>
      <c r="J1247" s="214" t="s">
        <v>4730</v>
      </c>
    </row>
    <row r="1248" spans="1:10" x14ac:dyDescent="0.25">
      <c r="A1248" s="214" t="s">
        <v>6419</v>
      </c>
      <c r="B1248" s="259" t="s">
        <v>1569</v>
      </c>
      <c r="C1248" s="260"/>
      <c r="D1248" s="260"/>
      <c r="E1248" s="260">
        <v>29000</v>
      </c>
      <c r="F1248" s="260">
        <v>29000</v>
      </c>
      <c r="G1248" s="261"/>
      <c r="H1248" s="260"/>
      <c r="I1248" s="259" t="s">
        <v>4707</v>
      </c>
      <c r="J1248" s="214" t="s">
        <v>4730</v>
      </c>
    </row>
    <row r="1249" spans="1:10" x14ac:dyDescent="0.25">
      <c r="A1249" s="214" t="s">
        <v>6420</v>
      </c>
      <c r="B1249" s="259" t="s">
        <v>1568</v>
      </c>
      <c r="C1249" s="260"/>
      <c r="D1249" s="260"/>
      <c r="E1249" s="260">
        <v>25000</v>
      </c>
      <c r="F1249" s="260">
        <v>25000</v>
      </c>
      <c r="G1249" s="261"/>
      <c r="H1249" s="260"/>
      <c r="I1249" s="259" t="s">
        <v>4707</v>
      </c>
      <c r="J1249" s="214" t="s">
        <v>4730</v>
      </c>
    </row>
    <row r="1250" spans="1:10" ht="24" x14ac:dyDescent="0.25">
      <c r="A1250" s="214" t="s">
        <v>6421</v>
      </c>
      <c r="B1250" s="259" t="s">
        <v>1754</v>
      </c>
      <c r="C1250" s="260"/>
      <c r="D1250" s="260"/>
      <c r="E1250" s="260">
        <v>19750</v>
      </c>
      <c r="F1250" s="260">
        <v>19750</v>
      </c>
      <c r="G1250" s="261"/>
      <c r="H1250" s="260"/>
      <c r="I1250" s="259" t="s">
        <v>4707</v>
      </c>
      <c r="J1250" s="214" t="s">
        <v>4730</v>
      </c>
    </row>
    <row r="1251" spans="1:10" ht="24" x14ac:dyDescent="0.25">
      <c r="A1251" s="214" t="s">
        <v>6422</v>
      </c>
      <c r="B1251" s="259" t="s">
        <v>1753</v>
      </c>
      <c r="C1251" s="260"/>
      <c r="D1251" s="260"/>
      <c r="E1251" s="260">
        <v>12500</v>
      </c>
      <c r="F1251" s="260">
        <v>12500</v>
      </c>
      <c r="G1251" s="261"/>
      <c r="H1251" s="260"/>
      <c r="I1251" s="259" t="s">
        <v>4707</v>
      </c>
      <c r="J1251" s="214" t="s">
        <v>4730</v>
      </c>
    </row>
    <row r="1252" spans="1:10" ht="24" x14ac:dyDescent="0.25">
      <c r="A1252" s="214" t="s">
        <v>6423</v>
      </c>
      <c r="B1252" s="259" t="s">
        <v>1752</v>
      </c>
      <c r="C1252" s="260"/>
      <c r="D1252" s="260"/>
      <c r="E1252" s="260">
        <v>16000</v>
      </c>
      <c r="F1252" s="260">
        <v>16000</v>
      </c>
      <c r="G1252" s="261"/>
      <c r="H1252" s="260"/>
      <c r="I1252" s="259" t="s">
        <v>4707</v>
      </c>
      <c r="J1252" s="214" t="s">
        <v>4730</v>
      </c>
    </row>
    <row r="1253" spans="1:10" x14ac:dyDescent="0.25">
      <c r="A1253" s="214" t="s">
        <v>6424</v>
      </c>
      <c r="B1253" s="259" t="s">
        <v>1751</v>
      </c>
      <c r="C1253" s="260"/>
      <c r="D1253" s="260"/>
      <c r="E1253" s="260">
        <v>16100</v>
      </c>
      <c r="F1253" s="260">
        <v>16100</v>
      </c>
      <c r="G1253" s="261"/>
      <c r="H1253" s="260"/>
      <c r="I1253" s="259" t="s">
        <v>4707</v>
      </c>
      <c r="J1253" s="214" t="s">
        <v>4730</v>
      </c>
    </row>
    <row r="1254" spans="1:10" x14ac:dyDescent="0.25">
      <c r="A1254" s="214" t="s">
        <v>6425</v>
      </c>
      <c r="B1254" s="259" t="s">
        <v>1750</v>
      </c>
      <c r="C1254" s="260"/>
      <c r="D1254" s="260"/>
      <c r="E1254" s="260">
        <v>82549.850000000006</v>
      </c>
      <c r="F1254" s="260">
        <v>82549.850000000006</v>
      </c>
      <c r="G1254" s="261"/>
      <c r="H1254" s="260"/>
      <c r="I1254" s="259" t="s">
        <v>4707</v>
      </c>
      <c r="J1254" s="214" t="s">
        <v>4730</v>
      </c>
    </row>
    <row r="1255" spans="1:10" x14ac:dyDescent="0.25">
      <c r="A1255" s="214" t="s">
        <v>6426</v>
      </c>
      <c r="B1255" s="259" t="s">
        <v>1628</v>
      </c>
      <c r="C1255" s="260"/>
      <c r="D1255" s="260"/>
      <c r="E1255" s="260">
        <v>30000</v>
      </c>
      <c r="F1255" s="260">
        <v>30000</v>
      </c>
      <c r="G1255" s="261"/>
      <c r="H1255" s="260"/>
      <c r="I1255" s="259" t="s">
        <v>4707</v>
      </c>
      <c r="J1255" s="214" t="s">
        <v>4730</v>
      </c>
    </row>
    <row r="1256" spans="1:10" x14ac:dyDescent="0.25">
      <c r="A1256" s="214" t="s">
        <v>6427</v>
      </c>
      <c r="B1256" s="259" t="s">
        <v>1627</v>
      </c>
      <c r="C1256" s="260"/>
      <c r="D1256" s="260"/>
      <c r="E1256" s="260">
        <v>20850</v>
      </c>
      <c r="F1256" s="260">
        <v>20850</v>
      </c>
      <c r="G1256" s="261"/>
      <c r="H1256" s="260"/>
      <c r="I1256" s="259" t="s">
        <v>4707</v>
      </c>
      <c r="J1256" s="214" t="s">
        <v>4730</v>
      </c>
    </row>
    <row r="1257" spans="1:10" ht="24" x14ac:dyDescent="0.25">
      <c r="A1257" s="214" t="s">
        <v>6428</v>
      </c>
      <c r="B1257" s="259" t="s">
        <v>1749</v>
      </c>
      <c r="C1257" s="260"/>
      <c r="D1257" s="260"/>
      <c r="E1257" s="260">
        <v>54397.440000000002</v>
      </c>
      <c r="F1257" s="260">
        <v>54397.440000000002</v>
      </c>
      <c r="G1257" s="261"/>
      <c r="H1257" s="260"/>
      <c r="I1257" s="259" t="s">
        <v>4707</v>
      </c>
      <c r="J1257" s="214" t="s">
        <v>4730</v>
      </c>
    </row>
    <row r="1258" spans="1:10" x14ac:dyDescent="0.25">
      <c r="A1258" s="214" t="s">
        <v>6429</v>
      </c>
      <c r="B1258" s="259" t="s">
        <v>1748</v>
      </c>
      <c r="C1258" s="260"/>
      <c r="D1258" s="260"/>
      <c r="E1258" s="260">
        <v>235000</v>
      </c>
      <c r="F1258" s="260">
        <v>18277.84</v>
      </c>
      <c r="G1258" s="261"/>
      <c r="H1258" s="260"/>
      <c r="I1258" s="259" t="s">
        <v>4707</v>
      </c>
      <c r="J1258" s="214" t="s">
        <v>4730</v>
      </c>
    </row>
    <row r="1259" spans="1:10" x14ac:dyDescent="0.25">
      <c r="A1259" s="214" t="s">
        <v>6430</v>
      </c>
      <c r="B1259" s="259" t="s">
        <v>1747</v>
      </c>
      <c r="C1259" s="260"/>
      <c r="D1259" s="260"/>
      <c r="E1259" s="260">
        <v>250000</v>
      </c>
      <c r="F1259" s="260">
        <v>104166.6</v>
      </c>
      <c r="G1259" s="261"/>
      <c r="H1259" s="260"/>
      <c r="I1259" s="259" t="s">
        <v>4707</v>
      </c>
      <c r="J1259" s="214" t="s">
        <v>4730</v>
      </c>
    </row>
    <row r="1260" spans="1:10" x14ac:dyDescent="0.25">
      <c r="A1260" s="214" t="s">
        <v>6431</v>
      </c>
      <c r="B1260" s="259" t="s">
        <v>1554</v>
      </c>
      <c r="C1260" s="260"/>
      <c r="D1260" s="260"/>
      <c r="E1260" s="260">
        <v>17089.59</v>
      </c>
      <c r="F1260" s="260">
        <v>17089.59</v>
      </c>
      <c r="G1260" s="261"/>
      <c r="H1260" s="260"/>
      <c r="I1260" s="259" t="s">
        <v>4707</v>
      </c>
      <c r="J1260" s="214" t="s">
        <v>4730</v>
      </c>
    </row>
    <row r="1261" spans="1:10" x14ac:dyDescent="0.25">
      <c r="A1261" s="214" t="s">
        <v>6432</v>
      </c>
      <c r="B1261" s="259" t="s">
        <v>1554</v>
      </c>
      <c r="C1261" s="260"/>
      <c r="D1261" s="260"/>
      <c r="E1261" s="260">
        <v>17089.59</v>
      </c>
      <c r="F1261" s="260">
        <v>17089.59</v>
      </c>
      <c r="G1261" s="261"/>
      <c r="H1261" s="260"/>
      <c r="I1261" s="259" t="s">
        <v>4707</v>
      </c>
      <c r="J1261" s="214" t="s">
        <v>4730</v>
      </c>
    </row>
    <row r="1262" spans="1:10" x14ac:dyDescent="0.25">
      <c r="A1262" s="214" t="s">
        <v>6433</v>
      </c>
      <c r="B1262" s="259" t="s">
        <v>1554</v>
      </c>
      <c r="C1262" s="260"/>
      <c r="D1262" s="260"/>
      <c r="E1262" s="260">
        <v>17089.59</v>
      </c>
      <c r="F1262" s="260">
        <v>17089.59</v>
      </c>
      <c r="G1262" s="261"/>
      <c r="H1262" s="260"/>
      <c r="I1262" s="259" t="s">
        <v>4707</v>
      </c>
      <c r="J1262" s="214" t="s">
        <v>4730</v>
      </c>
    </row>
    <row r="1263" spans="1:10" x14ac:dyDescent="0.25">
      <c r="A1263" s="214" t="s">
        <v>6434</v>
      </c>
      <c r="B1263" s="259" t="s">
        <v>1554</v>
      </c>
      <c r="C1263" s="260"/>
      <c r="D1263" s="260"/>
      <c r="E1263" s="260">
        <v>17089.59</v>
      </c>
      <c r="F1263" s="260">
        <v>17089.59</v>
      </c>
      <c r="G1263" s="261"/>
      <c r="H1263" s="260"/>
      <c r="I1263" s="259" t="s">
        <v>4707</v>
      </c>
      <c r="J1263" s="214" t="s">
        <v>4730</v>
      </c>
    </row>
    <row r="1264" spans="1:10" x14ac:dyDescent="0.25">
      <c r="A1264" s="214" t="s">
        <v>6435</v>
      </c>
      <c r="B1264" s="259" t="s">
        <v>1554</v>
      </c>
      <c r="C1264" s="260"/>
      <c r="D1264" s="260"/>
      <c r="E1264" s="260">
        <v>17089.59</v>
      </c>
      <c r="F1264" s="260">
        <v>17089.59</v>
      </c>
      <c r="G1264" s="261"/>
      <c r="H1264" s="260"/>
      <c r="I1264" s="259" t="s">
        <v>4707</v>
      </c>
      <c r="J1264" s="214" t="s">
        <v>4730</v>
      </c>
    </row>
    <row r="1265" spans="1:10" x14ac:dyDescent="0.25">
      <c r="A1265" s="214" t="s">
        <v>6436</v>
      </c>
      <c r="B1265" s="259" t="s">
        <v>1552</v>
      </c>
      <c r="C1265" s="260"/>
      <c r="D1265" s="260"/>
      <c r="E1265" s="260">
        <v>29739.53</v>
      </c>
      <c r="F1265" s="260">
        <v>29739.53</v>
      </c>
      <c r="G1265" s="261"/>
      <c r="H1265" s="260"/>
      <c r="I1265" s="259" t="s">
        <v>4707</v>
      </c>
      <c r="J1265" s="214" t="s">
        <v>4730</v>
      </c>
    </row>
    <row r="1266" spans="1:10" x14ac:dyDescent="0.25">
      <c r="A1266" s="214" t="s">
        <v>6437</v>
      </c>
      <c r="B1266" s="259" t="s">
        <v>1616</v>
      </c>
      <c r="C1266" s="260"/>
      <c r="D1266" s="260"/>
      <c r="E1266" s="260">
        <v>35533.599999999999</v>
      </c>
      <c r="F1266" s="260">
        <v>35533.599999999999</v>
      </c>
      <c r="G1266" s="261"/>
      <c r="H1266" s="260"/>
      <c r="I1266" s="259" t="s">
        <v>4707</v>
      </c>
      <c r="J1266" s="214" t="s">
        <v>4730</v>
      </c>
    </row>
    <row r="1267" spans="1:10" x14ac:dyDescent="0.25">
      <c r="A1267" s="214" t="s">
        <v>6438</v>
      </c>
      <c r="B1267" s="259" t="s">
        <v>1617</v>
      </c>
      <c r="C1267" s="260"/>
      <c r="D1267" s="260"/>
      <c r="E1267" s="260">
        <v>11590</v>
      </c>
      <c r="F1267" s="260">
        <v>11590</v>
      </c>
      <c r="G1267" s="261"/>
      <c r="H1267" s="260"/>
      <c r="I1267" s="259" t="s">
        <v>4707</v>
      </c>
      <c r="J1267" s="214" t="s">
        <v>4730</v>
      </c>
    </row>
    <row r="1268" spans="1:10" x14ac:dyDescent="0.25">
      <c r="A1268" s="214" t="s">
        <v>6439</v>
      </c>
      <c r="B1268" s="259" t="s">
        <v>1173</v>
      </c>
      <c r="C1268" s="260"/>
      <c r="D1268" s="260"/>
      <c r="E1268" s="260">
        <v>61281.51</v>
      </c>
      <c r="F1268" s="260">
        <v>61281.51</v>
      </c>
      <c r="G1268" s="261"/>
      <c r="H1268" s="260"/>
      <c r="I1268" s="259" t="s">
        <v>4707</v>
      </c>
      <c r="J1268" s="214" t="s">
        <v>4730</v>
      </c>
    </row>
    <row r="1269" spans="1:10" x14ac:dyDescent="0.25">
      <c r="A1269" s="214" t="s">
        <v>6440</v>
      </c>
      <c r="B1269" s="259" t="s">
        <v>1571</v>
      </c>
      <c r="C1269" s="260"/>
      <c r="D1269" s="260"/>
      <c r="E1269" s="260">
        <v>10900</v>
      </c>
      <c r="F1269" s="260">
        <v>10900</v>
      </c>
      <c r="G1269" s="261"/>
      <c r="H1269" s="260"/>
      <c r="I1269" s="259" t="s">
        <v>4707</v>
      </c>
      <c r="J1269" s="214" t="s">
        <v>4730</v>
      </c>
    </row>
    <row r="1270" spans="1:10" x14ac:dyDescent="0.25">
      <c r="A1270" s="214" t="s">
        <v>6441</v>
      </c>
      <c r="B1270" s="259" t="s">
        <v>1709</v>
      </c>
      <c r="C1270" s="260"/>
      <c r="D1270" s="260"/>
      <c r="E1270" s="260">
        <v>19000</v>
      </c>
      <c r="F1270" s="260">
        <v>19000</v>
      </c>
      <c r="G1270" s="261"/>
      <c r="H1270" s="260"/>
      <c r="I1270" s="259" t="s">
        <v>4708</v>
      </c>
      <c r="J1270" s="214" t="s">
        <v>4730</v>
      </c>
    </row>
    <row r="1271" spans="1:10" x14ac:dyDescent="0.25">
      <c r="A1271" s="214" t="s">
        <v>6442</v>
      </c>
      <c r="B1271" s="259" t="s">
        <v>1716</v>
      </c>
      <c r="C1271" s="260"/>
      <c r="D1271" s="260"/>
      <c r="E1271" s="260">
        <v>19990</v>
      </c>
      <c r="F1271" s="260">
        <v>19990</v>
      </c>
      <c r="G1271" s="261"/>
      <c r="H1271" s="260"/>
      <c r="I1271" s="259" t="s">
        <v>4708</v>
      </c>
      <c r="J1271" s="214" t="s">
        <v>4730</v>
      </c>
    </row>
    <row r="1272" spans="1:10" x14ac:dyDescent="0.25">
      <c r="A1272" s="214" t="s">
        <v>6443</v>
      </c>
      <c r="B1272" s="259" t="s">
        <v>1715</v>
      </c>
      <c r="C1272" s="260"/>
      <c r="D1272" s="260"/>
      <c r="E1272" s="260">
        <v>11500</v>
      </c>
      <c r="F1272" s="260">
        <v>11500</v>
      </c>
      <c r="G1272" s="261"/>
      <c r="H1272" s="260"/>
      <c r="I1272" s="259" t="s">
        <v>4708</v>
      </c>
      <c r="J1272" s="214" t="s">
        <v>4730</v>
      </c>
    </row>
    <row r="1273" spans="1:10" ht="24" x14ac:dyDescent="0.25">
      <c r="A1273" s="214" t="s">
        <v>6444</v>
      </c>
      <c r="B1273" s="259" t="s">
        <v>1714</v>
      </c>
      <c r="C1273" s="260"/>
      <c r="D1273" s="260"/>
      <c r="E1273" s="260">
        <v>25000</v>
      </c>
      <c r="F1273" s="260">
        <v>25000</v>
      </c>
      <c r="G1273" s="261"/>
      <c r="H1273" s="260"/>
      <c r="I1273" s="259" t="s">
        <v>4708</v>
      </c>
      <c r="J1273" s="214" t="s">
        <v>4730</v>
      </c>
    </row>
    <row r="1274" spans="1:10" ht="24" x14ac:dyDescent="0.25">
      <c r="A1274" s="214" t="s">
        <v>6445</v>
      </c>
      <c r="B1274" s="259" t="s">
        <v>1713</v>
      </c>
      <c r="C1274" s="260"/>
      <c r="D1274" s="260"/>
      <c r="E1274" s="260">
        <v>64663</v>
      </c>
      <c r="F1274" s="260">
        <v>64663</v>
      </c>
      <c r="G1274" s="261"/>
      <c r="H1274" s="260"/>
      <c r="I1274" s="259" t="s">
        <v>4708</v>
      </c>
      <c r="J1274" s="214" t="s">
        <v>4730</v>
      </c>
    </row>
    <row r="1275" spans="1:10" ht="24" x14ac:dyDescent="0.25">
      <c r="A1275" s="214" t="s">
        <v>6446</v>
      </c>
      <c r="B1275" s="259" t="s">
        <v>1713</v>
      </c>
      <c r="C1275" s="260"/>
      <c r="D1275" s="260"/>
      <c r="E1275" s="260">
        <v>88806</v>
      </c>
      <c r="F1275" s="260">
        <v>88806</v>
      </c>
      <c r="G1275" s="261"/>
      <c r="H1275" s="260"/>
      <c r="I1275" s="259" t="s">
        <v>4708</v>
      </c>
      <c r="J1275" s="214" t="s">
        <v>4730</v>
      </c>
    </row>
    <row r="1276" spans="1:10" x14ac:dyDescent="0.25">
      <c r="A1276" s="214" t="s">
        <v>6447</v>
      </c>
      <c r="B1276" s="259" t="s">
        <v>1712</v>
      </c>
      <c r="C1276" s="260"/>
      <c r="D1276" s="260"/>
      <c r="E1276" s="260">
        <v>10329.200000000001</v>
      </c>
      <c r="F1276" s="260">
        <v>10329.200000000001</v>
      </c>
      <c r="G1276" s="261"/>
      <c r="H1276" s="260"/>
      <c r="I1276" s="259" t="s">
        <v>4708</v>
      </c>
      <c r="J1276" s="214" t="s">
        <v>4730</v>
      </c>
    </row>
    <row r="1277" spans="1:10" x14ac:dyDescent="0.25">
      <c r="A1277" s="214" t="s">
        <v>6448</v>
      </c>
      <c r="B1277" s="259" t="s">
        <v>1712</v>
      </c>
      <c r="C1277" s="260"/>
      <c r="D1277" s="260"/>
      <c r="E1277" s="260">
        <v>10329.200000000001</v>
      </c>
      <c r="F1277" s="260">
        <v>10329.200000000001</v>
      </c>
      <c r="G1277" s="261"/>
      <c r="H1277" s="260"/>
      <c r="I1277" s="259" t="s">
        <v>4708</v>
      </c>
      <c r="J1277" s="214" t="s">
        <v>4730</v>
      </c>
    </row>
    <row r="1278" spans="1:10" x14ac:dyDescent="0.25">
      <c r="A1278" s="214" t="s">
        <v>6449</v>
      </c>
      <c r="B1278" s="259" t="s">
        <v>1711</v>
      </c>
      <c r="C1278" s="260"/>
      <c r="D1278" s="260"/>
      <c r="E1278" s="260">
        <v>35103</v>
      </c>
      <c r="F1278" s="260">
        <v>35103</v>
      </c>
      <c r="G1278" s="261"/>
      <c r="H1278" s="260"/>
      <c r="I1278" s="259" t="s">
        <v>4708</v>
      </c>
      <c r="J1278" s="214" t="s">
        <v>4730</v>
      </c>
    </row>
    <row r="1279" spans="1:10" x14ac:dyDescent="0.25">
      <c r="A1279" s="214" t="s">
        <v>6450</v>
      </c>
      <c r="B1279" s="259" t="s">
        <v>1708</v>
      </c>
      <c r="C1279" s="260"/>
      <c r="D1279" s="260"/>
      <c r="E1279" s="260">
        <v>15320</v>
      </c>
      <c r="F1279" s="260">
        <v>15320</v>
      </c>
      <c r="G1279" s="261"/>
      <c r="H1279" s="260"/>
      <c r="I1279" s="259" t="s">
        <v>4708</v>
      </c>
      <c r="J1279" s="214" t="s">
        <v>4730</v>
      </c>
    </row>
    <row r="1280" spans="1:10" x14ac:dyDescent="0.25">
      <c r="A1280" s="214" t="s">
        <v>6451</v>
      </c>
      <c r="B1280" s="259" t="s">
        <v>1126</v>
      </c>
      <c r="C1280" s="260"/>
      <c r="D1280" s="260"/>
      <c r="E1280" s="260">
        <v>20400</v>
      </c>
      <c r="F1280" s="260">
        <v>20400</v>
      </c>
      <c r="G1280" s="261"/>
      <c r="H1280" s="260"/>
      <c r="I1280" s="259" t="s">
        <v>4708</v>
      </c>
      <c r="J1280" s="214" t="s">
        <v>4730</v>
      </c>
    </row>
    <row r="1281" spans="1:10" x14ac:dyDescent="0.25">
      <c r="A1281" s="214" t="s">
        <v>6452</v>
      </c>
      <c r="B1281" s="259" t="s">
        <v>1710</v>
      </c>
      <c r="C1281" s="260"/>
      <c r="D1281" s="260"/>
      <c r="E1281" s="260">
        <v>10000</v>
      </c>
      <c r="F1281" s="260">
        <v>10000</v>
      </c>
      <c r="G1281" s="261"/>
      <c r="H1281" s="260"/>
      <c r="I1281" s="259" t="s">
        <v>4708</v>
      </c>
      <c r="J1281" s="214" t="s">
        <v>4730</v>
      </c>
    </row>
    <row r="1282" spans="1:10" x14ac:dyDescent="0.25">
      <c r="A1282" s="214" t="s">
        <v>6453</v>
      </c>
      <c r="B1282" s="259" t="s">
        <v>1146</v>
      </c>
      <c r="C1282" s="260"/>
      <c r="D1282" s="260"/>
      <c r="E1282" s="260">
        <v>11673</v>
      </c>
      <c r="F1282" s="260">
        <v>11673</v>
      </c>
      <c r="G1282" s="261"/>
      <c r="H1282" s="260"/>
      <c r="I1282" s="259" t="s">
        <v>4708</v>
      </c>
      <c r="J1282" s="214" t="s">
        <v>4730</v>
      </c>
    </row>
    <row r="1283" spans="1:10" x14ac:dyDescent="0.25">
      <c r="A1283" s="214" t="s">
        <v>6454</v>
      </c>
      <c r="B1283" s="259" t="s">
        <v>1709</v>
      </c>
      <c r="C1283" s="260"/>
      <c r="D1283" s="260"/>
      <c r="E1283" s="260">
        <v>22800</v>
      </c>
      <c r="F1283" s="260">
        <v>22800</v>
      </c>
      <c r="G1283" s="261"/>
      <c r="H1283" s="260"/>
      <c r="I1283" s="259" t="s">
        <v>4708</v>
      </c>
      <c r="J1283" s="214" t="s">
        <v>4730</v>
      </c>
    </row>
    <row r="1284" spans="1:10" x14ac:dyDescent="0.25">
      <c r="A1284" s="214" t="s">
        <v>6455</v>
      </c>
      <c r="B1284" s="259" t="s">
        <v>1708</v>
      </c>
      <c r="C1284" s="260"/>
      <c r="D1284" s="260"/>
      <c r="E1284" s="260">
        <v>18160</v>
      </c>
      <c r="F1284" s="260">
        <v>18160</v>
      </c>
      <c r="G1284" s="261"/>
      <c r="H1284" s="260"/>
      <c r="I1284" s="259" t="s">
        <v>4708</v>
      </c>
      <c r="J1284" s="214" t="s">
        <v>4730</v>
      </c>
    </row>
    <row r="1285" spans="1:10" x14ac:dyDescent="0.25">
      <c r="A1285" s="214" t="s">
        <v>6456</v>
      </c>
      <c r="B1285" s="259" t="s">
        <v>1672</v>
      </c>
      <c r="C1285" s="260"/>
      <c r="D1285" s="260"/>
      <c r="E1285" s="260">
        <v>20735</v>
      </c>
      <c r="F1285" s="260">
        <v>20735</v>
      </c>
      <c r="G1285" s="261"/>
      <c r="H1285" s="260"/>
      <c r="I1285" s="259" t="s">
        <v>4708</v>
      </c>
      <c r="J1285" s="214" t="s">
        <v>4730</v>
      </c>
    </row>
    <row r="1286" spans="1:10" x14ac:dyDescent="0.25">
      <c r="A1286" s="214" t="s">
        <v>6457</v>
      </c>
      <c r="B1286" s="259" t="s">
        <v>1707</v>
      </c>
      <c r="C1286" s="260"/>
      <c r="D1286" s="260"/>
      <c r="E1286" s="260">
        <v>11437</v>
      </c>
      <c r="F1286" s="260">
        <v>11437</v>
      </c>
      <c r="G1286" s="261"/>
      <c r="H1286" s="260"/>
      <c r="I1286" s="259" t="s">
        <v>4708</v>
      </c>
      <c r="J1286" s="214" t="s">
        <v>4730</v>
      </c>
    </row>
    <row r="1287" spans="1:10" x14ac:dyDescent="0.25">
      <c r="A1287" s="214" t="s">
        <v>6458</v>
      </c>
      <c r="B1287" s="259" t="s">
        <v>1706</v>
      </c>
      <c r="C1287" s="260"/>
      <c r="D1287" s="260"/>
      <c r="E1287" s="260">
        <v>11275</v>
      </c>
      <c r="F1287" s="260">
        <v>11275</v>
      </c>
      <c r="G1287" s="261"/>
      <c r="H1287" s="260"/>
      <c r="I1287" s="259" t="s">
        <v>4708</v>
      </c>
      <c r="J1287" s="214" t="s">
        <v>4730</v>
      </c>
    </row>
    <row r="1288" spans="1:10" x14ac:dyDescent="0.25">
      <c r="A1288" s="214" t="s">
        <v>6459</v>
      </c>
      <c r="B1288" s="259" t="s">
        <v>1705</v>
      </c>
      <c r="C1288" s="260"/>
      <c r="D1288" s="260"/>
      <c r="E1288" s="260">
        <v>18241</v>
      </c>
      <c r="F1288" s="260">
        <v>18241</v>
      </c>
      <c r="G1288" s="261"/>
      <c r="H1288" s="260"/>
      <c r="I1288" s="259" t="s">
        <v>4708</v>
      </c>
      <c r="J1288" s="214" t="s">
        <v>4730</v>
      </c>
    </row>
    <row r="1289" spans="1:10" x14ac:dyDescent="0.25">
      <c r="A1289" s="214" t="s">
        <v>6460</v>
      </c>
      <c r="B1289" s="259" t="s">
        <v>1705</v>
      </c>
      <c r="C1289" s="260"/>
      <c r="D1289" s="260"/>
      <c r="E1289" s="260">
        <v>21087</v>
      </c>
      <c r="F1289" s="260">
        <v>21087</v>
      </c>
      <c r="G1289" s="261"/>
      <c r="H1289" s="260"/>
      <c r="I1289" s="259" t="s">
        <v>4708</v>
      </c>
      <c r="J1289" s="214" t="s">
        <v>4730</v>
      </c>
    </row>
    <row r="1290" spans="1:10" x14ac:dyDescent="0.25">
      <c r="A1290" s="214" t="s">
        <v>6461</v>
      </c>
      <c r="B1290" s="259" t="s">
        <v>1704</v>
      </c>
      <c r="C1290" s="260"/>
      <c r="D1290" s="260"/>
      <c r="E1290" s="260">
        <v>21584</v>
      </c>
      <c r="F1290" s="260">
        <v>21584</v>
      </c>
      <c r="G1290" s="261"/>
      <c r="H1290" s="260"/>
      <c r="I1290" s="259" t="s">
        <v>4708</v>
      </c>
      <c r="J1290" s="214" t="s">
        <v>4730</v>
      </c>
    </row>
    <row r="1291" spans="1:10" x14ac:dyDescent="0.25">
      <c r="A1291" s="214" t="s">
        <v>6462</v>
      </c>
      <c r="B1291" s="259" t="s">
        <v>1703</v>
      </c>
      <c r="C1291" s="260"/>
      <c r="D1291" s="260"/>
      <c r="E1291" s="260">
        <v>18365</v>
      </c>
      <c r="F1291" s="260">
        <v>18365</v>
      </c>
      <c r="G1291" s="261"/>
      <c r="H1291" s="260"/>
      <c r="I1291" s="259" t="s">
        <v>4708</v>
      </c>
      <c r="J1291" s="214" t="s">
        <v>4730</v>
      </c>
    </row>
    <row r="1292" spans="1:10" x14ac:dyDescent="0.25">
      <c r="A1292" s="214" t="s">
        <v>6463</v>
      </c>
      <c r="B1292" s="259" t="s">
        <v>1702</v>
      </c>
      <c r="C1292" s="260"/>
      <c r="D1292" s="260"/>
      <c r="E1292" s="260">
        <v>13185</v>
      </c>
      <c r="F1292" s="260">
        <v>13185</v>
      </c>
      <c r="G1292" s="261"/>
      <c r="H1292" s="260"/>
      <c r="I1292" s="259" t="s">
        <v>4708</v>
      </c>
      <c r="J1292" s="214" t="s">
        <v>4730</v>
      </c>
    </row>
    <row r="1293" spans="1:10" x14ac:dyDescent="0.25">
      <c r="A1293" s="214" t="s">
        <v>6464</v>
      </c>
      <c r="B1293" s="259" t="s">
        <v>1701</v>
      </c>
      <c r="C1293" s="260"/>
      <c r="D1293" s="260"/>
      <c r="E1293" s="260">
        <v>30767</v>
      </c>
      <c r="F1293" s="260">
        <v>30767</v>
      </c>
      <c r="G1293" s="261"/>
      <c r="H1293" s="260"/>
      <c r="I1293" s="259" t="s">
        <v>4708</v>
      </c>
      <c r="J1293" s="214" t="s">
        <v>4730</v>
      </c>
    </row>
    <row r="1294" spans="1:10" x14ac:dyDescent="0.25">
      <c r="A1294" s="214" t="s">
        <v>6465</v>
      </c>
      <c r="B1294" s="259" t="s">
        <v>1700</v>
      </c>
      <c r="C1294" s="260"/>
      <c r="D1294" s="260"/>
      <c r="E1294" s="260">
        <v>13568</v>
      </c>
      <c r="F1294" s="260">
        <v>13568</v>
      </c>
      <c r="G1294" s="261"/>
      <c r="H1294" s="260"/>
      <c r="I1294" s="259" t="s">
        <v>4708</v>
      </c>
      <c r="J1294" s="214" t="s">
        <v>4730</v>
      </c>
    </row>
    <row r="1295" spans="1:10" x14ac:dyDescent="0.25">
      <c r="A1295" s="214" t="s">
        <v>6466</v>
      </c>
      <c r="B1295" s="259" t="s">
        <v>1699</v>
      </c>
      <c r="C1295" s="260"/>
      <c r="D1295" s="260"/>
      <c r="E1295" s="260">
        <v>57237</v>
      </c>
      <c r="F1295" s="260">
        <v>57237</v>
      </c>
      <c r="G1295" s="261"/>
      <c r="H1295" s="260"/>
      <c r="I1295" s="259" t="s">
        <v>4708</v>
      </c>
      <c r="J1295" s="214" t="s">
        <v>4730</v>
      </c>
    </row>
    <row r="1296" spans="1:10" x14ac:dyDescent="0.25">
      <c r="A1296" s="214" t="s">
        <v>6467</v>
      </c>
      <c r="B1296" s="259" t="s">
        <v>1699</v>
      </c>
      <c r="C1296" s="260"/>
      <c r="D1296" s="260"/>
      <c r="E1296" s="260">
        <v>45395</v>
      </c>
      <c r="F1296" s="260">
        <v>45395</v>
      </c>
      <c r="G1296" s="261"/>
      <c r="H1296" s="260"/>
      <c r="I1296" s="259" t="s">
        <v>4708</v>
      </c>
      <c r="J1296" s="214" t="s">
        <v>4730</v>
      </c>
    </row>
    <row r="1297" spans="1:10" x14ac:dyDescent="0.25">
      <c r="A1297" s="214" t="s">
        <v>6468</v>
      </c>
      <c r="B1297" s="259" t="s">
        <v>1124</v>
      </c>
      <c r="C1297" s="260"/>
      <c r="D1297" s="260"/>
      <c r="E1297" s="260">
        <v>21697</v>
      </c>
      <c r="F1297" s="260">
        <v>21697</v>
      </c>
      <c r="G1297" s="261"/>
      <c r="H1297" s="260"/>
      <c r="I1297" s="259" t="s">
        <v>4708</v>
      </c>
      <c r="J1297" s="214" t="s">
        <v>4730</v>
      </c>
    </row>
    <row r="1298" spans="1:10" x14ac:dyDescent="0.25">
      <c r="A1298" s="214" t="s">
        <v>6469</v>
      </c>
      <c r="B1298" s="259" t="s">
        <v>1124</v>
      </c>
      <c r="C1298" s="260"/>
      <c r="D1298" s="260"/>
      <c r="E1298" s="260">
        <v>17120</v>
      </c>
      <c r="F1298" s="260">
        <v>17120</v>
      </c>
      <c r="G1298" s="261"/>
      <c r="H1298" s="260"/>
      <c r="I1298" s="259" t="s">
        <v>4708</v>
      </c>
      <c r="J1298" s="214" t="s">
        <v>4730</v>
      </c>
    </row>
    <row r="1299" spans="1:10" x14ac:dyDescent="0.25">
      <c r="A1299" s="214" t="s">
        <v>6470</v>
      </c>
      <c r="B1299" s="259" t="s">
        <v>1698</v>
      </c>
      <c r="C1299" s="260"/>
      <c r="D1299" s="260"/>
      <c r="E1299" s="260">
        <v>54381</v>
      </c>
      <c r="F1299" s="260">
        <v>54381</v>
      </c>
      <c r="G1299" s="261"/>
      <c r="H1299" s="260"/>
      <c r="I1299" s="259" t="s">
        <v>4708</v>
      </c>
      <c r="J1299" s="214" t="s">
        <v>4730</v>
      </c>
    </row>
    <row r="1300" spans="1:10" x14ac:dyDescent="0.25">
      <c r="A1300" s="214" t="s">
        <v>6471</v>
      </c>
      <c r="B1300" s="259" t="s">
        <v>1697</v>
      </c>
      <c r="C1300" s="260"/>
      <c r="D1300" s="260"/>
      <c r="E1300" s="260">
        <v>21620</v>
      </c>
      <c r="F1300" s="260">
        <v>21620</v>
      </c>
      <c r="G1300" s="261"/>
      <c r="H1300" s="260"/>
      <c r="I1300" s="259" t="s">
        <v>4708</v>
      </c>
      <c r="J1300" s="214" t="s">
        <v>4730</v>
      </c>
    </row>
    <row r="1301" spans="1:10" x14ac:dyDescent="0.25">
      <c r="A1301" s="214" t="s">
        <v>6472</v>
      </c>
      <c r="B1301" s="259" t="s">
        <v>1619</v>
      </c>
      <c r="C1301" s="260"/>
      <c r="D1301" s="260"/>
      <c r="E1301" s="260">
        <v>17681</v>
      </c>
      <c r="F1301" s="260">
        <v>17681</v>
      </c>
      <c r="G1301" s="261"/>
      <c r="H1301" s="260"/>
      <c r="I1301" s="259" t="s">
        <v>4708</v>
      </c>
      <c r="J1301" s="214" t="s">
        <v>4730</v>
      </c>
    </row>
    <row r="1302" spans="1:10" x14ac:dyDescent="0.25">
      <c r="A1302" s="214" t="s">
        <v>6473</v>
      </c>
      <c r="B1302" s="259" t="s">
        <v>1696</v>
      </c>
      <c r="C1302" s="260"/>
      <c r="D1302" s="260"/>
      <c r="E1302" s="260">
        <v>31437</v>
      </c>
      <c r="F1302" s="260">
        <v>31437</v>
      </c>
      <c r="G1302" s="261"/>
      <c r="H1302" s="260"/>
      <c r="I1302" s="259" t="s">
        <v>4708</v>
      </c>
      <c r="J1302" s="214" t="s">
        <v>4730</v>
      </c>
    </row>
    <row r="1303" spans="1:10" x14ac:dyDescent="0.25">
      <c r="A1303" s="214" t="s">
        <v>6474</v>
      </c>
      <c r="B1303" s="259" t="s">
        <v>1695</v>
      </c>
      <c r="C1303" s="260"/>
      <c r="D1303" s="260"/>
      <c r="E1303" s="260">
        <v>33158</v>
      </c>
      <c r="F1303" s="260">
        <v>33158</v>
      </c>
      <c r="G1303" s="261"/>
      <c r="H1303" s="260"/>
      <c r="I1303" s="259" t="s">
        <v>4708</v>
      </c>
      <c r="J1303" s="214" t="s">
        <v>4730</v>
      </c>
    </row>
    <row r="1304" spans="1:10" x14ac:dyDescent="0.25">
      <c r="A1304" s="214" t="s">
        <v>6475</v>
      </c>
      <c r="B1304" s="259" t="s">
        <v>1694</v>
      </c>
      <c r="C1304" s="260"/>
      <c r="D1304" s="260"/>
      <c r="E1304" s="260">
        <v>26472</v>
      </c>
      <c r="F1304" s="260">
        <v>26472</v>
      </c>
      <c r="G1304" s="261"/>
      <c r="H1304" s="260"/>
      <c r="I1304" s="259" t="s">
        <v>4708</v>
      </c>
      <c r="J1304" s="214" t="s">
        <v>4730</v>
      </c>
    </row>
    <row r="1305" spans="1:10" x14ac:dyDescent="0.25">
      <c r="A1305" s="214" t="s">
        <v>6476</v>
      </c>
      <c r="B1305" s="259" t="s">
        <v>1693</v>
      </c>
      <c r="C1305" s="260"/>
      <c r="D1305" s="260"/>
      <c r="E1305" s="260">
        <v>24671</v>
      </c>
      <c r="F1305" s="260">
        <v>24671</v>
      </c>
      <c r="G1305" s="261"/>
      <c r="H1305" s="260"/>
      <c r="I1305" s="259" t="s">
        <v>4708</v>
      </c>
      <c r="J1305" s="214" t="s">
        <v>4730</v>
      </c>
    </row>
    <row r="1306" spans="1:10" x14ac:dyDescent="0.25">
      <c r="A1306" s="214" t="s">
        <v>6477</v>
      </c>
      <c r="B1306" s="259" t="s">
        <v>1692</v>
      </c>
      <c r="C1306" s="260"/>
      <c r="D1306" s="260"/>
      <c r="E1306" s="260">
        <v>57000</v>
      </c>
      <c r="F1306" s="260">
        <v>57000</v>
      </c>
      <c r="G1306" s="261"/>
      <c r="H1306" s="260"/>
      <c r="I1306" s="259" t="s">
        <v>4708</v>
      </c>
      <c r="J1306" s="214" t="s">
        <v>4730</v>
      </c>
    </row>
    <row r="1307" spans="1:10" x14ac:dyDescent="0.25">
      <c r="A1307" s="214" t="s">
        <v>6478</v>
      </c>
      <c r="B1307" s="259" t="s">
        <v>1691</v>
      </c>
      <c r="C1307" s="260"/>
      <c r="D1307" s="260"/>
      <c r="E1307" s="260">
        <v>74705</v>
      </c>
      <c r="F1307" s="260">
        <v>74705</v>
      </c>
      <c r="G1307" s="261"/>
      <c r="H1307" s="260"/>
      <c r="I1307" s="259" t="s">
        <v>4708</v>
      </c>
      <c r="J1307" s="214" t="s">
        <v>4730</v>
      </c>
    </row>
    <row r="1308" spans="1:10" ht="24" x14ac:dyDescent="0.25">
      <c r="A1308" s="214" t="s">
        <v>6479</v>
      </c>
      <c r="B1308" s="259" t="s">
        <v>1690</v>
      </c>
      <c r="C1308" s="260"/>
      <c r="D1308" s="260"/>
      <c r="E1308" s="260">
        <v>11000</v>
      </c>
      <c r="F1308" s="260">
        <v>11000</v>
      </c>
      <c r="G1308" s="261"/>
      <c r="H1308" s="260"/>
      <c r="I1308" s="259" t="s">
        <v>4708</v>
      </c>
      <c r="J1308" s="214" t="s">
        <v>4730</v>
      </c>
    </row>
    <row r="1309" spans="1:10" x14ac:dyDescent="0.25">
      <c r="A1309" s="214" t="s">
        <v>6480</v>
      </c>
      <c r="B1309" s="259" t="s">
        <v>1689</v>
      </c>
      <c r="C1309" s="260"/>
      <c r="D1309" s="260"/>
      <c r="E1309" s="260">
        <v>45853</v>
      </c>
      <c r="F1309" s="260">
        <v>45853</v>
      </c>
      <c r="G1309" s="261"/>
      <c r="H1309" s="260"/>
      <c r="I1309" s="259" t="s">
        <v>4708</v>
      </c>
      <c r="J1309" s="214" t="s">
        <v>4730</v>
      </c>
    </row>
    <row r="1310" spans="1:10" x14ac:dyDescent="0.25">
      <c r="A1310" s="214" t="s">
        <v>6481</v>
      </c>
      <c r="B1310" s="259" t="s">
        <v>1126</v>
      </c>
      <c r="C1310" s="260"/>
      <c r="D1310" s="260"/>
      <c r="E1310" s="260">
        <v>24865</v>
      </c>
      <c r="F1310" s="260">
        <v>24865</v>
      </c>
      <c r="G1310" s="261"/>
      <c r="H1310" s="260"/>
      <c r="I1310" s="259" t="s">
        <v>4708</v>
      </c>
      <c r="J1310" s="214" t="s">
        <v>4730</v>
      </c>
    </row>
    <row r="1311" spans="1:10" x14ac:dyDescent="0.25">
      <c r="A1311" s="214" t="s">
        <v>2851</v>
      </c>
      <c r="B1311" s="259" t="s">
        <v>1126</v>
      </c>
      <c r="C1311" s="260"/>
      <c r="D1311" s="260"/>
      <c r="E1311" s="260">
        <v>13878</v>
      </c>
      <c r="F1311" s="260">
        <v>13878</v>
      </c>
      <c r="G1311" s="261"/>
      <c r="H1311" s="260"/>
      <c r="I1311" s="259" t="s">
        <v>4708</v>
      </c>
      <c r="J1311" s="214" t="s">
        <v>4730</v>
      </c>
    </row>
    <row r="1312" spans="1:10" x14ac:dyDescent="0.25">
      <c r="A1312" s="214" t="s">
        <v>6482</v>
      </c>
      <c r="B1312" s="259" t="s">
        <v>1126</v>
      </c>
      <c r="C1312" s="260"/>
      <c r="D1312" s="260"/>
      <c r="E1312" s="260">
        <v>27499</v>
      </c>
      <c r="F1312" s="260">
        <v>27499</v>
      </c>
      <c r="G1312" s="261"/>
      <c r="H1312" s="260"/>
      <c r="I1312" s="259" t="s">
        <v>4708</v>
      </c>
      <c r="J1312" s="214" t="s">
        <v>4730</v>
      </c>
    </row>
    <row r="1313" spans="1:10" x14ac:dyDescent="0.25">
      <c r="A1313" s="214" t="s">
        <v>2850</v>
      </c>
      <c r="B1313" s="259" t="s">
        <v>1126</v>
      </c>
      <c r="C1313" s="260"/>
      <c r="D1313" s="260"/>
      <c r="E1313" s="260">
        <v>23377</v>
      </c>
      <c r="F1313" s="260">
        <v>23377</v>
      </c>
      <c r="G1313" s="261"/>
      <c r="H1313" s="260"/>
      <c r="I1313" s="259" t="s">
        <v>4708</v>
      </c>
      <c r="J1313" s="214" t="s">
        <v>4730</v>
      </c>
    </row>
    <row r="1314" spans="1:10" x14ac:dyDescent="0.25">
      <c r="A1314" s="214" t="s">
        <v>6483</v>
      </c>
      <c r="B1314" s="259" t="s">
        <v>1688</v>
      </c>
      <c r="C1314" s="260"/>
      <c r="D1314" s="260"/>
      <c r="E1314" s="260">
        <v>38293</v>
      </c>
      <c r="F1314" s="260">
        <v>38293</v>
      </c>
      <c r="G1314" s="261"/>
      <c r="H1314" s="260"/>
      <c r="I1314" s="259" t="s">
        <v>4708</v>
      </c>
      <c r="J1314" s="214" t="s">
        <v>4730</v>
      </c>
    </row>
    <row r="1315" spans="1:10" x14ac:dyDescent="0.25">
      <c r="A1315" s="214" t="s">
        <v>2849</v>
      </c>
      <c r="B1315" s="259" t="s">
        <v>1687</v>
      </c>
      <c r="C1315" s="260"/>
      <c r="D1315" s="260"/>
      <c r="E1315" s="260">
        <v>20629</v>
      </c>
      <c r="F1315" s="260">
        <v>20629</v>
      </c>
      <c r="G1315" s="261"/>
      <c r="H1315" s="260"/>
      <c r="I1315" s="259" t="s">
        <v>4708</v>
      </c>
      <c r="J1315" s="214" t="s">
        <v>4730</v>
      </c>
    </row>
    <row r="1316" spans="1:10" x14ac:dyDescent="0.25">
      <c r="A1316" s="214" t="s">
        <v>6484</v>
      </c>
      <c r="B1316" s="259" t="s">
        <v>1686</v>
      </c>
      <c r="C1316" s="260"/>
      <c r="D1316" s="260"/>
      <c r="E1316" s="260">
        <v>10683</v>
      </c>
      <c r="F1316" s="260">
        <v>10683</v>
      </c>
      <c r="G1316" s="261"/>
      <c r="H1316" s="260"/>
      <c r="I1316" s="259" t="s">
        <v>4708</v>
      </c>
      <c r="J1316" s="214" t="s">
        <v>4730</v>
      </c>
    </row>
    <row r="1317" spans="1:10" x14ac:dyDescent="0.25">
      <c r="A1317" s="214" t="s">
        <v>2848</v>
      </c>
      <c r="B1317" s="259" t="s">
        <v>1136</v>
      </c>
      <c r="C1317" s="260"/>
      <c r="D1317" s="260"/>
      <c r="E1317" s="260">
        <v>11475</v>
      </c>
      <c r="F1317" s="260">
        <v>11475</v>
      </c>
      <c r="G1317" s="261"/>
      <c r="H1317" s="260"/>
      <c r="I1317" s="259" t="s">
        <v>4708</v>
      </c>
      <c r="J1317" s="214" t="s">
        <v>4730</v>
      </c>
    </row>
    <row r="1318" spans="1:10" x14ac:dyDescent="0.25">
      <c r="A1318" s="214" t="s">
        <v>2847</v>
      </c>
      <c r="B1318" s="259" t="s">
        <v>1685</v>
      </c>
      <c r="C1318" s="260"/>
      <c r="D1318" s="260"/>
      <c r="E1318" s="260">
        <v>10514</v>
      </c>
      <c r="F1318" s="260">
        <v>10514</v>
      </c>
      <c r="G1318" s="261"/>
      <c r="H1318" s="260"/>
      <c r="I1318" s="259" t="s">
        <v>4708</v>
      </c>
      <c r="J1318" s="214" t="s">
        <v>4730</v>
      </c>
    </row>
    <row r="1319" spans="1:10" x14ac:dyDescent="0.25">
      <c r="A1319" s="214" t="s">
        <v>2846</v>
      </c>
      <c r="B1319" s="259" t="s">
        <v>1684</v>
      </c>
      <c r="C1319" s="260"/>
      <c r="D1319" s="260"/>
      <c r="E1319" s="260">
        <v>15329</v>
      </c>
      <c r="F1319" s="260">
        <v>15329</v>
      </c>
      <c r="G1319" s="261"/>
      <c r="H1319" s="260"/>
      <c r="I1319" s="259" t="s">
        <v>4708</v>
      </c>
      <c r="J1319" s="214" t="s">
        <v>4730</v>
      </c>
    </row>
    <row r="1320" spans="1:10" x14ac:dyDescent="0.25">
      <c r="A1320" s="214" t="s">
        <v>2845</v>
      </c>
      <c r="B1320" s="259" t="s">
        <v>1683</v>
      </c>
      <c r="C1320" s="260"/>
      <c r="D1320" s="260"/>
      <c r="E1320" s="260">
        <v>31394</v>
      </c>
      <c r="F1320" s="260">
        <v>31394</v>
      </c>
      <c r="G1320" s="261"/>
      <c r="H1320" s="260"/>
      <c r="I1320" s="259" t="s">
        <v>4708</v>
      </c>
      <c r="J1320" s="214" t="s">
        <v>4730</v>
      </c>
    </row>
    <row r="1321" spans="1:10" x14ac:dyDescent="0.25">
      <c r="A1321" s="214" t="s">
        <v>6485</v>
      </c>
      <c r="B1321" s="259" t="s">
        <v>1682</v>
      </c>
      <c r="C1321" s="260"/>
      <c r="D1321" s="260"/>
      <c r="E1321" s="260">
        <v>18866</v>
      </c>
      <c r="F1321" s="260">
        <v>18866</v>
      </c>
      <c r="G1321" s="261"/>
      <c r="H1321" s="260"/>
      <c r="I1321" s="259" t="s">
        <v>4708</v>
      </c>
      <c r="J1321" s="214" t="s">
        <v>4730</v>
      </c>
    </row>
    <row r="1322" spans="1:10" x14ac:dyDescent="0.25">
      <c r="A1322" s="214" t="s">
        <v>2844</v>
      </c>
      <c r="B1322" s="259" t="s">
        <v>1681</v>
      </c>
      <c r="C1322" s="260"/>
      <c r="D1322" s="260"/>
      <c r="E1322" s="260">
        <v>58912</v>
      </c>
      <c r="F1322" s="260">
        <v>58912</v>
      </c>
      <c r="G1322" s="261"/>
      <c r="H1322" s="260"/>
      <c r="I1322" s="259" t="s">
        <v>4708</v>
      </c>
      <c r="J1322" s="214" t="s">
        <v>4730</v>
      </c>
    </row>
    <row r="1323" spans="1:10" x14ac:dyDescent="0.25">
      <c r="A1323" s="214" t="s">
        <v>6486</v>
      </c>
      <c r="B1323" s="259" t="s">
        <v>1680</v>
      </c>
      <c r="C1323" s="260"/>
      <c r="D1323" s="260"/>
      <c r="E1323" s="260">
        <v>26685</v>
      </c>
      <c r="F1323" s="260">
        <v>26685</v>
      </c>
      <c r="G1323" s="261"/>
      <c r="H1323" s="260"/>
      <c r="I1323" s="259" t="s">
        <v>4708</v>
      </c>
      <c r="J1323" s="214" t="s">
        <v>4730</v>
      </c>
    </row>
    <row r="1324" spans="1:10" x14ac:dyDescent="0.25">
      <c r="A1324" s="214" t="s">
        <v>2843</v>
      </c>
      <c r="B1324" s="259" t="s">
        <v>1679</v>
      </c>
      <c r="C1324" s="260"/>
      <c r="D1324" s="260"/>
      <c r="E1324" s="260">
        <v>17267</v>
      </c>
      <c r="F1324" s="260">
        <v>17267</v>
      </c>
      <c r="G1324" s="261"/>
      <c r="H1324" s="260"/>
      <c r="I1324" s="259" t="s">
        <v>4708</v>
      </c>
      <c r="J1324" s="214" t="s">
        <v>4730</v>
      </c>
    </row>
    <row r="1325" spans="1:10" x14ac:dyDescent="0.25">
      <c r="A1325" s="214" t="s">
        <v>2842</v>
      </c>
      <c r="B1325" s="259" t="s">
        <v>1678</v>
      </c>
      <c r="C1325" s="260"/>
      <c r="D1325" s="260"/>
      <c r="E1325" s="260">
        <v>18563</v>
      </c>
      <c r="F1325" s="260">
        <v>18563</v>
      </c>
      <c r="G1325" s="261"/>
      <c r="H1325" s="260"/>
      <c r="I1325" s="259" t="s">
        <v>4708</v>
      </c>
      <c r="J1325" s="214" t="s">
        <v>4730</v>
      </c>
    </row>
    <row r="1326" spans="1:10" x14ac:dyDescent="0.25">
      <c r="A1326" s="214" t="s">
        <v>2841</v>
      </c>
      <c r="B1326" s="259" t="s">
        <v>1677</v>
      </c>
      <c r="C1326" s="260"/>
      <c r="D1326" s="260"/>
      <c r="E1326" s="260">
        <v>13604</v>
      </c>
      <c r="F1326" s="260">
        <v>13604</v>
      </c>
      <c r="G1326" s="261"/>
      <c r="H1326" s="260"/>
      <c r="I1326" s="259" t="s">
        <v>4708</v>
      </c>
      <c r="J1326" s="214" t="s">
        <v>4730</v>
      </c>
    </row>
    <row r="1327" spans="1:10" x14ac:dyDescent="0.25">
      <c r="A1327" s="214" t="s">
        <v>2840</v>
      </c>
      <c r="B1327" s="259" t="s">
        <v>1676</v>
      </c>
      <c r="C1327" s="260"/>
      <c r="D1327" s="260"/>
      <c r="E1327" s="260">
        <v>37296</v>
      </c>
      <c r="F1327" s="260">
        <v>37296</v>
      </c>
      <c r="G1327" s="261"/>
      <c r="H1327" s="260"/>
      <c r="I1327" s="259" t="s">
        <v>4708</v>
      </c>
      <c r="J1327" s="214" t="s">
        <v>4730</v>
      </c>
    </row>
    <row r="1328" spans="1:10" x14ac:dyDescent="0.25">
      <c r="A1328" s="214" t="s">
        <v>2839</v>
      </c>
      <c r="B1328" s="259" t="s">
        <v>1675</v>
      </c>
      <c r="C1328" s="260"/>
      <c r="D1328" s="260"/>
      <c r="E1328" s="260">
        <v>31386</v>
      </c>
      <c r="F1328" s="260">
        <v>31386</v>
      </c>
      <c r="G1328" s="261"/>
      <c r="H1328" s="260"/>
      <c r="I1328" s="259" t="s">
        <v>4708</v>
      </c>
      <c r="J1328" s="214" t="s">
        <v>4730</v>
      </c>
    </row>
    <row r="1329" spans="1:10" x14ac:dyDescent="0.25">
      <c r="A1329" s="214" t="s">
        <v>2838</v>
      </c>
      <c r="B1329" s="259" t="s">
        <v>1674</v>
      </c>
      <c r="C1329" s="260"/>
      <c r="D1329" s="260"/>
      <c r="E1329" s="260">
        <v>147151.29999999999</v>
      </c>
      <c r="F1329" s="260">
        <v>147151.29999999999</v>
      </c>
      <c r="G1329" s="261"/>
      <c r="H1329" s="260"/>
      <c r="I1329" s="259" t="s">
        <v>4708</v>
      </c>
      <c r="J1329" s="214" t="s">
        <v>4730</v>
      </c>
    </row>
    <row r="1330" spans="1:10" x14ac:dyDescent="0.25">
      <c r="A1330" s="214" t="s">
        <v>2837</v>
      </c>
      <c r="B1330" s="259" t="s">
        <v>1673</v>
      </c>
      <c r="C1330" s="260"/>
      <c r="D1330" s="260"/>
      <c r="E1330" s="260">
        <v>12000</v>
      </c>
      <c r="F1330" s="260">
        <v>12000</v>
      </c>
      <c r="G1330" s="261"/>
      <c r="H1330" s="260"/>
      <c r="I1330" s="259" t="s">
        <v>4708</v>
      </c>
      <c r="J1330" s="214" t="s">
        <v>4730</v>
      </c>
    </row>
    <row r="1331" spans="1:10" x14ac:dyDescent="0.25">
      <c r="A1331" s="214" t="s">
        <v>2836</v>
      </c>
      <c r="B1331" s="259" t="s">
        <v>1569</v>
      </c>
      <c r="C1331" s="260"/>
      <c r="D1331" s="260"/>
      <c r="E1331" s="260">
        <v>29000</v>
      </c>
      <c r="F1331" s="260">
        <v>29000</v>
      </c>
      <c r="G1331" s="261"/>
      <c r="H1331" s="260"/>
      <c r="I1331" s="259" t="s">
        <v>4708</v>
      </c>
      <c r="J1331" s="214" t="s">
        <v>4730</v>
      </c>
    </row>
    <row r="1332" spans="1:10" x14ac:dyDescent="0.25">
      <c r="A1332" s="214" t="s">
        <v>2835</v>
      </c>
      <c r="B1332" s="259" t="s">
        <v>1568</v>
      </c>
      <c r="C1332" s="260"/>
      <c r="D1332" s="260"/>
      <c r="E1332" s="260">
        <v>25000</v>
      </c>
      <c r="F1332" s="260">
        <v>25000</v>
      </c>
      <c r="G1332" s="261"/>
      <c r="H1332" s="260"/>
      <c r="I1332" s="259" t="s">
        <v>4708</v>
      </c>
      <c r="J1332" s="214" t="s">
        <v>4730</v>
      </c>
    </row>
    <row r="1333" spans="1:10" x14ac:dyDescent="0.25">
      <c r="A1333" s="214" t="s">
        <v>6487</v>
      </c>
      <c r="B1333" s="259" t="s">
        <v>1672</v>
      </c>
      <c r="C1333" s="260"/>
      <c r="D1333" s="260"/>
      <c r="E1333" s="260">
        <v>35800</v>
      </c>
      <c r="F1333" s="260">
        <v>35800</v>
      </c>
      <c r="G1333" s="261"/>
      <c r="H1333" s="260"/>
      <c r="I1333" s="259" t="s">
        <v>4708</v>
      </c>
      <c r="J1333" s="214" t="s">
        <v>4730</v>
      </c>
    </row>
    <row r="1334" spans="1:10" x14ac:dyDescent="0.25">
      <c r="A1334" s="214" t="s">
        <v>6488</v>
      </c>
      <c r="B1334" s="259" t="s">
        <v>1634</v>
      </c>
      <c r="C1334" s="260"/>
      <c r="D1334" s="260"/>
      <c r="E1334" s="260">
        <v>13000</v>
      </c>
      <c r="F1334" s="260">
        <v>13000</v>
      </c>
      <c r="G1334" s="261"/>
      <c r="H1334" s="260"/>
      <c r="I1334" s="259" t="s">
        <v>4708</v>
      </c>
      <c r="J1334" s="214" t="s">
        <v>4730</v>
      </c>
    </row>
    <row r="1335" spans="1:10" x14ac:dyDescent="0.25">
      <c r="A1335" s="214" t="s">
        <v>6489</v>
      </c>
      <c r="B1335" s="259" t="s">
        <v>1634</v>
      </c>
      <c r="C1335" s="260"/>
      <c r="D1335" s="260"/>
      <c r="E1335" s="260">
        <v>13000</v>
      </c>
      <c r="F1335" s="260">
        <v>13000</v>
      </c>
      <c r="G1335" s="261"/>
      <c r="H1335" s="260"/>
      <c r="I1335" s="259" t="s">
        <v>4708</v>
      </c>
      <c r="J1335" s="214" t="s">
        <v>4730</v>
      </c>
    </row>
    <row r="1336" spans="1:10" x14ac:dyDescent="0.25">
      <c r="A1336" s="214" t="s">
        <v>2834</v>
      </c>
      <c r="B1336" s="259" t="s">
        <v>1164</v>
      </c>
      <c r="C1336" s="260"/>
      <c r="D1336" s="260"/>
      <c r="E1336" s="260">
        <v>21600</v>
      </c>
      <c r="F1336" s="260">
        <v>21600</v>
      </c>
      <c r="G1336" s="261"/>
      <c r="H1336" s="260"/>
      <c r="I1336" s="259" t="s">
        <v>4708</v>
      </c>
      <c r="J1336" s="214" t="s">
        <v>4730</v>
      </c>
    </row>
    <row r="1337" spans="1:10" x14ac:dyDescent="0.25">
      <c r="A1337" s="214" t="s">
        <v>2833</v>
      </c>
      <c r="B1337" s="259" t="s">
        <v>1651</v>
      </c>
      <c r="C1337" s="260"/>
      <c r="D1337" s="260"/>
      <c r="E1337" s="260">
        <v>10080</v>
      </c>
      <c r="F1337" s="260">
        <v>10080</v>
      </c>
      <c r="G1337" s="261"/>
      <c r="H1337" s="260"/>
      <c r="I1337" s="259" t="s">
        <v>4708</v>
      </c>
      <c r="J1337" s="214" t="s">
        <v>4730</v>
      </c>
    </row>
    <row r="1338" spans="1:10" x14ac:dyDescent="0.25">
      <c r="A1338" s="214" t="s">
        <v>6490</v>
      </c>
      <c r="B1338" s="259" t="s">
        <v>1635</v>
      </c>
      <c r="C1338" s="260"/>
      <c r="D1338" s="260"/>
      <c r="E1338" s="260">
        <v>10620</v>
      </c>
      <c r="F1338" s="260">
        <v>10620</v>
      </c>
      <c r="G1338" s="261"/>
      <c r="H1338" s="260"/>
      <c r="I1338" s="259" t="s">
        <v>4708</v>
      </c>
      <c r="J1338" s="214" t="s">
        <v>4730</v>
      </c>
    </row>
    <row r="1339" spans="1:10" ht="24" x14ac:dyDescent="0.25">
      <c r="A1339" s="214" t="s">
        <v>2832</v>
      </c>
      <c r="B1339" s="259" t="s">
        <v>1671</v>
      </c>
      <c r="C1339" s="260"/>
      <c r="D1339" s="260"/>
      <c r="E1339" s="260">
        <v>82549.850000000006</v>
      </c>
      <c r="F1339" s="260">
        <v>82549.850000000006</v>
      </c>
      <c r="G1339" s="261"/>
      <c r="H1339" s="260"/>
      <c r="I1339" s="259" t="s">
        <v>4708</v>
      </c>
      <c r="J1339" s="214" t="s">
        <v>4730</v>
      </c>
    </row>
    <row r="1340" spans="1:10" x14ac:dyDescent="0.25">
      <c r="A1340" s="214" t="s">
        <v>6491</v>
      </c>
      <c r="B1340" s="259" t="s">
        <v>1628</v>
      </c>
      <c r="C1340" s="260"/>
      <c r="D1340" s="260"/>
      <c r="E1340" s="260">
        <v>30000</v>
      </c>
      <c r="F1340" s="260">
        <v>30000</v>
      </c>
      <c r="G1340" s="261"/>
      <c r="H1340" s="260"/>
      <c r="I1340" s="259" t="s">
        <v>4708</v>
      </c>
      <c r="J1340" s="214" t="s">
        <v>4730</v>
      </c>
    </row>
    <row r="1341" spans="1:10" x14ac:dyDescent="0.25">
      <c r="A1341" s="214" t="s">
        <v>2831</v>
      </c>
      <c r="B1341" s="259" t="s">
        <v>1670</v>
      </c>
      <c r="C1341" s="260"/>
      <c r="D1341" s="260"/>
      <c r="E1341" s="260">
        <v>20850</v>
      </c>
      <c r="F1341" s="260">
        <v>20850</v>
      </c>
      <c r="G1341" s="261"/>
      <c r="H1341" s="260"/>
      <c r="I1341" s="259" t="s">
        <v>4708</v>
      </c>
      <c r="J1341" s="214" t="s">
        <v>4730</v>
      </c>
    </row>
    <row r="1342" spans="1:10" x14ac:dyDescent="0.25">
      <c r="A1342" s="214" t="s">
        <v>2830</v>
      </c>
      <c r="B1342" s="259" t="s">
        <v>1556</v>
      </c>
      <c r="C1342" s="260"/>
      <c r="D1342" s="260"/>
      <c r="E1342" s="260">
        <v>25360</v>
      </c>
      <c r="F1342" s="260">
        <v>25360</v>
      </c>
      <c r="G1342" s="261"/>
      <c r="H1342" s="260"/>
      <c r="I1342" s="259" t="s">
        <v>4708</v>
      </c>
      <c r="J1342" s="214" t="s">
        <v>4730</v>
      </c>
    </row>
    <row r="1343" spans="1:10" x14ac:dyDescent="0.25">
      <c r="A1343" s="214" t="s">
        <v>2829</v>
      </c>
      <c r="B1343" s="259" t="s">
        <v>1669</v>
      </c>
      <c r="C1343" s="260"/>
      <c r="D1343" s="260"/>
      <c r="E1343" s="260">
        <v>60000</v>
      </c>
      <c r="F1343" s="260">
        <v>9000</v>
      </c>
      <c r="G1343" s="261"/>
      <c r="H1343" s="260"/>
      <c r="I1343" s="259" t="s">
        <v>4708</v>
      </c>
      <c r="J1343" s="214" t="s">
        <v>4730</v>
      </c>
    </row>
    <row r="1344" spans="1:10" x14ac:dyDescent="0.25">
      <c r="A1344" s="214" t="s">
        <v>2828</v>
      </c>
      <c r="B1344" s="259" t="s">
        <v>1668</v>
      </c>
      <c r="C1344" s="260"/>
      <c r="D1344" s="260"/>
      <c r="E1344" s="260">
        <v>150000</v>
      </c>
      <c r="F1344" s="260">
        <v>150000</v>
      </c>
      <c r="G1344" s="261"/>
      <c r="H1344" s="260"/>
      <c r="I1344" s="259" t="s">
        <v>4708</v>
      </c>
      <c r="J1344" s="214" t="s">
        <v>4730</v>
      </c>
    </row>
    <row r="1345" spans="1:10" x14ac:dyDescent="0.25">
      <c r="A1345" s="214" t="s">
        <v>2827</v>
      </c>
      <c r="B1345" s="259" t="s">
        <v>1554</v>
      </c>
      <c r="C1345" s="260"/>
      <c r="D1345" s="260"/>
      <c r="E1345" s="260">
        <v>17089.59</v>
      </c>
      <c r="F1345" s="260">
        <v>17089.59</v>
      </c>
      <c r="G1345" s="261"/>
      <c r="H1345" s="260"/>
      <c r="I1345" s="259" t="s">
        <v>4708</v>
      </c>
      <c r="J1345" s="214" t="s">
        <v>4730</v>
      </c>
    </row>
    <row r="1346" spans="1:10" x14ac:dyDescent="0.25">
      <c r="A1346" s="214" t="s">
        <v>2826</v>
      </c>
      <c r="B1346" s="259" t="s">
        <v>1554</v>
      </c>
      <c r="C1346" s="260"/>
      <c r="D1346" s="260"/>
      <c r="E1346" s="260">
        <v>17089.59</v>
      </c>
      <c r="F1346" s="260">
        <v>17089.59</v>
      </c>
      <c r="G1346" s="261"/>
      <c r="H1346" s="260"/>
      <c r="I1346" s="259" t="s">
        <v>4708</v>
      </c>
      <c r="J1346" s="214" t="s">
        <v>4730</v>
      </c>
    </row>
    <row r="1347" spans="1:10" x14ac:dyDescent="0.25">
      <c r="A1347" s="214" t="s">
        <v>2825</v>
      </c>
      <c r="B1347" s="259" t="s">
        <v>1554</v>
      </c>
      <c r="C1347" s="260"/>
      <c r="D1347" s="260"/>
      <c r="E1347" s="260">
        <v>17089.59</v>
      </c>
      <c r="F1347" s="260">
        <v>17089.59</v>
      </c>
      <c r="G1347" s="261"/>
      <c r="H1347" s="260"/>
      <c r="I1347" s="259" t="s">
        <v>4708</v>
      </c>
      <c r="J1347" s="214" t="s">
        <v>4730</v>
      </c>
    </row>
    <row r="1348" spans="1:10" x14ac:dyDescent="0.25">
      <c r="A1348" s="214" t="s">
        <v>2824</v>
      </c>
      <c r="B1348" s="259" t="s">
        <v>1554</v>
      </c>
      <c r="C1348" s="260"/>
      <c r="D1348" s="260"/>
      <c r="E1348" s="260">
        <v>17089.59</v>
      </c>
      <c r="F1348" s="260">
        <v>17089.59</v>
      </c>
      <c r="G1348" s="261"/>
      <c r="H1348" s="260"/>
      <c r="I1348" s="259" t="s">
        <v>4708</v>
      </c>
      <c r="J1348" s="214" t="s">
        <v>4730</v>
      </c>
    </row>
    <row r="1349" spans="1:10" x14ac:dyDescent="0.25">
      <c r="A1349" s="214" t="s">
        <v>2823</v>
      </c>
      <c r="B1349" s="259" t="s">
        <v>1554</v>
      </c>
      <c r="C1349" s="260"/>
      <c r="D1349" s="260"/>
      <c r="E1349" s="260">
        <v>17089.59</v>
      </c>
      <c r="F1349" s="260">
        <v>17089.59</v>
      </c>
      <c r="G1349" s="261"/>
      <c r="H1349" s="260"/>
      <c r="I1349" s="259" t="s">
        <v>4708</v>
      </c>
      <c r="J1349" s="214" t="s">
        <v>4730</v>
      </c>
    </row>
    <row r="1350" spans="1:10" x14ac:dyDescent="0.25">
      <c r="A1350" s="214" t="s">
        <v>2822</v>
      </c>
      <c r="B1350" s="259" t="s">
        <v>1554</v>
      </c>
      <c r="C1350" s="260"/>
      <c r="D1350" s="260"/>
      <c r="E1350" s="260">
        <v>17089.59</v>
      </c>
      <c r="F1350" s="260">
        <v>17089.59</v>
      </c>
      <c r="G1350" s="261"/>
      <c r="H1350" s="260"/>
      <c r="I1350" s="259" t="s">
        <v>4708</v>
      </c>
      <c r="J1350" s="214" t="s">
        <v>4730</v>
      </c>
    </row>
    <row r="1351" spans="1:10" x14ac:dyDescent="0.25">
      <c r="A1351" s="214" t="s">
        <v>2821</v>
      </c>
      <c r="B1351" s="259" t="s">
        <v>1554</v>
      </c>
      <c r="C1351" s="260"/>
      <c r="D1351" s="260"/>
      <c r="E1351" s="260">
        <v>17089.59</v>
      </c>
      <c r="F1351" s="260">
        <v>17089.59</v>
      </c>
      <c r="G1351" s="261"/>
      <c r="H1351" s="260"/>
      <c r="I1351" s="259" t="s">
        <v>4708</v>
      </c>
      <c r="J1351" s="214" t="s">
        <v>4730</v>
      </c>
    </row>
    <row r="1352" spans="1:10" x14ac:dyDescent="0.25">
      <c r="A1352" s="214" t="s">
        <v>2820</v>
      </c>
      <c r="B1352" s="259" t="s">
        <v>1554</v>
      </c>
      <c r="C1352" s="260"/>
      <c r="D1352" s="260"/>
      <c r="E1352" s="260">
        <v>17089.59</v>
      </c>
      <c r="F1352" s="260">
        <v>17089.59</v>
      </c>
      <c r="G1352" s="261"/>
      <c r="H1352" s="260"/>
      <c r="I1352" s="259" t="s">
        <v>4708</v>
      </c>
      <c r="J1352" s="214" t="s">
        <v>4730</v>
      </c>
    </row>
    <row r="1353" spans="1:10" x14ac:dyDescent="0.25">
      <c r="A1353" s="214" t="s">
        <v>2819</v>
      </c>
      <c r="B1353" s="259" t="s">
        <v>1554</v>
      </c>
      <c r="C1353" s="260"/>
      <c r="D1353" s="260"/>
      <c r="E1353" s="260">
        <v>17089.59</v>
      </c>
      <c r="F1353" s="260">
        <v>17089.59</v>
      </c>
      <c r="G1353" s="261"/>
      <c r="H1353" s="260"/>
      <c r="I1353" s="259" t="s">
        <v>4708</v>
      </c>
      <c r="J1353" s="214" t="s">
        <v>4730</v>
      </c>
    </row>
    <row r="1354" spans="1:10" x14ac:dyDescent="0.25">
      <c r="A1354" s="214" t="s">
        <v>2818</v>
      </c>
      <c r="B1354" s="259" t="s">
        <v>1554</v>
      </c>
      <c r="C1354" s="260"/>
      <c r="D1354" s="260"/>
      <c r="E1354" s="260">
        <v>17089.59</v>
      </c>
      <c r="F1354" s="260">
        <v>17089.59</v>
      </c>
      <c r="G1354" s="261"/>
      <c r="H1354" s="260"/>
      <c r="I1354" s="259" t="s">
        <v>4708</v>
      </c>
      <c r="J1354" s="214" t="s">
        <v>4730</v>
      </c>
    </row>
    <row r="1355" spans="1:10" x14ac:dyDescent="0.25">
      <c r="A1355" s="214" t="s">
        <v>2817</v>
      </c>
      <c r="B1355" s="259" t="s">
        <v>1554</v>
      </c>
      <c r="C1355" s="260"/>
      <c r="D1355" s="260"/>
      <c r="E1355" s="260">
        <v>17089.59</v>
      </c>
      <c r="F1355" s="260">
        <v>17089.59</v>
      </c>
      <c r="G1355" s="261"/>
      <c r="H1355" s="260"/>
      <c r="I1355" s="259" t="s">
        <v>4708</v>
      </c>
      <c r="J1355" s="214" t="s">
        <v>4730</v>
      </c>
    </row>
    <row r="1356" spans="1:10" x14ac:dyDescent="0.25">
      <c r="A1356" s="214" t="s">
        <v>2816</v>
      </c>
      <c r="B1356" s="259" t="s">
        <v>1554</v>
      </c>
      <c r="C1356" s="260"/>
      <c r="D1356" s="260"/>
      <c r="E1356" s="260">
        <v>17089.59</v>
      </c>
      <c r="F1356" s="260">
        <v>17089.59</v>
      </c>
      <c r="G1356" s="261"/>
      <c r="H1356" s="260"/>
      <c r="I1356" s="259" t="s">
        <v>4708</v>
      </c>
      <c r="J1356" s="214" t="s">
        <v>4730</v>
      </c>
    </row>
    <row r="1357" spans="1:10" x14ac:dyDescent="0.25">
      <c r="A1357" s="214" t="s">
        <v>2815</v>
      </c>
      <c r="B1357" s="259" t="s">
        <v>1554</v>
      </c>
      <c r="C1357" s="260"/>
      <c r="D1357" s="260"/>
      <c r="E1357" s="260">
        <v>17089.59</v>
      </c>
      <c r="F1357" s="260">
        <v>17089.59</v>
      </c>
      <c r="G1357" s="261"/>
      <c r="H1357" s="260"/>
      <c r="I1357" s="259" t="s">
        <v>4708</v>
      </c>
      <c r="J1357" s="214" t="s">
        <v>4730</v>
      </c>
    </row>
    <row r="1358" spans="1:10" x14ac:dyDescent="0.25">
      <c r="A1358" s="214" t="s">
        <v>2814</v>
      </c>
      <c r="B1358" s="259" t="s">
        <v>1551</v>
      </c>
      <c r="C1358" s="260"/>
      <c r="D1358" s="260"/>
      <c r="E1358" s="260">
        <v>54811.14</v>
      </c>
      <c r="F1358" s="260">
        <v>51416.56</v>
      </c>
      <c r="G1358" s="261"/>
      <c r="H1358" s="260"/>
      <c r="I1358" s="259" t="s">
        <v>4708</v>
      </c>
      <c r="J1358" s="214" t="s">
        <v>4730</v>
      </c>
    </row>
    <row r="1359" spans="1:10" x14ac:dyDescent="0.25">
      <c r="A1359" s="214" t="s">
        <v>2813</v>
      </c>
      <c r="B1359" s="259" t="s">
        <v>1666</v>
      </c>
      <c r="C1359" s="260"/>
      <c r="D1359" s="260"/>
      <c r="E1359" s="260">
        <v>99992</v>
      </c>
      <c r="F1359" s="260">
        <v>57138.239999999998</v>
      </c>
      <c r="G1359" s="261"/>
      <c r="H1359" s="260"/>
      <c r="I1359" s="259" t="s">
        <v>4708</v>
      </c>
      <c r="J1359" s="214" t="s">
        <v>4730</v>
      </c>
    </row>
    <row r="1360" spans="1:10" x14ac:dyDescent="0.25">
      <c r="A1360" s="214" t="s">
        <v>2812</v>
      </c>
      <c r="B1360" s="259" t="s">
        <v>1665</v>
      </c>
      <c r="C1360" s="260"/>
      <c r="D1360" s="260"/>
      <c r="E1360" s="260">
        <v>99999</v>
      </c>
      <c r="F1360" s="260">
        <v>57142.080000000002</v>
      </c>
      <c r="G1360" s="261"/>
      <c r="H1360" s="260"/>
      <c r="I1360" s="259" t="s">
        <v>4708</v>
      </c>
      <c r="J1360" s="214" t="s">
        <v>4730</v>
      </c>
    </row>
    <row r="1361" spans="1:10" x14ac:dyDescent="0.25">
      <c r="A1361" s="214" t="s">
        <v>6492</v>
      </c>
      <c r="B1361" s="259" t="s">
        <v>1616</v>
      </c>
      <c r="C1361" s="260"/>
      <c r="D1361" s="260"/>
      <c r="E1361" s="260">
        <v>37461.269999999997</v>
      </c>
      <c r="F1361" s="260">
        <v>37461.269999999997</v>
      </c>
      <c r="G1361" s="261"/>
      <c r="H1361" s="260"/>
      <c r="I1361" s="259" t="s">
        <v>4708</v>
      </c>
      <c r="J1361" s="214" t="s">
        <v>4730</v>
      </c>
    </row>
    <row r="1362" spans="1:10" x14ac:dyDescent="0.25">
      <c r="A1362" s="214" t="s">
        <v>6493</v>
      </c>
      <c r="B1362" s="259" t="s">
        <v>1664</v>
      </c>
      <c r="C1362" s="260"/>
      <c r="D1362" s="260"/>
      <c r="E1362" s="260">
        <v>18320</v>
      </c>
      <c r="F1362" s="260">
        <v>18320</v>
      </c>
      <c r="G1362" s="261"/>
      <c r="H1362" s="260"/>
      <c r="I1362" s="259" t="s">
        <v>4708</v>
      </c>
      <c r="J1362" s="214" t="s">
        <v>4730</v>
      </c>
    </row>
    <row r="1363" spans="1:10" x14ac:dyDescent="0.25">
      <c r="A1363" s="214" t="s">
        <v>2810</v>
      </c>
      <c r="B1363" s="259" t="s">
        <v>1616</v>
      </c>
      <c r="C1363" s="260"/>
      <c r="D1363" s="260"/>
      <c r="E1363" s="260">
        <v>15308.35</v>
      </c>
      <c r="F1363" s="260">
        <v>15308.35</v>
      </c>
      <c r="G1363" s="261"/>
      <c r="H1363" s="260"/>
      <c r="I1363" s="259" t="s">
        <v>4708</v>
      </c>
      <c r="J1363" s="214" t="s">
        <v>4730</v>
      </c>
    </row>
    <row r="1364" spans="1:10" x14ac:dyDescent="0.25">
      <c r="A1364" s="214" t="s">
        <v>2809</v>
      </c>
      <c r="B1364" s="259" t="s">
        <v>1173</v>
      </c>
      <c r="C1364" s="260"/>
      <c r="D1364" s="260"/>
      <c r="E1364" s="260">
        <v>95491.46</v>
      </c>
      <c r="F1364" s="260">
        <v>5632.98</v>
      </c>
      <c r="G1364" s="261"/>
      <c r="H1364" s="260"/>
      <c r="I1364" s="259" t="s">
        <v>4708</v>
      </c>
      <c r="J1364" s="214" t="s">
        <v>4730</v>
      </c>
    </row>
    <row r="1365" spans="1:10" x14ac:dyDescent="0.25">
      <c r="A1365" s="214" t="s">
        <v>2808</v>
      </c>
      <c r="B1365" s="259" t="s">
        <v>1173</v>
      </c>
      <c r="C1365" s="260"/>
      <c r="D1365" s="260"/>
      <c r="E1365" s="260">
        <v>91371.29</v>
      </c>
      <c r="F1365" s="260">
        <v>91371.29</v>
      </c>
      <c r="G1365" s="261"/>
      <c r="H1365" s="260"/>
      <c r="I1365" s="259" t="s">
        <v>4708</v>
      </c>
      <c r="J1365" s="214" t="s">
        <v>4730</v>
      </c>
    </row>
    <row r="1366" spans="1:10" x14ac:dyDescent="0.25">
      <c r="A1366" s="214" t="s">
        <v>2807</v>
      </c>
      <c r="B1366" s="259" t="s">
        <v>1127</v>
      </c>
      <c r="C1366" s="260"/>
      <c r="D1366" s="260"/>
      <c r="E1366" s="260">
        <v>20000</v>
      </c>
      <c r="F1366" s="260">
        <v>20000</v>
      </c>
      <c r="G1366" s="261"/>
      <c r="H1366" s="260"/>
      <c r="I1366" s="259" t="s">
        <v>4708</v>
      </c>
      <c r="J1366" s="214" t="s">
        <v>4730</v>
      </c>
    </row>
    <row r="1367" spans="1:10" x14ac:dyDescent="0.25">
      <c r="A1367" s="214" t="s">
        <v>2806</v>
      </c>
      <c r="B1367" s="259" t="s">
        <v>1128</v>
      </c>
      <c r="C1367" s="260"/>
      <c r="D1367" s="260"/>
      <c r="E1367" s="260">
        <v>10700</v>
      </c>
      <c r="F1367" s="260">
        <v>10700</v>
      </c>
      <c r="G1367" s="261"/>
      <c r="H1367" s="260"/>
      <c r="I1367" s="259" t="s">
        <v>4708</v>
      </c>
      <c r="J1367" s="214" t="s">
        <v>4730</v>
      </c>
    </row>
    <row r="1368" spans="1:10" x14ac:dyDescent="0.25">
      <c r="A1368" s="214" t="s">
        <v>2805</v>
      </c>
      <c r="B1368" s="259" t="s">
        <v>1663</v>
      </c>
      <c r="C1368" s="260"/>
      <c r="D1368" s="260"/>
      <c r="E1368" s="260">
        <v>36915</v>
      </c>
      <c r="F1368" s="260">
        <v>36915</v>
      </c>
      <c r="G1368" s="261"/>
      <c r="H1368" s="260"/>
      <c r="I1368" s="259" t="s">
        <v>4709</v>
      </c>
      <c r="J1368" s="214" t="s">
        <v>4730</v>
      </c>
    </row>
    <row r="1369" spans="1:10" x14ac:dyDescent="0.25">
      <c r="A1369" s="214" t="s">
        <v>2804</v>
      </c>
      <c r="B1369" s="259" t="s">
        <v>1662</v>
      </c>
      <c r="C1369" s="260"/>
      <c r="D1369" s="260"/>
      <c r="E1369" s="260">
        <v>10800</v>
      </c>
      <c r="F1369" s="260">
        <v>10800</v>
      </c>
      <c r="G1369" s="261"/>
      <c r="H1369" s="260"/>
      <c r="I1369" s="259" t="s">
        <v>4709</v>
      </c>
      <c r="J1369" s="214" t="s">
        <v>4730</v>
      </c>
    </row>
    <row r="1370" spans="1:10" x14ac:dyDescent="0.25">
      <c r="A1370" s="214" t="s">
        <v>2803</v>
      </c>
      <c r="B1370" s="259" t="s">
        <v>1661</v>
      </c>
      <c r="C1370" s="260"/>
      <c r="D1370" s="260"/>
      <c r="E1370" s="260">
        <v>76471</v>
      </c>
      <c r="F1370" s="260">
        <v>76471</v>
      </c>
      <c r="G1370" s="261"/>
      <c r="H1370" s="260"/>
      <c r="I1370" s="259" t="s">
        <v>4709</v>
      </c>
      <c r="J1370" s="214" t="s">
        <v>4730</v>
      </c>
    </row>
    <row r="1371" spans="1:10" x14ac:dyDescent="0.25">
      <c r="A1371" s="214" t="s">
        <v>2802</v>
      </c>
      <c r="B1371" s="259" t="s">
        <v>1647</v>
      </c>
      <c r="C1371" s="260"/>
      <c r="D1371" s="260"/>
      <c r="E1371" s="260">
        <v>32450</v>
      </c>
      <c r="F1371" s="260">
        <v>32450</v>
      </c>
      <c r="G1371" s="261"/>
      <c r="H1371" s="260"/>
      <c r="I1371" s="259" t="s">
        <v>4709</v>
      </c>
      <c r="J1371" s="214" t="s">
        <v>4730</v>
      </c>
    </row>
    <row r="1372" spans="1:10" x14ac:dyDescent="0.25">
      <c r="A1372" s="214" t="s">
        <v>6494</v>
      </c>
      <c r="B1372" s="259" t="s">
        <v>1660</v>
      </c>
      <c r="C1372" s="260"/>
      <c r="D1372" s="260"/>
      <c r="E1372" s="260">
        <v>12625</v>
      </c>
      <c r="F1372" s="260">
        <v>12625</v>
      </c>
      <c r="G1372" s="261"/>
      <c r="H1372" s="260"/>
      <c r="I1372" s="259" t="s">
        <v>4709</v>
      </c>
      <c r="J1372" s="214" t="s">
        <v>4730</v>
      </c>
    </row>
    <row r="1373" spans="1:10" x14ac:dyDescent="0.25">
      <c r="A1373" s="214" t="s">
        <v>6495</v>
      </c>
      <c r="B1373" s="259" t="s">
        <v>1659</v>
      </c>
      <c r="C1373" s="260"/>
      <c r="D1373" s="260"/>
      <c r="E1373" s="260">
        <v>13130</v>
      </c>
      <c r="F1373" s="260">
        <v>13130</v>
      </c>
      <c r="G1373" s="261"/>
      <c r="H1373" s="260"/>
      <c r="I1373" s="259" t="s">
        <v>4709</v>
      </c>
      <c r="J1373" s="214" t="s">
        <v>4730</v>
      </c>
    </row>
    <row r="1374" spans="1:10" x14ac:dyDescent="0.25">
      <c r="A1374" s="214" t="s">
        <v>6496</v>
      </c>
      <c r="B1374" s="259" t="s">
        <v>1658</v>
      </c>
      <c r="C1374" s="260"/>
      <c r="D1374" s="260"/>
      <c r="E1374" s="260">
        <v>62480</v>
      </c>
      <c r="F1374" s="260">
        <v>62480</v>
      </c>
      <c r="G1374" s="261"/>
      <c r="H1374" s="260"/>
      <c r="I1374" s="259" t="s">
        <v>4709</v>
      </c>
      <c r="J1374" s="214" t="s">
        <v>4730</v>
      </c>
    </row>
    <row r="1375" spans="1:10" x14ac:dyDescent="0.25">
      <c r="A1375" s="214" t="s">
        <v>6497</v>
      </c>
      <c r="B1375" s="259" t="s">
        <v>1657</v>
      </c>
      <c r="C1375" s="260"/>
      <c r="D1375" s="260"/>
      <c r="E1375" s="260">
        <v>139470</v>
      </c>
      <c r="F1375" s="260">
        <v>139470</v>
      </c>
      <c r="G1375" s="261"/>
      <c r="H1375" s="260"/>
      <c r="I1375" s="259" t="s">
        <v>4709</v>
      </c>
      <c r="J1375" s="214" t="s">
        <v>4730</v>
      </c>
    </row>
    <row r="1376" spans="1:10" x14ac:dyDescent="0.25">
      <c r="A1376" s="214" t="s">
        <v>2801</v>
      </c>
      <c r="B1376" s="259" t="s">
        <v>1656</v>
      </c>
      <c r="C1376" s="260"/>
      <c r="D1376" s="260"/>
      <c r="E1376" s="260">
        <v>10000</v>
      </c>
      <c r="F1376" s="260">
        <v>10000</v>
      </c>
      <c r="G1376" s="261"/>
      <c r="H1376" s="260"/>
      <c r="I1376" s="259" t="s">
        <v>4709</v>
      </c>
      <c r="J1376" s="214" t="s">
        <v>4730</v>
      </c>
    </row>
    <row r="1377" spans="1:10" x14ac:dyDescent="0.25">
      <c r="A1377" s="214" t="s">
        <v>2800</v>
      </c>
      <c r="B1377" s="259" t="s">
        <v>1656</v>
      </c>
      <c r="C1377" s="260"/>
      <c r="D1377" s="260"/>
      <c r="E1377" s="260">
        <v>90427</v>
      </c>
      <c r="F1377" s="260">
        <v>90427</v>
      </c>
      <c r="G1377" s="261"/>
      <c r="H1377" s="260"/>
      <c r="I1377" s="259" t="s">
        <v>4709</v>
      </c>
      <c r="J1377" s="214" t="s">
        <v>4730</v>
      </c>
    </row>
    <row r="1378" spans="1:10" x14ac:dyDescent="0.25">
      <c r="A1378" s="214" t="s">
        <v>2799</v>
      </c>
      <c r="B1378" s="259" t="s">
        <v>1655</v>
      </c>
      <c r="C1378" s="260"/>
      <c r="D1378" s="260"/>
      <c r="E1378" s="260">
        <v>11372</v>
      </c>
      <c r="F1378" s="260">
        <v>11372</v>
      </c>
      <c r="G1378" s="261"/>
      <c r="H1378" s="260"/>
      <c r="I1378" s="259" t="s">
        <v>4709</v>
      </c>
      <c r="J1378" s="214" t="s">
        <v>4730</v>
      </c>
    </row>
    <row r="1379" spans="1:10" x14ac:dyDescent="0.25">
      <c r="A1379" s="214" t="s">
        <v>6498</v>
      </c>
      <c r="B1379" s="259" t="s">
        <v>1112</v>
      </c>
      <c r="C1379" s="260"/>
      <c r="D1379" s="260"/>
      <c r="E1379" s="260">
        <v>27024.959999999999</v>
      </c>
      <c r="F1379" s="260">
        <v>27024.959999999999</v>
      </c>
      <c r="G1379" s="261"/>
      <c r="H1379" s="260"/>
      <c r="I1379" s="259" t="s">
        <v>4709</v>
      </c>
      <c r="J1379" s="214" t="s">
        <v>4730</v>
      </c>
    </row>
    <row r="1380" spans="1:10" x14ac:dyDescent="0.25">
      <c r="A1380" s="214" t="s">
        <v>6499</v>
      </c>
      <c r="B1380" s="259" t="s">
        <v>1654</v>
      </c>
      <c r="C1380" s="260"/>
      <c r="D1380" s="260"/>
      <c r="E1380" s="260">
        <v>16549</v>
      </c>
      <c r="F1380" s="260">
        <v>16549</v>
      </c>
      <c r="G1380" s="261"/>
      <c r="H1380" s="260"/>
      <c r="I1380" s="259" t="s">
        <v>4709</v>
      </c>
      <c r="J1380" s="214" t="s">
        <v>4730</v>
      </c>
    </row>
    <row r="1381" spans="1:10" x14ac:dyDescent="0.25">
      <c r="A1381" s="214" t="s">
        <v>6500</v>
      </c>
      <c r="B1381" s="259" t="s">
        <v>1653</v>
      </c>
      <c r="C1381" s="260"/>
      <c r="D1381" s="260"/>
      <c r="E1381" s="260">
        <v>16200</v>
      </c>
      <c r="F1381" s="260">
        <v>16200</v>
      </c>
      <c r="G1381" s="261"/>
      <c r="H1381" s="260"/>
      <c r="I1381" s="259" t="s">
        <v>4709</v>
      </c>
      <c r="J1381" s="214" t="s">
        <v>4730</v>
      </c>
    </row>
    <row r="1382" spans="1:10" x14ac:dyDescent="0.25">
      <c r="A1382" s="214" t="s">
        <v>2798</v>
      </c>
      <c r="B1382" s="259" t="s">
        <v>1652</v>
      </c>
      <c r="C1382" s="260"/>
      <c r="D1382" s="260"/>
      <c r="E1382" s="260">
        <v>35000</v>
      </c>
      <c r="F1382" s="260">
        <v>35000</v>
      </c>
      <c r="G1382" s="261"/>
      <c r="H1382" s="260"/>
      <c r="I1382" s="259" t="s">
        <v>4709</v>
      </c>
      <c r="J1382" s="214" t="s">
        <v>4730</v>
      </c>
    </row>
    <row r="1383" spans="1:10" x14ac:dyDescent="0.25">
      <c r="A1383" s="214" t="s">
        <v>2797</v>
      </c>
      <c r="B1383" s="259" t="s">
        <v>1589</v>
      </c>
      <c r="C1383" s="260"/>
      <c r="D1383" s="260"/>
      <c r="E1383" s="260">
        <v>51300</v>
      </c>
      <c r="F1383" s="260">
        <v>51300</v>
      </c>
      <c r="G1383" s="261"/>
      <c r="H1383" s="260"/>
      <c r="I1383" s="259" t="s">
        <v>4709</v>
      </c>
      <c r="J1383" s="214" t="s">
        <v>4730</v>
      </c>
    </row>
    <row r="1384" spans="1:10" x14ac:dyDescent="0.25">
      <c r="A1384" s="214" t="s">
        <v>2796</v>
      </c>
      <c r="B1384" s="259" t="s">
        <v>1650</v>
      </c>
      <c r="C1384" s="260"/>
      <c r="D1384" s="260"/>
      <c r="E1384" s="260">
        <v>21000</v>
      </c>
      <c r="F1384" s="260">
        <v>21000</v>
      </c>
      <c r="G1384" s="261"/>
      <c r="H1384" s="260"/>
      <c r="I1384" s="259" t="s">
        <v>4709</v>
      </c>
      <c r="J1384" s="214" t="s">
        <v>4730</v>
      </c>
    </row>
    <row r="1385" spans="1:10" x14ac:dyDescent="0.25">
      <c r="A1385" s="214" t="s">
        <v>2795</v>
      </c>
      <c r="B1385" s="259" t="s">
        <v>1647</v>
      </c>
      <c r="C1385" s="260"/>
      <c r="D1385" s="260"/>
      <c r="E1385" s="260">
        <v>20000</v>
      </c>
      <c r="F1385" s="260">
        <v>20000</v>
      </c>
      <c r="G1385" s="261"/>
      <c r="H1385" s="260"/>
      <c r="I1385" s="259" t="s">
        <v>4709</v>
      </c>
      <c r="J1385" s="214" t="s">
        <v>4730</v>
      </c>
    </row>
    <row r="1386" spans="1:10" x14ac:dyDescent="0.25">
      <c r="A1386" s="214" t="s">
        <v>2794</v>
      </c>
      <c r="B1386" s="259" t="s">
        <v>1649</v>
      </c>
      <c r="C1386" s="260"/>
      <c r="D1386" s="260"/>
      <c r="E1386" s="260">
        <v>30000</v>
      </c>
      <c r="F1386" s="260">
        <v>30000</v>
      </c>
      <c r="G1386" s="261"/>
      <c r="H1386" s="260"/>
      <c r="I1386" s="259" t="s">
        <v>4709</v>
      </c>
      <c r="J1386" s="214" t="s">
        <v>4730</v>
      </c>
    </row>
    <row r="1387" spans="1:10" x14ac:dyDescent="0.25">
      <c r="A1387" s="214" t="s">
        <v>6501</v>
      </c>
      <c r="B1387" s="259" t="s">
        <v>1648</v>
      </c>
      <c r="C1387" s="260"/>
      <c r="D1387" s="260"/>
      <c r="E1387" s="260">
        <v>30000</v>
      </c>
      <c r="F1387" s="260">
        <v>30000</v>
      </c>
      <c r="G1387" s="261"/>
      <c r="H1387" s="260"/>
      <c r="I1387" s="259" t="s">
        <v>4709</v>
      </c>
      <c r="J1387" s="214" t="s">
        <v>4730</v>
      </c>
    </row>
    <row r="1388" spans="1:10" x14ac:dyDescent="0.25">
      <c r="A1388" s="214" t="s">
        <v>6502</v>
      </c>
      <c r="B1388" s="259" t="s">
        <v>1126</v>
      </c>
      <c r="C1388" s="260"/>
      <c r="D1388" s="260"/>
      <c r="E1388" s="260">
        <v>16890</v>
      </c>
      <c r="F1388" s="260">
        <v>16890</v>
      </c>
      <c r="G1388" s="261"/>
      <c r="H1388" s="260"/>
      <c r="I1388" s="259" t="s">
        <v>4710</v>
      </c>
      <c r="J1388" s="214" t="s">
        <v>4730</v>
      </c>
    </row>
    <row r="1389" spans="1:10" x14ac:dyDescent="0.25">
      <c r="A1389" s="214" t="s">
        <v>6503</v>
      </c>
      <c r="B1389" s="259" t="s">
        <v>1126</v>
      </c>
      <c r="C1389" s="260"/>
      <c r="D1389" s="260"/>
      <c r="E1389" s="260">
        <v>12900</v>
      </c>
      <c r="F1389" s="260">
        <v>12900</v>
      </c>
      <c r="G1389" s="261"/>
      <c r="H1389" s="260"/>
      <c r="I1389" s="259" t="s">
        <v>4710</v>
      </c>
      <c r="J1389" s="214" t="s">
        <v>4730</v>
      </c>
    </row>
    <row r="1390" spans="1:10" x14ac:dyDescent="0.25">
      <c r="A1390" s="214" t="s">
        <v>2791</v>
      </c>
      <c r="B1390" s="259" t="s">
        <v>1126</v>
      </c>
      <c r="C1390" s="260"/>
      <c r="D1390" s="260"/>
      <c r="E1390" s="260">
        <v>16500</v>
      </c>
      <c r="F1390" s="260">
        <v>16500</v>
      </c>
      <c r="G1390" s="261"/>
      <c r="H1390" s="260"/>
      <c r="I1390" s="259" t="s">
        <v>4710</v>
      </c>
      <c r="J1390" s="214" t="s">
        <v>4730</v>
      </c>
    </row>
    <row r="1391" spans="1:10" x14ac:dyDescent="0.25">
      <c r="A1391" s="214" t="s">
        <v>2789</v>
      </c>
      <c r="B1391" s="259" t="s">
        <v>1126</v>
      </c>
      <c r="C1391" s="260"/>
      <c r="D1391" s="260"/>
      <c r="E1391" s="260">
        <v>12300</v>
      </c>
      <c r="F1391" s="260">
        <v>12300</v>
      </c>
      <c r="G1391" s="261"/>
      <c r="H1391" s="260"/>
      <c r="I1391" s="259" t="s">
        <v>4710</v>
      </c>
      <c r="J1391" s="214" t="s">
        <v>4730</v>
      </c>
    </row>
    <row r="1392" spans="1:10" x14ac:dyDescent="0.25">
      <c r="A1392" s="214" t="s">
        <v>6504</v>
      </c>
      <c r="B1392" s="259" t="s">
        <v>1646</v>
      </c>
      <c r="C1392" s="260"/>
      <c r="D1392" s="260"/>
      <c r="E1392" s="260">
        <v>16500</v>
      </c>
      <c r="F1392" s="260">
        <v>16500</v>
      </c>
      <c r="G1392" s="261"/>
      <c r="H1392" s="260"/>
      <c r="I1392" s="259" t="s">
        <v>4710</v>
      </c>
      <c r="J1392" s="214" t="s">
        <v>4730</v>
      </c>
    </row>
    <row r="1393" spans="1:10" x14ac:dyDescent="0.25">
      <c r="A1393" s="214" t="s">
        <v>2787</v>
      </c>
      <c r="B1393" s="259" t="s">
        <v>1645</v>
      </c>
      <c r="C1393" s="260"/>
      <c r="D1393" s="260"/>
      <c r="E1393" s="260">
        <v>17450</v>
      </c>
      <c r="F1393" s="260">
        <v>17450</v>
      </c>
      <c r="G1393" s="261"/>
      <c r="H1393" s="260"/>
      <c r="I1393" s="259" t="s">
        <v>4710</v>
      </c>
      <c r="J1393" s="214" t="s">
        <v>4730</v>
      </c>
    </row>
    <row r="1394" spans="1:10" x14ac:dyDescent="0.25">
      <c r="A1394" s="214" t="s">
        <v>6505</v>
      </c>
      <c r="B1394" s="259" t="s">
        <v>1123</v>
      </c>
      <c r="C1394" s="260"/>
      <c r="D1394" s="260"/>
      <c r="E1394" s="260">
        <v>19470</v>
      </c>
      <c r="F1394" s="260">
        <v>19470</v>
      </c>
      <c r="G1394" s="261"/>
      <c r="H1394" s="260"/>
      <c r="I1394" s="259" t="s">
        <v>4710</v>
      </c>
      <c r="J1394" s="214" t="s">
        <v>4730</v>
      </c>
    </row>
    <row r="1395" spans="1:10" x14ac:dyDescent="0.25">
      <c r="A1395" s="214" t="s">
        <v>2786</v>
      </c>
      <c r="B1395" s="259" t="s">
        <v>1119</v>
      </c>
      <c r="C1395" s="260"/>
      <c r="D1395" s="260"/>
      <c r="E1395" s="260">
        <v>15120</v>
      </c>
      <c r="F1395" s="260">
        <v>15120</v>
      </c>
      <c r="G1395" s="261"/>
      <c r="H1395" s="260"/>
      <c r="I1395" s="259" t="s">
        <v>4710</v>
      </c>
      <c r="J1395" s="214" t="s">
        <v>4730</v>
      </c>
    </row>
    <row r="1396" spans="1:10" x14ac:dyDescent="0.25">
      <c r="A1396" s="214" t="s">
        <v>6506</v>
      </c>
      <c r="B1396" s="259" t="s">
        <v>1644</v>
      </c>
      <c r="C1396" s="260"/>
      <c r="D1396" s="260"/>
      <c r="E1396" s="260">
        <v>25000</v>
      </c>
      <c r="F1396" s="260">
        <v>25000</v>
      </c>
      <c r="G1396" s="261"/>
      <c r="H1396" s="260"/>
      <c r="I1396" s="259" t="s">
        <v>4710</v>
      </c>
      <c r="J1396" s="214" t="s">
        <v>4730</v>
      </c>
    </row>
    <row r="1397" spans="1:10" x14ac:dyDescent="0.25">
      <c r="A1397" s="214" t="s">
        <v>2784</v>
      </c>
      <c r="B1397" s="259" t="s">
        <v>1643</v>
      </c>
      <c r="C1397" s="260"/>
      <c r="D1397" s="260"/>
      <c r="E1397" s="260">
        <v>45598</v>
      </c>
      <c r="F1397" s="260"/>
      <c r="G1397" s="261"/>
      <c r="H1397" s="260"/>
      <c r="I1397" s="259" t="s">
        <v>4710</v>
      </c>
      <c r="J1397" s="214" t="s">
        <v>4730</v>
      </c>
    </row>
    <row r="1398" spans="1:10" x14ac:dyDescent="0.25">
      <c r="A1398" s="214" t="s">
        <v>2783</v>
      </c>
      <c r="B1398" s="259" t="s">
        <v>1642</v>
      </c>
      <c r="C1398" s="260"/>
      <c r="D1398" s="260"/>
      <c r="E1398" s="260">
        <v>50436</v>
      </c>
      <c r="F1398" s="260">
        <v>20174</v>
      </c>
      <c r="G1398" s="261"/>
      <c r="H1398" s="260"/>
      <c r="I1398" s="259" t="s">
        <v>4711</v>
      </c>
      <c r="J1398" s="214" t="s">
        <v>4730</v>
      </c>
    </row>
    <row r="1399" spans="1:10" x14ac:dyDescent="0.25">
      <c r="A1399" s="214" t="s">
        <v>2782</v>
      </c>
      <c r="B1399" s="259" t="s">
        <v>1123</v>
      </c>
      <c r="C1399" s="260"/>
      <c r="D1399" s="260"/>
      <c r="E1399" s="260">
        <v>17800</v>
      </c>
      <c r="F1399" s="260">
        <v>17800</v>
      </c>
      <c r="G1399" s="261"/>
      <c r="H1399" s="260"/>
      <c r="I1399" s="259" t="s">
        <v>4711</v>
      </c>
      <c r="J1399" s="214" t="s">
        <v>4730</v>
      </c>
    </row>
    <row r="1400" spans="1:10" x14ac:dyDescent="0.25">
      <c r="A1400" s="214" t="s">
        <v>2781</v>
      </c>
      <c r="B1400" s="259" t="s">
        <v>1641</v>
      </c>
      <c r="C1400" s="260"/>
      <c r="D1400" s="260"/>
      <c r="E1400" s="260">
        <v>18160</v>
      </c>
      <c r="F1400" s="260">
        <v>18160</v>
      </c>
      <c r="G1400" s="261"/>
      <c r="H1400" s="260"/>
      <c r="I1400" s="259" t="s">
        <v>4711</v>
      </c>
      <c r="J1400" s="214" t="s">
        <v>4730</v>
      </c>
    </row>
    <row r="1401" spans="1:10" x14ac:dyDescent="0.25">
      <c r="A1401" s="214" t="s">
        <v>6507</v>
      </c>
      <c r="B1401" s="259" t="s">
        <v>1640</v>
      </c>
      <c r="C1401" s="260"/>
      <c r="D1401" s="260"/>
      <c r="E1401" s="260">
        <v>18965</v>
      </c>
      <c r="F1401" s="260">
        <v>18965</v>
      </c>
      <c r="G1401" s="261"/>
      <c r="H1401" s="260"/>
      <c r="I1401" s="259" t="s">
        <v>4711</v>
      </c>
      <c r="J1401" s="214" t="s">
        <v>4730</v>
      </c>
    </row>
    <row r="1402" spans="1:10" x14ac:dyDescent="0.25">
      <c r="A1402" s="214" t="s">
        <v>6508</v>
      </c>
      <c r="B1402" s="259" t="s">
        <v>1125</v>
      </c>
      <c r="C1402" s="260"/>
      <c r="D1402" s="260"/>
      <c r="E1402" s="260">
        <v>10300</v>
      </c>
      <c r="F1402" s="260">
        <v>10300</v>
      </c>
      <c r="G1402" s="261"/>
      <c r="H1402" s="260"/>
      <c r="I1402" s="259" t="s">
        <v>4711</v>
      </c>
      <c r="J1402" s="214" t="s">
        <v>4730</v>
      </c>
    </row>
    <row r="1403" spans="1:10" x14ac:dyDescent="0.25">
      <c r="A1403" s="214" t="s">
        <v>6509</v>
      </c>
      <c r="B1403" s="259" t="s">
        <v>1544</v>
      </c>
      <c r="C1403" s="260"/>
      <c r="D1403" s="260"/>
      <c r="E1403" s="260">
        <v>16356</v>
      </c>
      <c r="F1403" s="260">
        <v>16356</v>
      </c>
      <c r="G1403" s="261"/>
      <c r="H1403" s="260"/>
      <c r="I1403" s="259" t="s">
        <v>4711</v>
      </c>
      <c r="J1403" s="214" t="s">
        <v>4730</v>
      </c>
    </row>
    <row r="1404" spans="1:10" x14ac:dyDescent="0.25">
      <c r="A1404" s="214" t="s">
        <v>2778</v>
      </c>
      <c r="B1404" s="259" t="s">
        <v>1544</v>
      </c>
      <c r="C1404" s="260"/>
      <c r="D1404" s="260"/>
      <c r="E1404" s="260">
        <v>17318</v>
      </c>
      <c r="F1404" s="260">
        <v>17318</v>
      </c>
      <c r="G1404" s="261"/>
      <c r="H1404" s="260"/>
      <c r="I1404" s="259" t="s">
        <v>4711</v>
      </c>
      <c r="J1404" s="214" t="s">
        <v>4730</v>
      </c>
    </row>
    <row r="1405" spans="1:10" x14ac:dyDescent="0.25">
      <c r="A1405" s="214" t="s">
        <v>2777</v>
      </c>
      <c r="B1405" s="259" t="s">
        <v>1544</v>
      </c>
      <c r="C1405" s="260"/>
      <c r="D1405" s="260"/>
      <c r="E1405" s="260">
        <v>17318</v>
      </c>
      <c r="F1405" s="260">
        <v>17318</v>
      </c>
      <c r="G1405" s="261"/>
      <c r="H1405" s="260"/>
      <c r="I1405" s="259" t="s">
        <v>4711</v>
      </c>
      <c r="J1405" s="214" t="s">
        <v>4730</v>
      </c>
    </row>
    <row r="1406" spans="1:10" x14ac:dyDescent="0.25">
      <c r="A1406" s="214" t="s">
        <v>2775</v>
      </c>
      <c r="B1406" s="259" t="s">
        <v>1544</v>
      </c>
      <c r="C1406" s="260"/>
      <c r="D1406" s="260"/>
      <c r="E1406" s="260">
        <v>17318</v>
      </c>
      <c r="F1406" s="260">
        <v>17318</v>
      </c>
      <c r="G1406" s="261"/>
      <c r="H1406" s="260"/>
      <c r="I1406" s="259" t="s">
        <v>4711</v>
      </c>
      <c r="J1406" s="214" t="s">
        <v>4730</v>
      </c>
    </row>
    <row r="1407" spans="1:10" x14ac:dyDescent="0.25">
      <c r="A1407" s="214" t="s">
        <v>2774</v>
      </c>
      <c r="B1407" s="259" t="s">
        <v>1544</v>
      </c>
      <c r="C1407" s="260"/>
      <c r="D1407" s="260"/>
      <c r="E1407" s="260">
        <v>20728</v>
      </c>
      <c r="F1407" s="260">
        <v>20728</v>
      </c>
      <c r="G1407" s="261"/>
      <c r="H1407" s="260"/>
      <c r="I1407" s="259" t="s">
        <v>4711</v>
      </c>
      <c r="J1407" s="214" t="s">
        <v>4730</v>
      </c>
    </row>
    <row r="1408" spans="1:10" x14ac:dyDescent="0.25">
      <c r="A1408" s="214" t="s">
        <v>2773</v>
      </c>
      <c r="B1408" s="259" t="s">
        <v>1544</v>
      </c>
      <c r="C1408" s="260"/>
      <c r="D1408" s="260"/>
      <c r="E1408" s="260">
        <v>46050</v>
      </c>
      <c r="F1408" s="260">
        <v>46050</v>
      </c>
      <c r="G1408" s="261"/>
      <c r="H1408" s="260"/>
      <c r="I1408" s="259" t="s">
        <v>4711</v>
      </c>
      <c r="J1408" s="214" t="s">
        <v>4730</v>
      </c>
    </row>
    <row r="1409" spans="1:10" x14ac:dyDescent="0.25">
      <c r="A1409" s="214" t="s">
        <v>2772</v>
      </c>
      <c r="B1409" s="259" t="s">
        <v>1639</v>
      </c>
      <c r="C1409" s="260"/>
      <c r="D1409" s="260"/>
      <c r="E1409" s="260">
        <v>10000</v>
      </c>
      <c r="F1409" s="260">
        <v>10000</v>
      </c>
      <c r="G1409" s="261"/>
      <c r="H1409" s="260"/>
      <c r="I1409" s="259" t="s">
        <v>4711</v>
      </c>
      <c r="J1409" s="214" t="s">
        <v>4730</v>
      </c>
    </row>
    <row r="1410" spans="1:10" x14ac:dyDescent="0.25">
      <c r="A1410" s="214" t="s">
        <v>2771</v>
      </c>
      <c r="B1410" s="259" t="s">
        <v>1638</v>
      </c>
      <c r="C1410" s="260"/>
      <c r="D1410" s="260"/>
      <c r="E1410" s="260">
        <v>18012</v>
      </c>
      <c r="F1410" s="260">
        <v>18012</v>
      </c>
      <c r="G1410" s="261"/>
      <c r="H1410" s="260"/>
      <c r="I1410" s="259" t="s">
        <v>4711</v>
      </c>
      <c r="J1410" s="214" t="s">
        <v>4730</v>
      </c>
    </row>
    <row r="1411" spans="1:10" x14ac:dyDescent="0.25">
      <c r="A1411" s="214" t="s">
        <v>2770</v>
      </c>
      <c r="B1411" s="259" t="s">
        <v>1164</v>
      </c>
      <c r="C1411" s="260"/>
      <c r="D1411" s="260"/>
      <c r="E1411" s="260">
        <v>19000</v>
      </c>
      <c r="F1411" s="260">
        <v>19000</v>
      </c>
      <c r="G1411" s="261"/>
      <c r="H1411" s="260"/>
      <c r="I1411" s="259" t="s">
        <v>4711</v>
      </c>
      <c r="J1411" s="214" t="s">
        <v>4730</v>
      </c>
    </row>
    <row r="1412" spans="1:10" ht="24" x14ac:dyDescent="0.25">
      <c r="A1412" s="214" t="s">
        <v>6510</v>
      </c>
      <c r="B1412" s="259" t="s">
        <v>1557</v>
      </c>
      <c r="C1412" s="260"/>
      <c r="D1412" s="260"/>
      <c r="E1412" s="260">
        <v>49383.72</v>
      </c>
      <c r="F1412" s="260">
        <v>49383.72</v>
      </c>
      <c r="G1412" s="261"/>
      <c r="H1412" s="260"/>
      <c r="I1412" s="259" t="s">
        <v>4711</v>
      </c>
      <c r="J1412" s="214" t="s">
        <v>4730</v>
      </c>
    </row>
    <row r="1413" spans="1:10" x14ac:dyDescent="0.25">
      <c r="A1413" s="214" t="s">
        <v>2769</v>
      </c>
      <c r="B1413" s="259" t="s">
        <v>1637</v>
      </c>
      <c r="C1413" s="260"/>
      <c r="D1413" s="260"/>
      <c r="E1413" s="260">
        <v>14200</v>
      </c>
      <c r="F1413" s="260">
        <v>14200</v>
      </c>
      <c r="G1413" s="261"/>
      <c r="H1413" s="260"/>
      <c r="I1413" s="259" t="s">
        <v>4711</v>
      </c>
      <c r="J1413" s="214" t="s">
        <v>4730</v>
      </c>
    </row>
    <row r="1414" spans="1:10" x14ac:dyDescent="0.25">
      <c r="A1414" s="214" t="s">
        <v>2767</v>
      </c>
      <c r="B1414" s="259" t="s">
        <v>1636</v>
      </c>
      <c r="C1414" s="260"/>
      <c r="D1414" s="260"/>
      <c r="E1414" s="260">
        <v>97549</v>
      </c>
      <c r="F1414" s="260">
        <v>53419.8</v>
      </c>
      <c r="G1414" s="261"/>
      <c r="H1414" s="260"/>
      <c r="I1414" s="259" t="s">
        <v>4711</v>
      </c>
      <c r="J1414" s="214" t="s">
        <v>4730</v>
      </c>
    </row>
    <row r="1415" spans="1:10" x14ac:dyDescent="0.25">
      <c r="A1415" s="214" t="s">
        <v>6511</v>
      </c>
      <c r="B1415" s="259" t="s">
        <v>1625</v>
      </c>
      <c r="C1415" s="260"/>
      <c r="D1415" s="260"/>
      <c r="E1415" s="260">
        <v>26296.54</v>
      </c>
      <c r="F1415" s="260">
        <v>26296.54</v>
      </c>
      <c r="G1415" s="261"/>
      <c r="H1415" s="260"/>
      <c r="I1415" s="259" t="s">
        <v>4711</v>
      </c>
      <c r="J1415" s="214" t="s">
        <v>4730</v>
      </c>
    </row>
    <row r="1416" spans="1:10" x14ac:dyDescent="0.25">
      <c r="A1416" s="214" t="s">
        <v>6512</v>
      </c>
      <c r="B1416" s="259" t="s">
        <v>1569</v>
      </c>
      <c r="C1416" s="260"/>
      <c r="D1416" s="260"/>
      <c r="E1416" s="260">
        <v>29000</v>
      </c>
      <c r="F1416" s="260">
        <v>29000</v>
      </c>
      <c r="G1416" s="261"/>
      <c r="H1416" s="260"/>
      <c r="I1416" s="259" t="s">
        <v>4711</v>
      </c>
      <c r="J1416" s="214" t="s">
        <v>4730</v>
      </c>
    </row>
    <row r="1417" spans="1:10" x14ac:dyDescent="0.25">
      <c r="A1417" s="214" t="s">
        <v>6513</v>
      </c>
      <c r="B1417" s="259" t="s">
        <v>1568</v>
      </c>
      <c r="C1417" s="260"/>
      <c r="D1417" s="260"/>
      <c r="E1417" s="260">
        <v>25000</v>
      </c>
      <c r="F1417" s="260">
        <v>25000</v>
      </c>
      <c r="G1417" s="261"/>
      <c r="H1417" s="260"/>
      <c r="I1417" s="259" t="s">
        <v>4711</v>
      </c>
      <c r="J1417" s="214" t="s">
        <v>4730</v>
      </c>
    </row>
    <row r="1418" spans="1:10" x14ac:dyDescent="0.25">
      <c r="A1418" s="214" t="s">
        <v>6514</v>
      </c>
      <c r="B1418" s="259" t="s">
        <v>1567</v>
      </c>
      <c r="C1418" s="260"/>
      <c r="D1418" s="260"/>
      <c r="E1418" s="260">
        <v>32000</v>
      </c>
      <c r="F1418" s="260">
        <v>32000</v>
      </c>
      <c r="G1418" s="261"/>
      <c r="H1418" s="260"/>
      <c r="I1418" s="259" t="s">
        <v>4711</v>
      </c>
      <c r="J1418" s="214" t="s">
        <v>4730</v>
      </c>
    </row>
    <row r="1419" spans="1:10" x14ac:dyDescent="0.25">
      <c r="A1419" s="214" t="s">
        <v>6515</v>
      </c>
      <c r="B1419" s="259" t="s">
        <v>1568</v>
      </c>
      <c r="C1419" s="260"/>
      <c r="D1419" s="260"/>
      <c r="E1419" s="260">
        <v>54000</v>
      </c>
      <c r="F1419" s="260">
        <v>49500</v>
      </c>
      <c r="G1419" s="261"/>
      <c r="H1419" s="260"/>
      <c r="I1419" s="259" t="s">
        <v>4711</v>
      </c>
      <c r="J1419" s="214" t="s">
        <v>4730</v>
      </c>
    </row>
    <row r="1420" spans="1:10" x14ac:dyDescent="0.25">
      <c r="A1420" s="214" t="s">
        <v>6516</v>
      </c>
      <c r="B1420" s="259" t="s">
        <v>1635</v>
      </c>
      <c r="C1420" s="260"/>
      <c r="D1420" s="260"/>
      <c r="E1420" s="260">
        <v>10620</v>
      </c>
      <c r="F1420" s="260">
        <v>10620</v>
      </c>
      <c r="G1420" s="261"/>
      <c r="H1420" s="260"/>
      <c r="I1420" s="259" t="s">
        <v>4711</v>
      </c>
      <c r="J1420" s="214" t="s">
        <v>4730</v>
      </c>
    </row>
    <row r="1421" spans="1:10" x14ac:dyDescent="0.25">
      <c r="A1421" s="214" t="s">
        <v>6517</v>
      </c>
      <c r="B1421" s="259" t="s">
        <v>1634</v>
      </c>
      <c r="C1421" s="260"/>
      <c r="D1421" s="260"/>
      <c r="E1421" s="260">
        <v>13000</v>
      </c>
      <c r="F1421" s="260">
        <v>13000</v>
      </c>
      <c r="G1421" s="261"/>
      <c r="H1421" s="260"/>
      <c r="I1421" s="259" t="s">
        <v>4711</v>
      </c>
      <c r="J1421" s="214" t="s">
        <v>4730</v>
      </c>
    </row>
    <row r="1422" spans="1:10" ht="24" x14ac:dyDescent="0.25">
      <c r="A1422" s="214" t="s">
        <v>6518</v>
      </c>
      <c r="B1422" s="259" t="s">
        <v>1633</v>
      </c>
      <c r="C1422" s="260"/>
      <c r="D1422" s="260"/>
      <c r="E1422" s="260">
        <v>23700</v>
      </c>
      <c r="F1422" s="260">
        <v>23700</v>
      </c>
      <c r="G1422" s="261"/>
      <c r="H1422" s="260"/>
      <c r="I1422" s="259" t="s">
        <v>4711</v>
      </c>
      <c r="J1422" s="214" t="s">
        <v>4730</v>
      </c>
    </row>
    <row r="1423" spans="1:10" ht="24" x14ac:dyDescent="0.25">
      <c r="A1423" s="214" t="s">
        <v>6519</v>
      </c>
      <c r="B1423" s="259" t="s">
        <v>1632</v>
      </c>
      <c r="C1423" s="260"/>
      <c r="D1423" s="260"/>
      <c r="E1423" s="260">
        <v>11580</v>
      </c>
      <c r="F1423" s="260">
        <v>11580</v>
      </c>
      <c r="G1423" s="261"/>
      <c r="H1423" s="260"/>
      <c r="I1423" s="259" t="s">
        <v>4711</v>
      </c>
      <c r="J1423" s="214" t="s">
        <v>4730</v>
      </c>
    </row>
    <row r="1424" spans="1:10" ht="24" x14ac:dyDescent="0.25">
      <c r="A1424" s="214" t="s">
        <v>6520</v>
      </c>
      <c r="B1424" s="259" t="s">
        <v>1631</v>
      </c>
      <c r="C1424" s="260"/>
      <c r="D1424" s="260"/>
      <c r="E1424" s="260">
        <v>15000</v>
      </c>
      <c r="F1424" s="260">
        <v>15000</v>
      </c>
      <c r="G1424" s="261"/>
      <c r="H1424" s="260"/>
      <c r="I1424" s="259" t="s">
        <v>4711</v>
      </c>
      <c r="J1424" s="214" t="s">
        <v>4730</v>
      </c>
    </row>
    <row r="1425" spans="1:10" x14ac:dyDescent="0.25">
      <c r="A1425" s="214" t="s">
        <v>6521</v>
      </c>
      <c r="B1425" s="259" t="s">
        <v>1630</v>
      </c>
      <c r="C1425" s="260"/>
      <c r="D1425" s="260"/>
      <c r="E1425" s="260">
        <v>16000</v>
      </c>
      <c r="F1425" s="260">
        <v>16000</v>
      </c>
      <c r="G1425" s="261"/>
      <c r="H1425" s="260"/>
      <c r="I1425" s="259" t="s">
        <v>4711</v>
      </c>
      <c r="J1425" s="214" t="s">
        <v>4730</v>
      </c>
    </row>
    <row r="1426" spans="1:10" x14ac:dyDescent="0.25">
      <c r="A1426" s="214" t="s">
        <v>6522</v>
      </c>
      <c r="B1426" s="259" t="s">
        <v>1630</v>
      </c>
      <c r="C1426" s="260"/>
      <c r="D1426" s="260"/>
      <c r="E1426" s="260">
        <v>15600</v>
      </c>
      <c r="F1426" s="260">
        <v>15600</v>
      </c>
      <c r="G1426" s="261"/>
      <c r="H1426" s="260"/>
      <c r="I1426" s="259" t="s">
        <v>4711</v>
      </c>
      <c r="J1426" s="214" t="s">
        <v>4730</v>
      </c>
    </row>
    <row r="1427" spans="1:10" x14ac:dyDescent="0.25">
      <c r="A1427" s="214" t="s">
        <v>6523</v>
      </c>
      <c r="B1427" s="259" t="s">
        <v>1629</v>
      </c>
      <c r="C1427" s="260"/>
      <c r="D1427" s="260"/>
      <c r="E1427" s="260">
        <v>16100</v>
      </c>
      <c r="F1427" s="260">
        <v>16100</v>
      </c>
      <c r="G1427" s="261"/>
      <c r="H1427" s="260"/>
      <c r="I1427" s="259" t="s">
        <v>4711</v>
      </c>
      <c r="J1427" s="214" t="s">
        <v>4730</v>
      </c>
    </row>
    <row r="1428" spans="1:10" x14ac:dyDescent="0.25">
      <c r="A1428" s="214" t="s">
        <v>6524</v>
      </c>
      <c r="B1428" s="259" t="s">
        <v>1628</v>
      </c>
      <c r="C1428" s="260"/>
      <c r="D1428" s="260"/>
      <c r="E1428" s="260">
        <v>30000</v>
      </c>
      <c r="F1428" s="260">
        <v>30000</v>
      </c>
      <c r="G1428" s="261"/>
      <c r="H1428" s="260"/>
      <c r="I1428" s="259" t="s">
        <v>4711</v>
      </c>
      <c r="J1428" s="214" t="s">
        <v>4730</v>
      </c>
    </row>
    <row r="1429" spans="1:10" x14ac:dyDescent="0.25">
      <c r="A1429" s="214" t="s">
        <v>6525</v>
      </c>
      <c r="B1429" s="259" t="s">
        <v>1627</v>
      </c>
      <c r="C1429" s="260"/>
      <c r="D1429" s="260"/>
      <c r="E1429" s="260">
        <v>20850</v>
      </c>
      <c r="F1429" s="260">
        <v>20850</v>
      </c>
      <c r="G1429" s="261"/>
      <c r="H1429" s="260"/>
      <c r="I1429" s="259" t="s">
        <v>4711</v>
      </c>
      <c r="J1429" s="214" t="s">
        <v>4730</v>
      </c>
    </row>
    <row r="1430" spans="1:10" ht="24" x14ac:dyDescent="0.25">
      <c r="A1430" s="214" t="s">
        <v>2766</v>
      </c>
      <c r="B1430" s="259" t="s">
        <v>1626</v>
      </c>
      <c r="C1430" s="260"/>
      <c r="D1430" s="260"/>
      <c r="E1430" s="260">
        <v>82549.850000000006</v>
      </c>
      <c r="F1430" s="260">
        <v>82549.850000000006</v>
      </c>
      <c r="G1430" s="261"/>
      <c r="H1430" s="260"/>
      <c r="I1430" s="259" t="s">
        <v>4711</v>
      </c>
      <c r="J1430" s="214" t="s">
        <v>4730</v>
      </c>
    </row>
    <row r="1431" spans="1:10" x14ac:dyDescent="0.25">
      <c r="A1431" s="214" t="s">
        <v>6526</v>
      </c>
      <c r="B1431" s="259" t="s">
        <v>1625</v>
      </c>
      <c r="C1431" s="260"/>
      <c r="D1431" s="260"/>
      <c r="E1431" s="260">
        <v>25360</v>
      </c>
      <c r="F1431" s="260">
        <v>25360</v>
      </c>
      <c r="G1431" s="261"/>
      <c r="H1431" s="260"/>
      <c r="I1431" s="259" t="s">
        <v>4711</v>
      </c>
      <c r="J1431" s="214" t="s">
        <v>4730</v>
      </c>
    </row>
    <row r="1432" spans="1:10" x14ac:dyDescent="0.25">
      <c r="A1432" s="214" t="s">
        <v>6527</v>
      </c>
      <c r="B1432" s="259" t="s">
        <v>1569</v>
      </c>
      <c r="C1432" s="260"/>
      <c r="D1432" s="260"/>
      <c r="E1432" s="260">
        <v>36000</v>
      </c>
      <c r="F1432" s="260">
        <v>36000</v>
      </c>
      <c r="G1432" s="261"/>
      <c r="H1432" s="260"/>
      <c r="I1432" s="259" t="s">
        <v>4711</v>
      </c>
      <c r="J1432" s="214" t="s">
        <v>4730</v>
      </c>
    </row>
    <row r="1433" spans="1:10" x14ac:dyDescent="0.25">
      <c r="A1433" s="214" t="s">
        <v>6528</v>
      </c>
      <c r="B1433" s="259" t="s">
        <v>1624</v>
      </c>
      <c r="C1433" s="260"/>
      <c r="D1433" s="260"/>
      <c r="E1433" s="260">
        <v>22500</v>
      </c>
      <c r="F1433" s="260">
        <v>22500</v>
      </c>
      <c r="G1433" s="261"/>
      <c r="H1433" s="260"/>
      <c r="I1433" s="259" t="s">
        <v>4711</v>
      </c>
      <c r="J1433" s="214" t="s">
        <v>4730</v>
      </c>
    </row>
    <row r="1434" spans="1:10" x14ac:dyDescent="0.25">
      <c r="A1434" s="214" t="s">
        <v>6529</v>
      </c>
      <c r="B1434" s="259" t="s">
        <v>1623</v>
      </c>
      <c r="C1434" s="260"/>
      <c r="D1434" s="260"/>
      <c r="E1434" s="260">
        <v>15000</v>
      </c>
      <c r="F1434" s="260">
        <v>15000</v>
      </c>
      <c r="G1434" s="261"/>
      <c r="H1434" s="260"/>
      <c r="I1434" s="259" t="s">
        <v>4711</v>
      </c>
      <c r="J1434" s="214" t="s">
        <v>4730</v>
      </c>
    </row>
    <row r="1435" spans="1:10" x14ac:dyDescent="0.25">
      <c r="A1435" s="214" t="s">
        <v>6530</v>
      </c>
      <c r="B1435" s="259" t="s">
        <v>1623</v>
      </c>
      <c r="C1435" s="260"/>
      <c r="D1435" s="260"/>
      <c r="E1435" s="260">
        <v>15000</v>
      </c>
      <c r="F1435" s="260">
        <v>15000</v>
      </c>
      <c r="G1435" s="261"/>
      <c r="H1435" s="260"/>
      <c r="I1435" s="259" t="s">
        <v>4711</v>
      </c>
      <c r="J1435" s="214" t="s">
        <v>4730</v>
      </c>
    </row>
    <row r="1436" spans="1:10" x14ac:dyDescent="0.25">
      <c r="A1436" s="214" t="s">
        <v>6531</v>
      </c>
      <c r="B1436" s="259" t="s">
        <v>1622</v>
      </c>
      <c r="C1436" s="260"/>
      <c r="D1436" s="260"/>
      <c r="E1436" s="260">
        <v>20000</v>
      </c>
      <c r="F1436" s="260">
        <v>20000</v>
      </c>
      <c r="G1436" s="261"/>
      <c r="H1436" s="260"/>
      <c r="I1436" s="259" t="s">
        <v>4711</v>
      </c>
      <c r="J1436" s="214" t="s">
        <v>4730</v>
      </c>
    </row>
    <row r="1437" spans="1:10" x14ac:dyDescent="0.25">
      <c r="A1437" s="214" t="s">
        <v>6532</v>
      </c>
      <c r="B1437" s="259" t="s">
        <v>1554</v>
      </c>
      <c r="C1437" s="260"/>
      <c r="D1437" s="260"/>
      <c r="E1437" s="260">
        <v>17089.59</v>
      </c>
      <c r="F1437" s="260">
        <v>17089.59</v>
      </c>
      <c r="G1437" s="261"/>
      <c r="H1437" s="260"/>
      <c r="I1437" s="259" t="s">
        <v>4711</v>
      </c>
      <c r="J1437" s="214" t="s">
        <v>4730</v>
      </c>
    </row>
    <row r="1438" spans="1:10" x14ac:dyDescent="0.25">
      <c r="A1438" s="214" t="s">
        <v>6533</v>
      </c>
      <c r="B1438" s="259" t="s">
        <v>1554</v>
      </c>
      <c r="C1438" s="260"/>
      <c r="D1438" s="260"/>
      <c r="E1438" s="260">
        <v>17089.59</v>
      </c>
      <c r="F1438" s="260">
        <v>17089.59</v>
      </c>
      <c r="G1438" s="261"/>
      <c r="H1438" s="260"/>
      <c r="I1438" s="259" t="s">
        <v>4711</v>
      </c>
      <c r="J1438" s="214" t="s">
        <v>4730</v>
      </c>
    </row>
    <row r="1439" spans="1:10" x14ac:dyDescent="0.25">
      <c r="A1439" s="214" t="s">
        <v>6534</v>
      </c>
      <c r="B1439" s="259" t="s">
        <v>1554</v>
      </c>
      <c r="C1439" s="260"/>
      <c r="D1439" s="260"/>
      <c r="E1439" s="260">
        <v>17089.59</v>
      </c>
      <c r="F1439" s="260">
        <v>17089.59</v>
      </c>
      <c r="G1439" s="261"/>
      <c r="H1439" s="260"/>
      <c r="I1439" s="259" t="s">
        <v>4711</v>
      </c>
      <c r="J1439" s="214" t="s">
        <v>4730</v>
      </c>
    </row>
    <row r="1440" spans="1:10" x14ac:dyDescent="0.25">
      <c r="A1440" s="214" t="s">
        <v>6535</v>
      </c>
      <c r="B1440" s="259" t="s">
        <v>1554</v>
      </c>
      <c r="C1440" s="260"/>
      <c r="D1440" s="260"/>
      <c r="E1440" s="260">
        <v>17089.59</v>
      </c>
      <c r="F1440" s="260">
        <v>17089.59</v>
      </c>
      <c r="G1440" s="261"/>
      <c r="H1440" s="260"/>
      <c r="I1440" s="259" t="s">
        <v>4711</v>
      </c>
      <c r="J1440" s="214" t="s">
        <v>4730</v>
      </c>
    </row>
    <row r="1441" spans="1:10" x14ac:dyDescent="0.25">
      <c r="A1441" s="214" t="s">
        <v>6536</v>
      </c>
      <c r="B1441" s="259" t="s">
        <v>1554</v>
      </c>
      <c r="C1441" s="260"/>
      <c r="D1441" s="260"/>
      <c r="E1441" s="260">
        <v>17089.59</v>
      </c>
      <c r="F1441" s="260">
        <v>17089.59</v>
      </c>
      <c r="G1441" s="261"/>
      <c r="H1441" s="260"/>
      <c r="I1441" s="259" t="s">
        <v>4711</v>
      </c>
      <c r="J1441" s="214" t="s">
        <v>4730</v>
      </c>
    </row>
    <row r="1442" spans="1:10" x14ac:dyDescent="0.25">
      <c r="A1442" s="214" t="s">
        <v>6537</v>
      </c>
      <c r="B1442" s="259" t="s">
        <v>1554</v>
      </c>
      <c r="C1442" s="260"/>
      <c r="D1442" s="260"/>
      <c r="E1442" s="260">
        <v>17089.59</v>
      </c>
      <c r="F1442" s="260">
        <v>17089.59</v>
      </c>
      <c r="G1442" s="261"/>
      <c r="H1442" s="260"/>
      <c r="I1442" s="259" t="s">
        <v>4711</v>
      </c>
      <c r="J1442" s="214" t="s">
        <v>4730</v>
      </c>
    </row>
    <row r="1443" spans="1:10" x14ac:dyDescent="0.25">
      <c r="A1443" s="214" t="s">
        <v>6538</v>
      </c>
      <c r="B1443" s="259" t="s">
        <v>1554</v>
      </c>
      <c r="C1443" s="260"/>
      <c r="D1443" s="260"/>
      <c r="E1443" s="260">
        <v>17089.59</v>
      </c>
      <c r="F1443" s="260">
        <v>17089.59</v>
      </c>
      <c r="G1443" s="261"/>
      <c r="H1443" s="260"/>
      <c r="I1443" s="259" t="s">
        <v>4711</v>
      </c>
      <c r="J1443" s="214" t="s">
        <v>4730</v>
      </c>
    </row>
    <row r="1444" spans="1:10" x14ac:dyDescent="0.25">
      <c r="A1444" s="214" t="s">
        <v>6539</v>
      </c>
      <c r="B1444" s="259" t="s">
        <v>1621</v>
      </c>
      <c r="C1444" s="260"/>
      <c r="D1444" s="260"/>
      <c r="E1444" s="260">
        <v>15580</v>
      </c>
      <c r="F1444" s="260">
        <v>15580</v>
      </c>
      <c r="G1444" s="261"/>
      <c r="H1444" s="260"/>
      <c r="I1444" s="259" t="s">
        <v>4711</v>
      </c>
      <c r="J1444" s="214" t="s">
        <v>4730</v>
      </c>
    </row>
    <row r="1445" spans="1:10" x14ac:dyDescent="0.25">
      <c r="A1445" s="214" t="s">
        <v>6540</v>
      </c>
      <c r="B1445" s="259" t="s">
        <v>1552</v>
      </c>
      <c r="C1445" s="260"/>
      <c r="D1445" s="260"/>
      <c r="E1445" s="260">
        <v>36504.49</v>
      </c>
      <c r="F1445" s="260">
        <v>36504.49</v>
      </c>
      <c r="G1445" s="261"/>
      <c r="H1445" s="260"/>
      <c r="I1445" s="259" t="s">
        <v>4711</v>
      </c>
      <c r="J1445" s="214" t="s">
        <v>4730</v>
      </c>
    </row>
    <row r="1446" spans="1:10" x14ac:dyDescent="0.25">
      <c r="A1446" s="214" t="s">
        <v>2762</v>
      </c>
      <c r="B1446" s="259" t="s">
        <v>1620</v>
      </c>
      <c r="C1446" s="260"/>
      <c r="D1446" s="260"/>
      <c r="E1446" s="260">
        <v>135462</v>
      </c>
      <c r="F1446" s="260">
        <v>112885</v>
      </c>
      <c r="G1446" s="261"/>
      <c r="H1446" s="260"/>
      <c r="I1446" s="259" t="s">
        <v>4711</v>
      </c>
      <c r="J1446" s="214" t="s">
        <v>4730</v>
      </c>
    </row>
    <row r="1447" spans="1:10" x14ac:dyDescent="0.25">
      <c r="A1447" s="214" t="s">
        <v>2760</v>
      </c>
      <c r="B1447" s="259" t="s">
        <v>1173</v>
      </c>
      <c r="C1447" s="260"/>
      <c r="D1447" s="260"/>
      <c r="E1447" s="260">
        <v>48732.94</v>
      </c>
      <c r="F1447" s="260">
        <v>1624.44</v>
      </c>
      <c r="G1447" s="261"/>
      <c r="H1447" s="260"/>
      <c r="I1447" s="259" t="s">
        <v>4711</v>
      </c>
      <c r="J1447" s="214" t="s">
        <v>4730</v>
      </c>
    </row>
    <row r="1448" spans="1:10" x14ac:dyDescent="0.25">
      <c r="A1448" s="214" t="s">
        <v>2759</v>
      </c>
      <c r="B1448" s="259" t="s">
        <v>1616</v>
      </c>
      <c r="C1448" s="260"/>
      <c r="D1448" s="260"/>
      <c r="E1448" s="260">
        <v>63194.68</v>
      </c>
      <c r="F1448" s="260">
        <v>30042.2</v>
      </c>
      <c r="G1448" s="261"/>
      <c r="H1448" s="260"/>
      <c r="I1448" s="259" t="s">
        <v>4711</v>
      </c>
      <c r="J1448" s="214" t="s">
        <v>4730</v>
      </c>
    </row>
    <row r="1449" spans="1:10" x14ac:dyDescent="0.25">
      <c r="A1449" s="214" t="s">
        <v>2757</v>
      </c>
      <c r="B1449" s="259" t="s">
        <v>1617</v>
      </c>
      <c r="C1449" s="260"/>
      <c r="D1449" s="260"/>
      <c r="E1449" s="260">
        <v>15080</v>
      </c>
      <c r="F1449" s="260">
        <v>15080</v>
      </c>
      <c r="G1449" s="261"/>
      <c r="H1449" s="260"/>
      <c r="I1449" s="259" t="s">
        <v>4711</v>
      </c>
      <c r="J1449" s="214" t="s">
        <v>4730</v>
      </c>
    </row>
    <row r="1450" spans="1:10" x14ac:dyDescent="0.25">
      <c r="A1450" s="214" t="s">
        <v>2755</v>
      </c>
      <c r="B1450" s="259" t="s">
        <v>1616</v>
      </c>
      <c r="C1450" s="260"/>
      <c r="D1450" s="260"/>
      <c r="E1450" s="260">
        <v>24369.1</v>
      </c>
      <c r="F1450" s="260">
        <v>24369.1</v>
      </c>
      <c r="G1450" s="261"/>
      <c r="H1450" s="260"/>
      <c r="I1450" s="259" t="s">
        <v>4711</v>
      </c>
      <c r="J1450" s="214" t="s">
        <v>4730</v>
      </c>
    </row>
    <row r="1451" spans="1:10" x14ac:dyDescent="0.25">
      <c r="A1451" s="214" t="s">
        <v>2754</v>
      </c>
      <c r="B1451" s="259" t="s">
        <v>1173</v>
      </c>
      <c r="C1451" s="260"/>
      <c r="D1451" s="260"/>
      <c r="E1451" s="260">
        <v>54614.48</v>
      </c>
      <c r="F1451" s="260">
        <v>54614.48</v>
      </c>
      <c r="G1451" s="261"/>
      <c r="H1451" s="260"/>
      <c r="I1451" s="259" t="s">
        <v>4711</v>
      </c>
      <c r="J1451" s="214" t="s">
        <v>4730</v>
      </c>
    </row>
    <row r="1452" spans="1:10" x14ac:dyDescent="0.25">
      <c r="A1452" s="214" t="s">
        <v>6541</v>
      </c>
      <c r="B1452" s="259" t="s">
        <v>1174</v>
      </c>
      <c r="C1452" s="260"/>
      <c r="D1452" s="260"/>
      <c r="E1452" s="260">
        <v>25781.52</v>
      </c>
      <c r="F1452" s="260">
        <v>25781.52</v>
      </c>
      <c r="G1452" s="261"/>
      <c r="H1452" s="260"/>
      <c r="I1452" s="259" t="s">
        <v>4711</v>
      </c>
      <c r="J1452" s="214" t="s">
        <v>4730</v>
      </c>
    </row>
    <row r="1453" spans="1:10" x14ac:dyDescent="0.25">
      <c r="A1453" s="214" t="s">
        <v>6542</v>
      </c>
      <c r="B1453" s="259" t="s">
        <v>1124</v>
      </c>
      <c r="C1453" s="259"/>
      <c r="D1453" s="259"/>
      <c r="E1453" s="259">
        <v>17318</v>
      </c>
      <c r="F1453" s="259">
        <v>17318</v>
      </c>
      <c r="G1453" s="261"/>
      <c r="H1453" s="259"/>
      <c r="I1453" s="259" t="s">
        <v>1578</v>
      </c>
      <c r="J1453" s="214" t="s">
        <v>4730</v>
      </c>
    </row>
    <row r="1454" spans="1:10" x14ac:dyDescent="0.25">
      <c r="A1454" s="214" t="s">
        <v>2753</v>
      </c>
      <c r="B1454" s="259" t="s">
        <v>1531</v>
      </c>
      <c r="C1454" s="259"/>
      <c r="D1454" s="259"/>
      <c r="E1454" s="259">
        <v>19000</v>
      </c>
      <c r="F1454" s="259">
        <v>19000</v>
      </c>
      <c r="G1454" s="261"/>
      <c r="H1454" s="259"/>
      <c r="I1454" s="259" t="s">
        <v>1578</v>
      </c>
      <c r="J1454" s="214" t="s">
        <v>4730</v>
      </c>
    </row>
    <row r="1455" spans="1:10" x14ac:dyDescent="0.25">
      <c r="A1455" s="214" t="s">
        <v>2752</v>
      </c>
      <c r="B1455" s="259" t="s">
        <v>1614</v>
      </c>
      <c r="C1455" s="259"/>
      <c r="D1455" s="259"/>
      <c r="E1455" s="259">
        <v>29000</v>
      </c>
      <c r="F1455" s="259">
        <v>29000</v>
      </c>
      <c r="G1455" s="261"/>
      <c r="H1455" s="259"/>
      <c r="I1455" s="259" t="s">
        <v>1578</v>
      </c>
      <c r="J1455" s="214" t="s">
        <v>4730</v>
      </c>
    </row>
    <row r="1456" spans="1:10" x14ac:dyDescent="0.25">
      <c r="A1456" s="214" t="s">
        <v>6543</v>
      </c>
      <c r="B1456" s="259" t="s">
        <v>1124</v>
      </c>
      <c r="C1456" s="259"/>
      <c r="D1456" s="259"/>
      <c r="E1456" s="259">
        <v>17570</v>
      </c>
      <c r="F1456" s="259"/>
      <c r="G1456" s="261"/>
      <c r="H1456" s="259"/>
      <c r="I1456" s="259" t="s">
        <v>1578</v>
      </c>
      <c r="J1456" s="214" t="s">
        <v>4730</v>
      </c>
    </row>
    <row r="1457" spans="1:10" x14ac:dyDescent="0.25">
      <c r="A1457" s="214" t="s">
        <v>6544</v>
      </c>
      <c r="B1457" s="259" t="s">
        <v>1613</v>
      </c>
      <c r="C1457" s="259"/>
      <c r="D1457" s="259"/>
      <c r="E1457" s="259">
        <v>14090</v>
      </c>
      <c r="F1457" s="259">
        <v>10232.14</v>
      </c>
      <c r="G1457" s="261"/>
      <c r="H1457" s="259"/>
      <c r="I1457" s="259" t="s">
        <v>1578</v>
      </c>
      <c r="J1457" s="214" t="s">
        <v>4730</v>
      </c>
    </row>
    <row r="1458" spans="1:10" x14ac:dyDescent="0.25">
      <c r="A1458" s="214" t="s">
        <v>6545</v>
      </c>
      <c r="B1458" s="259" t="s">
        <v>1123</v>
      </c>
      <c r="C1458" s="259"/>
      <c r="D1458" s="259"/>
      <c r="E1458" s="259">
        <v>18160</v>
      </c>
      <c r="F1458" s="259">
        <v>18160</v>
      </c>
      <c r="G1458" s="261"/>
      <c r="H1458" s="259"/>
      <c r="I1458" s="259" t="s">
        <v>1578</v>
      </c>
      <c r="J1458" s="214" t="s">
        <v>4730</v>
      </c>
    </row>
    <row r="1459" spans="1:10" x14ac:dyDescent="0.25">
      <c r="A1459" s="214" t="s">
        <v>6546</v>
      </c>
      <c r="B1459" s="259" t="s">
        <v>1612</v>
      </c>
      <c r="C1459" s="259"/>
      <c r="D1459" s="259"/>
      <c r="E1459" s="259">
        <v>23600</v>
      </c>
      <c r="F1459" s="259">
        <v>23600</v>
      </c>
      <c r="G1459" s="261"/>
      <c r="H1459" s="259"/>
      <c r="I1459" s="259" t="s">
        <v>1578</v>
      </c>
      <c r="J1459" s="214" t="s">
        <v>4730</v>
      </c>
    </row>
    <row r="1460" spans="1:10" x14ac:dyDescent="0.25">
      <c r="A1460" s="214" t="s">
        <v>6547</v>
      </c>
      <c r="B1460" s="259" t="s">
        <v>1124</v>
      </c>
      <c r="C1460" s="259"/>
      <c r="D1460" s="259"/>
      <c r="E1460" s="259">
        <v>17570</v>
      </c>
      <c r="F1460" s="259"/>
      <c r="G1460" s="261"/>
      <c r="H1460" s="259"/>
      <c r="I1460" s="259" t="s">
        <v>1578</v>
      </c>
      <c r="J1460" s="214" t="s">
        <v>4730</v>
      </c>
    </row>
    <row r="1461" spans="1:10" x14ac:dyDescent="0.25">
      <c r="A1461" s="214" t="s">
        <v>6548</v>
      </c>
      <c r="B1461" s="259" t="s">
        <v>1611</v>
      </c>
      <c r="C1461" s="259"/>
      <c r="D1461" s="259"/>
      <c r="E1461" s="259">
        <v>120360</v>
      </c>
      <c r="F1461" s="259">
        <v>120360</v>
      </c>
      <c r="G1461" s="261"/>
      <c r="H1461" s="259"/>
      <c r="I1461" s="259" t="s">
        <v>1578</v>
      </c>
      <c r="J1461" s="214" t="s">
        <v>4730</v>
      </c>
    </row>
    <row r="1462" spans="1:10" x14ac:dyDescent="0.25">
      <c r="A1462" s="214" t="s">
        <v>6549</v>
      </c>
      <c r="B1462" s="259" t="s">
        <v>1610</v>
      </c>
      <c r="C1462" s="259"/>
      <c r="D1462" s="259"/>
      <c r="E1462" s="259">
        <v>65790</v>
      </c>
      <c r="F1462" s="259">
        <v>65790</v>
      </c>
      <c r="G1462" s="261"/>
      <c r="H1462" s="259"/>
      <c r="I1462" s="259" t="s">
        <v>1578</v>
      </c>
      <c r="J1462" s="214" t="s">
        <v>4730</v>
      </c>
    </row>
    <row r="1463" spans="1:10" x14ac:dyDescent="0.25">
      <c r="A1463" s="214" t="s">
        <v>6550</v>
      </c>
      <c r="B1463" s="259" t="s">
        <v>1609</v>
      </c>
      <c r="C1463" s="259"/>
      <c r="D1463" s="259"/>
      <c r="E1463" s="259">
        <v>27645</v>
      </c>
      <c r="F1463" s="259">
        <v>27645</v>
      </c>
      <c r="G1463" s="261"/>
      <c r="H1463" s="259"/>
      <c r="I1463" s="259" t="s">
        <v>1578</v>
      </c>
      <c r="J1463" s="214" t="s">
        <v>4730</v>
      </c>
    </row>
    <row r="1464" spans="1:10" x14ac:dyDescent="0.25">
      <c r="A1464" s="214" t="s">
        <v>6551</v>
      </c>
      <c r="B1464" s="259" t="s">
        <v>1608</v>
      </c>
      <c r="C1464" s="259"/>
      <c r="D1464" s="259"/>
      <c r="E1464" s="259">
        <v>37550</v>
      </c>
      <c r="F1464" s="259"/>
      <c r="G1464" s="261"/>
      <c r="H1464" s="259"/>
      <c r="I1464" s="259" t="s">
        <v>1578</v>
      </c>
      <c r="J1464" s="214" t="s">
        <v>4730</v>
      </c>
    </row>
    <row r="1465" spans="1:10" x14ac:dyDescent="0.25">
      <c r="A1465" s="214" t="s">
        <v>6552</v>
      </c>
      <c r="B1465" s="259" t="s">
        <v>1607</v>
      </c>
      <c r="C1465" s="259"/>
      <c r="D1465" s="259"/>
      <c r="E1465" s="259">
        <v>11000</v>
      </c>
      <c r="F1465" s="259"/>
      <c r="G1465" s="261"/>
      <c r="H1465" s="259"/>
      <c r="I1465" s="259" t="s">
        <v>1578</v>
      </c>
      <c r="J1465" s="214" t="s">
        <v>4730</v>
      </c>
    </row>
    <row r="1466" spans="1:10" x14ac:dyDescent="0.25">
      <c r="A1466" s="214" t="s">
        <v>6553</v>
      </c>
      <c r="B1466" s="259" t="s">
        <v>1606</v>
      </c>
      <c r="C1466" s="259"/>
      <c r="D1466" s="259"/>
      <c r="E1466" s="259">
        <v>11000</v>
      </c>
      <c r="F1466" s="259">
        <v>11000</v>
      </c>
      <c r="G1466" s="261"/>
      <c r="H1466" s="259"/>
      <c r="I1466" s="259" t="s">
        <v>4797</v>
      </c>
      <c r="J1466" s="214" t="s">
        <v>4682</v>
      </c>
    </row>
    <row r="1467" spans="1:10" x14ac:dyDescent="0.25">
      <c r="A1467" s="214" t="s">
        <v>6554</v>
      </c>
      <c r="B1467" s="259" t="s">
        <v>1605</v>
      </c>
      <c r="C1467" s="259"/>
      <c r="D1467" s="259"/>
      <c r="E1467" s="259">
        <v>28000</v>
      </c>
      <c r="F1467" s="259"/>
      <c r="G1467" s="261"/>
      <c r="H1467" s="259"/>
      <c r="I1467" s="259" t="s">
        <v>1578</v>
      </c>
      <c r="J1467" s="214" t="s">
        <v>4730</v>
      </c>
    </row>
    <row r="1468" spans="1:10" x14ac:dyDescent="0.25">
      <c r="A1468" s="214" t="s">
        <v>6555</v>
      </c>
      <c r="B1468" s="259" t="s">
        <v>1604</v>
      </c>
      <c r="C1468" s="259"/>
      <c r="D1468" s="259"/>
      <c r="E1468" s="259">
        <v>28000</v>
      </c>
      <c r="F1468" s="259"/>
      <c r="G1468" s="261"/>
      <c r="H1468" s="259"/>
      <c r="I1468" s="259" t="s">
        <v>1578</v>
      </c>
      <c r="J1468" s="214" t="s">
        <v>4730</v>
      </c>
    </row>
    <row r="1469" spans="1:10" x14ac:dyDescent="0.25">
      <c r="A1469" s="214" t="s">
        <v>6556</v>
      </c>
      <c r="B1469" s="259" t="s">
        <v>1603</v>
      </c>
      <c r="C1469" s="259"/>
      <c r="D1469" s="259"/>
      <c r="E1469" s="259">
        <v>19600</v>
      </c>
      <c r="F1469" s="259"/>
      <c r="G1469" s="261"/>
      <c r="H1469" s="259"/>
      <c r="I1469" s="259" t="s">
        <v>1578</v>
      </c>
      <c r="J1469" s="214" t="s">
        <v>4730</v>
      </c>
    </row>
    <row r="1470" spans="1:10" x14ac:dyDescent="0.25">
      <c r="A1470" s="214" t="s">
        <v>6557</v>
      </c>
      <c r="B1470" s="259" t="s">
        <v>1602</v>
      </c>
      <c r="C1470" s="259"/>
      <c r="D1470" s="259"/>
      <c r="E1470" s="259">
        <v>17089.59</v>
      </c>
      <c r="F1470" s="259">
        <v>17089.59</v>
      </c>
      <c r="G1470" s="261"/>
      <c r="H1470" s="259"/>
      <c r="I1470" s="259" t="s">
        <v>1578</v>
      </c>
      <c r="J1470" s="214" t="s">
        <v>4730</v>
      </c>
    </row>
    <row r="1471" spans="1:10" x14ac:dyDescent="0.25">
      <c r="A1471" s="214" t="s">
        <v>6558</v>
      </c>
      <c r="B1471" s="259" t="s">
        <v>1601</v>
      </c>
      <c r="C1471" s="259"/>
      <c r="D1471" s="259"/>
      <c r="E1471" s="259">
        <v>17089.59</v>
      </c>
      <c r="F1471" s="259">
        <v>17089.59</v>
      </c>
      <c r="G1471" s="261"/>
      <c r="H1471" s="259"/>
      <c r="I1471" s="259" t="s">
        <v>1578</v>
      </c>
      <c r="J1471" s="214" t="s">
        <v>4730</v>
      </c>
    </row>
    <row r="1472" spans="1:10" x14ac:dyDescent="0.25">
      <c r="A1472" s="214" t="s">
        <v>6559</v>
      </c>
      <c r="B1472" s="259" t="s">
        <v>1600</v>
      </c>
      <c r="C1472" s="259"/>
      <c r="D1472" s="259"/>
      <c r="E1472" s="259">
        <v>17089.59</v>
      </c>
      <c r="F1472" s="259">
        <v>17089.59</v>
      </c>
      <c r="G1472" s="261"/>
      <c r="H1472" s="259"/>
      <c r="I1472" s="259" t="s">
        <v>1578</v>
      </c>
      <c r="J1472" s="214" t="s">
        <v>4730</v>
      </c>
    </row>
    <row r="1473" spans="1:10" x14ac:dyDescent="0.25">
      <c r="A1473" s="214" t="s">
        <v>6560</v>
      </c>
      <c r="B1473" s="259" t="s">
        <v>1599</v>
      </c>
      <c r="C1473" s="259"/>
      <c r="D1473" s="259"/>
      <c r="E1473" s="259">
        <v>17089.59</v>
      </c>
      <c r="F1473" s="259">
        <v>17089.59</v>
      </c>
      <c r="G1473" s="261"/>
      <c r="H1473" s="259"/>
      <c r="I1473" s="259" t="s">
        <v>1578</v>
      </c>
      <c r="J1473" s="214" t="s">
        <v>4730</v>
      </c>
    </row>
    <row r="1474" spans="1:10" x14ac:dyDescent="0.25">
      <c r="A1474" s="214" t="s">
        <v>6561</v>
      </c>
      <c r="B1474" s="259" t="s">
        <v>1598</v>
      </c>
      <c r="C1474" s="259"/>
      <c r="D1474" s="259"/>
      <c r="E1474" s="259">
        <v>17089.59</v>
      </c>
      <c r="F1474" s="259">
        <v>17089.59</v>
      </c>
      <c r="G1474" s="261"/>
      <c r="H1474" s="259"/>
      <c r="I1474" s="259" t="s">
        <v>1578</v>
      </c>
      <c r="J1474" s="214" t="s">
        <v>4730</v>
      </c>
    </row>
    <row r="1475" spans="1:10" x14ac:dyDescent="0.25">
      <c r="A1475" s="214" t="s">
        <v>6562</v>
      </c>
      <c r="B1475" s="259" t="s">
        <v>1597</v>
      </c>
      <c r="C1475" s="259"/>
      <c r="D1475" s="259"/>
      <c r="E1475" s="259">
        <v>17089.59</v>
      </c>
      <c r="F1475" s="259">
        <v>17089.59</v>
      </c>
      <c r="G1475" s="261"/>
      <c r="H1475" s="259"/>
      <c r="I1475" s="259" t="s">
        <v>1578</v>
      </c>
      <c r="J1475" s="214" t="s">
        <v>4730</v>
      </c>
    </row>
    <row r="1476" spans="1:10" x14ac:dyDescent="0.25">
      <c r="A1476" s="214" t="s">
        <v>6563</v>
      </c>
      <c r="B1476" s="259" t="s">
        <v>1596</v>
      </c>
      <c r="C1476" s="259"/>
      <c r="D1476" s="259"/>
      <c r="E1476" s="259">
        <v>17089.59</v>
      </c>
      <c r="F1476" s="259">
        <v>17089.59</v>
      </c>
      <c r="G1476" s="261"/>
      <c r="H1476" s="259"/>
      <c r="I1476" s="259" t="s">
        <v>1578</v>
      </c>
      <c r="J1476" s="214" t="s">
        <v>4730</v>
      </c>
    </row>
    <row r="1477" spans="1:10" x14ac:dyDescent="0.25">
      <c r="A1477" s="214" t="s">
        <v>6564</v>
      </c>
      <c r="B1477" s="259" t="s">
        <v>1595</v>
      </c>
      <c r="C1477" s="259"/>
      <c r="D1477" s="259"/>
      <c r="E1477" s="259">
        <v>17089.59</v>
      </c>
      <c r="F1477" s="259">
        <v>17089.59</v>
      </c>
      <c r="G1477" s="261"/>
      <c r="H1477" s="259"/>
      <c r="I1477" s="259" t="s">
        <v>1578</v>
      </c>
      <c r="J1477" s="214" t="s">
        <v>4730</v>
      </c>
    </row>
    <row r="1478" spans="1:10" x14ac:dyDescent="0.25">
      <c r="A1478" s="214" t="s">
        <v>2751</v>
      </c>
      <c r="B1478" s="259" t="s">
        <v>1594</v>
      </c>
      <c r="C1478" s="259"/>
      <c r="D1478" s="259"/>
      <c r="E1478" s="259">
        <v>23000</v>
      </c>
      <c r="F1478" s="259"/>
      <c r="G1478" s="261"/>
      <c r="H1478" s="259"/>
      <c r="I1478" s="259" t="s">
        <v>1578</v>
      </c>
      <c r="J1478" s="214" t="s">
        <v>4730</v>
      </c>
    </row>
    <row r="1479" spans="1:10" x14ac:dyDescent="0.25">
      <c r="A1479" s="214" t="s">
        <v>6565</v>
      </c>
      <c r="B1479" s="259" t="s">
        <v>1531</v>
      </c>
      <c r="C1479" s="259"/>
      <c r="D1479" s="259"/>
      <c r="E1479" s="259">
        <v>23000</v>
      </c>
      <c r="F1479" s="259">
        <v>23000</v>
      </c>
      <c r="G1479" s="261"/>
      <c r="H1479" s="259"/>
      <c r="I1479" s="259" t="s">
        <v>1578</v>
      </c>
      <c r="J1479" s="214" t="s">
        <v>4730</v>
      </c>
    </row>
    <row r="1480" spans="1:10" x14ac:dyDescent="0.25">
      <c r="A1480" s="214" t="s">
        <v>6566</v>
      </c>
      <c r="B1480" s="259" t="s">
        <v>1593</v>
      </c>
      <c r="C1480" s="259"/>
      <c r="D1480" s="259"/>
      <c r="E1480" s="259">
        <v>23000</v>
      </c>
      <c r="F1480" s="259">
        <v>23000</v>
      </c>
      <c r="G1480" s="261"/>
      <c r="H1480" s="259"/>
      <c r="I1480" s="259" t="s">
        <v>1578</v>
      </c>
      <c r="J1480" s="214" t="s">
        <v>4730</v>
      </c>
    </row>
    <row r="1481" spans="1:10" x14ac:dyDescent="0.25">
      <c r="A1481" s="214" t="s">
        <v>6567</v>
      </c>
      <c r="B1481" s="259" t="s">
        <v>1592</v>
      </c>
      <c r="C1481" s="259"/>
      <c r="D1481" s="259"/>
      <c r="E1481" s="259">
        <v>19600</v>
      </c>
      <c r="F1481" s="259"/>
      <c r="G1481" s="261"/>
      <c r="H1481" s="259"/>
      <c r="I1481" s="259" t="s">
        <v>1578</v>
      </c>
      <c r="J1481" s="214" t="s">
        <v>4730</v>
      </c>
    </row>
    <row r="1482" spans="1:10" x14ac:dyDescent="0.25">
      <c r="A1482" s="214" t="s">
        <v>6568</v>
      </c>
      <c r="B1482" s="259" t="s">
        <v>1590</v>
      </c>
      <c r="C1482" s="259"/>
      <c r="D1482" s="259"/>
      <c r="E1482" s="259">
        <v>42065.279999999999</v>
      </c>
      <c r="F1482" s="259">
        <v>28043.599999999999</v>
      </c>
      <c r="G1482" s="261"/>
      <c r="H1482" s="259"/>
      <c r="I1482" s="259" t="s">
        <v>1578</v>
      </c>
      <c r="J1482" s="214" t="s">
        <v>4730</v>
      </c>
    </row>
    <row r="1483" spans="1:10" x14ac:dyDescent="0.25">
      <c r="A1483" s="214" t="s">
        <v>6569</v>
      </c>
      <c r="B1483" s="259" t="s">
        <v>1589</v>
      </c>
      <c r="C1483" s="259"/>
      <c r="D1483" s="259"/>
      <c r="E1483" s="259">
        <v>18700.099999999999</v>
      </c>
      <c r="F1483" s="259">
        <v>18700.099999999999</v>
      </c>
      <c r="G1483" s="261"/>
      <c r="H1483" s="259"/>
      <c r="I1483" s="259" t="s">
        <v>1578</v>
      </c>
      <c r="J1483" s="214" t="s">
        <v>4730</v>
      </c>
    </row>
    <row r="1484" spans="1:10" x14ac:dyDescent="0.25">
      <c r="A1484" s="214" t="s">
        <v>6570</v>
      </c>
      <c r="B1484" s="259" t="s">
        <v>1588</v>
      </c>
      <c r="C1484" s="259"/>
      <c r="D1484" s="259"/>
      <c r="E1484" s="259">
        <v>99994</v>
      </c>
      <c r="F1484" s="259"/>
      <c r="G1484" s="261"/>
      <c r="H1484" s="259"/>
      <c r="I1484" s="259" t="s">
        <v>1578</v>
      </c>
      <c r="J1484" s="214" t="s">
        <v>4730</v>
      </c>
    </row>
    <row r="1485" spans="1:10" x14ac:dyDescent="0.25">
      <c r="A1485" s="214" t="s">
        <v>6571</v>
      </c>
      <c r="B1485" s="259" t="s">
        <v>1587</v>
      </c>
      <c r="C1485" s="259"/>
      <c r="D1485" s="259"/>
      <c r="E1485" s="259">
        <v>99996</v>
      </c>
      <c r="F1485" s="259"/>
      <c r="G1485" s="261"/>
      <c r="H1485" s="259"/>
      <c r="I1485" s="259" t="s">
        <v>1578</v>
      </c>
      <c r="J1485" s="214" t="s">
        <v>4730</v>
      </c>
    </row>
    <row r="1486" spans="1:10" x14ac:dyDescent="0.25">
      <c r="A1486" s="214" t="s">
        <v>6572</v>
      </c>
      <c r="B1486" s="259" t="s">
        <v>1586</v>
      </c>
      <c r="C1486" s="259"/>
      <c r="D1486" s="259"/>
      <c r="E1486" s="259">
        <v>113532.7</v>
      </c>
      <c r="F1486" s="259">
        <v>98394.92</v>
      </c>
      <c r="G1486" s="261"/>
      <c r="H1486" s="259"/>
      <c r="I1486" s="259" t="s">
        <v>1578</v>
      </c>
      <c r="J1486" s="214" t="s">
        <v>4730</v>
      </c>
    </row>
    <row r="1487" spans="1:10" x14ac:dyDescent="0.25">
      <c r="A1487" s="214" t="s">
        <v>6573</v>
      </c>
      <c r="B1487" s="259" t="s">
        <v>1585</v>
      </c>
      <c r="C1487" s="259"/>
      <c r="D1487" s="259"/>
      <c r="E1487" s="259">
        <v>40000</v>
      </c>
      <c r="F1487" s="259">
        <v>40000</v>
      </c>
      <c r="G1487" s="261"/>
      <c r="H1487" s="259"/>
      <c r="I1487" s="259" t="s">
        <v>1578</v>
      </c>
      <c r="J1487" s="214" t="s">
        <v>4730</v>
      </c>
    </row>
    <row r="1488" spans="1:10" x14ac:dyDescent="0.25">
      <c r="A1488" s="214" t="s">
        <v>6574</v>
      </c>
      <c r="B1488" s="259" t="s">
        <v>1584</v>
      </c>
      <c r="C1488" s="259"/>
      <c r="D1488" s="259"/>
      <c r="E1488" s="259">
        <v>40000</v>
      </c>
      <c r="F1488" s="259">
        <v>40000</v>
      </c>
      <c r="G1488" s="261"/>
      <c r="H1488" s="259"/>
      <c r="I1488" s="259" t="s">
        <v>1578</v>
      </c>
      <c r="J1488" s="214" t="s">
        <v>4730</v>
      </c>
    </row>
    <row r="1489" spans="1:10" x14ac:dyDescent="0.25">
      <c r="A1489" s="214" t="s">
        <v>6575</v>
      </c>
      <c r="B1489" s="259" t="s">
        <v>1583</v>
      </c>
      <c r="C1489" s="259"/>
      <c r="D1489" s="259"/>
      <c r="E1489" s="259">
        <v>40000</v>
      </c>
      <c r="F1489" s="259">
        <v>40000</v>
      </c>
      <c r="G1489" s="261"/>
      <c r="H1489" s="259"/>
      <c r="I1489" s="259" t="s">
        <v>1578</v>
      </c>
      <c r="J1489" s="214" t="s">
        <v>4730</v>
      </c>
    </row>
    <row r="1490" spans="1:10" x14ac:dyDescent="0.25">
      <c r="A1490" s="214" t="s">
        <v>6576</v>
      </c>
      <c r="B1490" s="259" t="s">
        <v>1582</v>
      </c>
      <c r="C1490" s="259"/>
      <c r="D1490" s="259"/>
      <c r="E1490" s="259">
        <v>13685.29</v>
      </c>
      <c r="F1490" s="259">
        <v>13685.29</v>
      </c>
      <c r="G1490" s="261"/>
      <c r="H1490" s="259"/>
      <c r="I1490" s="259" t="s">
        <v>1578</v>
      </c>
      <c r="J1490" s="214" t="s">
        <v>4730</v>
      </c>
    </row>
    <row r="1491" spans="1:10" x14ac:dyDescent="0.25">
      <c r="A1491" s="214" t="s">
        <v>6577</v>
      </c>
      <c r="B1491" s="259" t="s">
        <v>1173</v>
      </c>
      <c r="C1491" s="259"/>
      <c r="D1491" s="259"/>
      <c r="E1491" s="259">
        <v>148008.04</v>
      </c>
      <c r="F1491" s="259">
        <v>120873.2</v>
      </c>
      <c r="G1491" s="261"/>
      <c r="H1491" s="259"/>
      <c r="I1491" s="259" t="s">
        <v>1578</v>
      </c>
      <c r="J1491" s="214" t="s">
        <v>4730</v>
      </c>
    </row>
    <row r="1492" spans="1:10" x14ac:dyDescent="0.25">
      <c r="A1492" s="214" t="s">
        <v>6578</v>
      </c>
      <c r="B1492" s="259" t="s">
        <v>1581</v>
      </c>
      <c r="C1492" s="259"/>
      <c r="D1492" s="259"/>
      <c r="E1492" s="259">
        <v>209566.5</v>
      </c>
      <c r="F1492" s="259">
        <v>207284.2</v>
      </c>
      <c r="G1492" s="261"/>
      <c r="H1492" s="259"/>
      <c r="I1492" s="259" t="s">
        <v>1578</v>
      </c>
      <c r="J1492" s="214" t="s">
        <v>4730</v>
      </c>
    </row>
    <row r="1493" spans="1:10" x14ac:dyDescent="0.25">
      <c r="A1493" s="214" t="s">
        <v>6579</v>
      </c>
      <c r="B1493" s="259" t="s">
        <v>1545</v>
      </c>
      <c r="C1493" s="259"/>
      <c r="D1493" s="259"/>
      <c r="E1493" s="259">
        <v>34270</v>
      </c>
      <c r="F1493" s="259">
        <v>34270</v>
      </c>
      <c r="G1493" s="261"/>
      <c r="H1493" s="259"/>
      <c r="I1493" s="259" t="s">
        <v>1578</v>
      </c>
      <c r="J1493" s="214" t="s">
        <v>4730</v>
      </c>
    </row>
    <row r="1494" spans="1:10" x14ac:dyDescent="0.25">
      <c r="A1494" s="214" t="s">
        <v>6580</v>
      </c>
      <c r="B1494" s="259" t="s">
        <v>1580</v>
      </c>
      <c r="C1494" s="259"/>
      <c r="D1494" s="259"/>
      <c r="E1494" s="259">
        <v>99754.559999999998</v>
      </c>
      <c r="F1494" s="259">
        <v>66503.199999999997</v>
      </c>
      <c r="G1494" s="261"/>
      <c r="H1494" s="259"/>
      <c r="I1494" s="259" t="s">
        <v>1578</v>
      </c>
      <c r="J1494" s="214" t="s">
        <v>4730</v>
      </c>
    </row>
    <row r="1495" spans="1:10" x14ac:dyDescent="0.25">
      <c r="A1495" s="214" t="s">
        <v>6581</v>
      </c>
      <c r="B1495" s="259" t="s">
        <v>1173</v>
      </c>
      <c r="C1495" s="259"/>
      <c r="D1495" s="259"/>
      <c r="E1495" s="259">
        <v>181006.45</v>
      </c>
      <c r="F1495" s="259">
        <v>3016.77</v>
      </c>
      <c r="G1495" s="261"/>
      <c r="H1495" s="259"/>
      <c r="I1495" s="259" t="s">
        <v>1578</v>
      </c>
      <c r="J1495" s="214" t="s">
        <v>4730</v>
      </c>
    </row>
    <row r="1496" spans="1:10" x14ac:dyDescent="0.25">
      <c r="A1496" s="214" t="s">
        <v>6582</v>
      </c>
      <c r="B1496" s="259" t="s">
        <v>1579</v>
      </c>
      <c r="C1496" s="259"/>
      <c r="D1496" s="259"/>
      <c r="E1496" s="259">
        <v>19700</v>
      </c>
      <c r="F1496" s="259"/>
      <c r="G1496" s="261"/>
      <c r="H1496" s="259"/>
      <c r="I1496" s="259" t="s">
        <v>1578</v>
      </c>
      <c r="J1496" s="214" t="s">
        <v>4730</v>
      </c>
    </row>
    <row r="1497" spans="1:10" x14ac:dyDescent="0.25">
      <c r="A1497" s="214" t="s">
        <v>6583</v>
      </c>
      <c r="B1497" s="259" t="s">
        <v>1164</v>
      </c>
      <c r="C1497" s="259"/>
      <c r="D1497" s="259"/>
      <c r="E1497" s="259">
        <v>23260</v>
      </c>
      <c r="F1497" s="259"/>
      <c r="G1497" s="261"/>
      <c r="H1497" s="259"/>
      <c r="I1497" s="259" t="s">
        <v>1578</v>
      </c>
      <c r="J1497" s="214" t="s">
        <v>4730</v>
      </c>
    </row>
    <row r="1498" spans="1:10" x14ac:dyDescent="0.25">
      <c r="A1498" s="214" t="s">
        <v>6584</v>
      </c>
      <c r="B1498" s="259" t="s">
        <v>1577</v>
      </c>
      <c r="C1498" s="260"/>
      <c r="D1498" s="260"/>
      <c r="E1498" s="260">
        <v>14000</v>
      </c>
      <c r="F1498" s="260">
        <v>14000</v>
      </c>
      <c r="G1498" s="261"/>
      <c r="H1498" s="260"/>
      <c r="I1498" s="259" t="s">
        <v>4712</v>
      </c>
      <c r="J1498" s="214" t="s">
        <v>4730</v>
      </c>
    </row>
    <row r="1499" spans="1:10" x14ac:dyDescent="0.25">
      <c r="A1499" s="214" t="s">
        <v>6585</v>
      </c>
      <c r="B1499" s="259" t="s">
        <v>1576</v>
      </c>
      <c r="C1499" s="260"/>
      <c r="D1499" s="260"/>
      <c r="E1499" s="260">
        <v>24000</v>
      </c>
      <c r="F1499" s="260">
        <v>24000</v>
      </c>
      <c r="G1499" s="261"/>
      <c r="H1499" s="260"/>
      <c r="I1499" s="259" t="s">
        <v>4712</v>
      </c>
      <c r="J1499" s="214" t="s">
        <v>4730</v>
      </c>
    </row>
    <row r="1500" spans="1:10" x14ac:dyDescent="0.25">
      <c r="A1500" s="214" t="s">
        <v>6586</v>
      </c>
      <c r="B1500" s="259" t="s">
        <v>1127</v>
      </c>
      <c r="C1500" s="260"/>
      <c r="D1500" s="260"/>
      <c r="E1500" s="260">
        <v>16412</v>
      </c>
      <c r="F1500" s="260">
        <v>16412</v>
      </c>
      <c r="G1500" s="261"/>
      <c r="H1500" s="260"/>
      <c r="I1500" s="259" t="s">
        <v>4712</v>
      </c>
      <c r="J1500" s="214" t="s">
        <v>4730</v>
      </c>
    </row>
    <row r="1501" spans="1:10" x14ac:dyDescent="0.25">
      <c r="A1501" s="214" t="s">
        <v>6587</v>
      </c>
      <c r="B1501" s="259" t="s">
        <v>1543</v>
      </c>
      <c r="C1501" s="260"/>
      <c r="D1501" s="260"/>
      <c r="E1501" s="260">
        <v>18160</v>
      </c>
      <c r="F1501" s="260">
        <v>18160</v>
      </c>
      <c r="G1501" s="261"/>
      <c r="H1501" s="260"/>
      <c r="I1501" s="259" t="s">
        <v>4712</v>
      </c>
      <c r="J1501" s="214" t="s">
        <v>4730</v>
      </c>
    </row>
    <row r="1502" spans="1:10" x14ac:dyDescent="0.25">
      <c r="A1502" s="214" t="s">
        <v>6588</v>
      </c>
      <c r="B1502" s="259" t="s">
        <v>1575</v>
      </c>
      <c r="C1502" s="260"/>
      <c r="D1502" s="260"/>
      <c r="E1502" s="260">
        <v>10329.200000000001</v>
      </c>
      <c r="F1502" s="260">
        <v>10329.200000000001</v>
      </c>
      <c r="G1502" s="261"/>
      <c r="H1502" s="260"/>
      <c r="I1502" s="259" t="s">
        <v>4712</v>
      </c>
      <c r="J1502" s="214" t="s">
        <v>4730</v>
      </c>
    </row>
    <row r="1503" spans="1:10" x14ac:dyDescent="0.25">
      <c r="A1503" s="214" t="s">
        <v>6589</v>
      </c>
      <c r="B1503" s="259" t="s">
        <v>1124</v>
      </c>
      <c r="C1503" s="260"/>
      <c r="D1503" s="260"/>
      <c r="E1503" s="260">
        <v>17318</v>
      </c>
      <c r="F1503" s="260">
        <v>17318</v>
      </c>
      <c r="G1503" s="261"/>
      <c r="H1503" s="260"/>
      <c r="I1503" s="259" t="s">
        <v>4712</v>
      </c>
      <c r="J1503" s="214" t="s">
        <v>4730</v>
      </c>
    </row>
    <row r="1504" spans="1:10" x14ac:dyDescent="0.25">
      <c r="A1504" s="214" t="s">
        <v>6590</v>
      </c>
      <c r="B1504" s="259" t="s">
        <v>1574</v>
      </c>
      <c r="C1504" s="260"/>
      <c r="D1504" s="260"/>
      <c r="E1504" s="260">
        <v>14168</v>
      </c>
      <c r="F1504" s="260">
        <v>14168</v>
      </c>
      <c r="G1504" s="261"/>
      <c r="H1504" s="260"/>
      <c r="I1504" s="259" t="s">
        <v>4712</v>
      </c>
      <c r="J1504" s="214" t="s">
        <v>4730</v>
      </c>
    </row>
    <row r="1505" spans="1:10" ht="24" x14ac:dyDescent="0.25">
      <c r="A1505" s="214" t="s">
        <v>6591</v>
      </c>
      <c r="B1505" s="259" t="s">
        <v>1573</v>
      </c>
      <c r="C1505" s="260"/>
      <c r="D1505" s="260"/>
      <c r="E1505" s="260">
        <v>48062</v>
      </c>
      <c r="F1505" s="260">
        <v>39263.57</v>
      </c>
      <c r="G1505" s="261"/>
      <c r="H1505" s="260"/>
      <c r="I1505" s="259" t="s">
        <v>4712</v>
      </c>
      <c r="J1505" s="214" t="s">
        <v>4730</v>
      </c>
    </row>
    <row r="1506" spans="1:10" x14ac:dyDescent="0.25">
      <c r="A1506" s="214" t="s">
        <v>6592</v>
      </c>
      <c r="B1506" s="259" t="s">
        <v>1164</v>
      </c>
      <c r="C1506" s="260"/>
      <c r="D1506" s="260"/>
      <c r="E1506" s="260">
        <v>13566</v>
      </c>
      <c r="F1506" s="260">
        <v>13566</v>
      </c>
      <c r="G1506" s="261"/>
      <c r="H1506" s="260"/>
      <c r="I1506" s="259" t="s">
        <v>4712</v>
      </c>
      <c r="J1506" s="214" t="s">
        <v>4730</v>
      </c>
    </row>
    <row r="1507" spans="1:10" x14ac:dyDescent="0.25">
      <c r="A1507" s="214" t="s">
        <v>2746</v>
      </c>
      <c r="B1507" s="259" t="s">
        <v>1164</v>
      </c>
      <c r="C1507" s="260"/>
      <c r="D1507" s="260"/>
      <c r="E1507" s="260">
        <v>15900</v>
      </c>
      <c r="F1507" s="260">
        <v>15900</v>
      </c>
      <c r="G1507" s="261"/>
      <c r="H1507" s="260"/>
      <c r="I1507" s="259" t="s">
        <v>4712</v>
      </c>
      <c r="J1507" s="214" t="s">
        <v>4730</v>
      </c>
    </row>
    <row r="1508" spans="1:10" x14ac:dyDescent="0.25">
      <c r="A1508" s="214" t="s">
        <v>6593</v>
      </c>
      <c r="B1508" s="259" t="s">
        <v>1554</v>
      </c>
      <c r="C1508" s="260"/>
      <c r="D1508" s="260"/>
      <c r="E1508" s="260">
        <v>21697</v>
      </c>
      <c r="F1508" s="260">
        <v>21697</v>
      </c>
      <c r="G1508" s="261"/>
      <c r="H1508" s="260"/>
      <c r="I1508" s="259" t="s">
        <v>4712</v>
      </c>
      <c r="J1508" s="214" t="s">
        <v>4730</v>
      </c>
    </row>
    <row r="1509" spans="1:10" x14ac:dyDescent="0.25">
      <c r="A1509" s="214" t="s">
        <v>6594</v>
      </c>
      <c r="B1509" s="259" t="s">
        <v>1554</v>
      </c>
      <c r="C1509" s="260"/>
      <c r="D1509" s="260"/>
      <c r="E1509" s="260">
        <v>17120</v>
      </c>
      <c r="F1509" s="260">
        <v>17120</v>
      </c>
      <c r="G1509" s="261"/>
      <c r="H1509" s="260"/>
      <c r="I1509" s="259" t="s">
        <v>4712</v>
      </c>
      <c r="J1509" s="214" t="s">
        <v>4730</v>
      </c>
    </row>
    <row r="1510" spans="1:10" x14ac:dyDescent="0.25">
      <c r="A1510" s="214" t="s">
        <v>6595</v>
      </c>
      <c r="B1510" s="259" t="s">
        <v>1554</v>
      </c>
      <c r="C1510" s="260"/>
      <c r="D1510" s="260"/>
      <c r="E1510" s="260">
        <v>18127</v>
      </c>
      <c r="F1510" s="260">
        <v>18127</v>
      </c>
      <c r="G1510" s="261"/>
      <c r="H1510" s="260"/>
      <c r="I1510" s="259" t="s">
        <v>4712</v>
      </c>
      <c r="J1510" s="214" t="s">
        <v>4730</v>
      </c>
    </row>
    <row r="1511" spans="1:10" x14ac:dyDescent="0.25">
      <c r="A1511" s="214" t="s">
        <v>6596</v>
      </c>
      <c r="B1511" s="259" t="s">
        <v>1554</v>
      </c>
      <c r="C1511" s="260"/>
      <c r="D1511" s="260"/>
      <c r="E1511" s="260">
        <v>18127</v>
      </c>
      <c r="F1511" s="260">
        <v>18127</v>
      </c>
      <c r="G1511" s="261"/>
      <c r="H1511" s="260"/>
      <c r="I1511" s="259" t="s">
        <v>4712</v>
      </c>
      <c r="J1511" s="214" t="s">
        <v>4730</v>
      </c>
    </row>
    <row r="1512" spans="1:10" x14ac:dyDescent="0.25">
      <c r="A1512" s="214" t="s">
        <v>6597</v>
      </c>
      <c r="B1512" s="259" t="s">
        <v>1554</v>
      </c>
      <c r="C1512" s="260"/>
      <c r="D1512" s="260"/>
      <c r="E1512" s="260">
        <v>37289</v>
      </c>
      <c r="F1512" s="260">
        <v>37289</v>
      </c>
      <c r="G1512" s="261"/>
      <c r="H1512" s="260"/>
      <c r="I1512" s="259" t="s">
        <v>4712</v>
      </c>
      <c r="J1512" s="214" t="s">
        <v>4730</v>
      </c>
    </row>
    <row r="1513" spans="1:10" x14ac:dyDescent="0.25">
      <c r="A1513" s="214" t="s">
        <v>6598</v>
      </c>
      <c r="B1513" s="259" t="s">
        <v>1554</v>
      </c>
      <c r="C1513" s="260"/>
      <c r="D1513" s="260"/>
      <c r="E1513" s="260">
        <v>18127</v>
      </c>
      <c r="F1513" s="260">
        <v>18127</v>
      </c>
      <c r="G1513" s="261"/>
      <c r="H1513" s="260"/>
      <c r="I1513" s="259" t="s">
        <v>4712</v>
      </c>
      <c r="J1513" s="214" t="s">
        <v>4730</v>
      </c>
    </row>
    <row r="1514" spans="1:10" x14ac:dyDescent="0.25">
      <c r="A1514" s="214" t="s">
        <v>6599</v>
      </c>
      <c r="B1514" s="259" t="s">
        <v>1570</v>
      </c>
      <c r="C1514" s="260"/>
      <c r="D1514" s="260"/>
      <c r="E1514" s="260">
        <v>97549</v>
      </c>
      <c r="F1514" s="260">
        <v>52258.5</v>
      </c>
      <c r="G1514" s="261"/>
      <c r="H1514" s="260"/>
      <c r="I1514" s="259" t="s">
        <v>4712</v>
      </c>
      <c r="J1514" s="214" t="s">
        <v>4730</v>
      </c>
    </row>
    <row r="1515" spans="1:10" x14ac:dyDescent="0.25">
      <c r="A1515" s="214" t="s">
        <v>6600</v>
      </c>
      <c r="B1515" s="259" t="s">
        <v>1569</v>
      </c>
      <c r="C1515" s="260"/>
      <c r="D1515" s="260"/>
      <c r="E1515" s="260">
        <v>29000</v>
      </c>
      <c r="F1515" s="260">
        <v>29000</v>
      </c>
      <c r="G1515" s="261"/>
      <c r="H1515" s="260"/>
      <c r="I1515" s="259" t="s">
        <v>4712</v>
      </c>
      <c r="J1515" s="214" t="s">
        <v>4730</v>
      </c>
    </row>
    <row r="1516" spans="1:10" x14ac:dyDescent="0.25">
      <c r="A1516" s="214" t="s">
        <v>2745</v>
      </c>
      <c r="B1516" s="259" t="s">
        <v>1568</v>
      </c>
      <c r="C1516" s="260"/>
      <c r="D1516" s="260"/>
      <c r="E1516" s="260">
        <v>25000</v>
      </c>
      <c r="F1516" s="260">
        <v>25000</v>
      </c>
      <c r="G1516" s="261"/>
      <c r="H1516" s="260"/>
      <c r="I1516" s="259" t="s">
        <v>4712</v>
      </c>
      <c r="J1516" s="214" t="s">
        <v>4730</v>
      </c>
    </row>
    <row r="1517" spans="1:10" x14ac:dyDescent="0.25">
      <c r="A1517" s="214" t="s">
        <v>2744</v>
      </c>
      <c r="B1517" s="259" t="s">
        <v>1567</v>
      </c>
      <c r="C1517" s="260"/>
      <c r="D1517" s="260"/>
      <c r="E1517" s="260">
        <v>32000</v>
      </c>
      <c r="F1517" s="260">
        <v>32000</v>
      </c>
      <c r="G1517" s="261"/>
      <c r="H1517" s="260"/>
      <c r="I1517" s="259" t="s">
        <v>4712</v>
      </c>
      <c r="J1517" s="214" t="s">
        <v>4730</v>
      </c>
    </row>
    <row r="1518" spans="1:10" x14ac:dyDescent="0.25">
      <c r="A1518" s="214" t="s">
        <v>2743</v>
      </c>
      <c r="B1518" s="259" t="s">
        <v>1566</v>
      </c>
      <c r="C1518" s="260"/>
      <c r="D1518" s="260"/>
      <c r="E1518" s="260">
        <v>12500</v>
      </c>
      <c r="F1518" s="260">
        <v>12500</v>
      </c>
      <c r="G1518" s="261"/>
      <c r="H1518" s="260"/>
      <c r="I1518" s="259" t="s">
        <v>4712</v>
      </c>
      <c r="J1518" s="214" t="s">
        <v>4730</v>
      </c>
    </row>
    <row r="1519" spans="1:10" x14ac:dyDescent="0.25">
      <c r="A1519" s="214" t="s">
        <v>2742</v>
      </c>
      <c r="B1519" s="259" t="s">
        <v>1565</v>
      </c>
      <c r="C1519" s="260"/>
      <c r="D1519" s="260"/>
      <c r="E1519" s="260">
        <v>57000</v>
      </c>
      <c r="F1519" s="260">
        <v>57000</v>
      </c>
      <c r="G1519" s="261"/>
      <c r="H1519" s="260"/>
      <c r="I1519" s="259" t="s">
        <v>4712</v>
      </c>
      <c r="J1519" s="214" t="s">
        <v>4730</v>
      </c>
    </row>
    <row r="1520" spans="1:10" x14ac:dyDescent="0.25">
      <c r="A1520" s="214" t="s">
        <v>2741</v>
      </c>
      <c r="B1520" s="259" t="s">
        <v>1564</v>
      </c>
      <c r="C1520" s="260"/>
      <c r="D1520" s="260"/>
      <c r="E1520" s="260">
        <v>71463</v>
      </c>
      <c r="F1520" s="260">
        <v>58380.959999999999</v>
      </c>
      <c r="G1520" s="261"/>
      <c r="H1520" s="260"/>
      <c r="I1520" s="259" t="s">
        <v>4712</v>
      </c>
      <c r="J1520" s="214" t="s">
        <v>4730</v>
      </c>
    </row>
    <row r="1521" spans="1:10" ht="24" x14ac:dyDescent="0.25">
      <c r="A1521" s="214" t="s">
        <v>2740</v>
      </c>
      <c r="B1521" s="259" t="s">
        <v>1563</v>
      </c>
      <c r="C1521" s="260"/>
      <c r="D1521" s="260"/>
      <c r="E1521" s="260">
        <v>11000</v>
      </c>
      <c r="F1521" s="260">
        <v>11000</v>
      </c>
      <c r="G1521" s="261"/>
      <c r="H1521" s="260"/>
      <c r="I1521" s="259" t="s">
        <v>4712</v>
      </c>
      <c r="J1521" s="214" t="s">
        <v>4730</v>
      </c>
    </row>
    <row r="1522" spans="1:10" x14ac:dyDescent="0.25">
      <c r="A1522" s="214" t="s">
        <v>6601</v>
      </c>
      <c r="B1522" s="259" t="s">
        <v>1562</v>
      </c>
      <c r="C1522" s="260"/>
      <c r="D1522" s="260"/>
      <c r="E1522" s="260">
        <v>16629.759999999998</v>
      </c>
      <c r="F1522" s="260">
        <v>16629.759999999998</v>
      </c>
      <c r="G1522" s="261"/>
      <c r="H1522" s="260"/>
      <c r="I1522" s="259" t="s">
        <v>4712</v>
      </c>
      <c r="J1522" s="214" t="s">
        <v>4730</v>
      </c>
    </row>
    <row r="1523" spans="1:10" x14ac:dyDescent="0.25">
      <c r="A1523" s="214" t="s">
        <v>2739</v>
      </c>
      <c r="B1523" s="259" t="s">
        <v>1560</v>
      </c>
      <c r="C1523" s="260"/>
      <c r="D1523" s="260"/>
      <c r="E1523" s="260">
        <v>30000</v>
      </c>
      <c r="F1523" s="260">
        <v>30000</v>
      </c>
      <c r="G1523" s="261"/>
      <c r="H1523" s="260"/>
      <c r="I1523" s="259" t="s">
        <v>4712</v>
      </c>
      <c r="J1523" s="214" t="s">
        <v>4730</v>
      </c>
    </row>
    <row r="1524" spans="1:10" x14ac:dyDescent="0.25">
      <c r="A1524" s="214" t="s">
        <v>2738</v>
      </c>
      <c r="B1524" s="259" t="s">
        <v>1559</v>
      </c>
      <c r="C1524" s="260"/>
      <c r="D1524" s="260"/>
      <c r="E1524" s="260">
        <v>20850</v>
      </c>
      <c r="F1524" s="260">
        <v>20850</v>
      </c>
      <c r="G1524" s="261"/>
      <c r="H1524" s="260"/>
      <c r="I1524" s="259" t="s">
        <v>4712</v>
      </c>
      <c r="J1524" s="214" t="s">
        <v>4730</v>
      </c>
    </row>
    <row r="1525" spans="1:10" ht="24" x14ac:dyDescent="0.25">
      <c r="A1525" s="214" t="s">
        <v>2737</v>
      </c>
      <c r="B1525" s="259" t="s">
        <v>1558</v>
      </c>
      <c r="C1525" s="260"/>
      <c r="D1525" s="260"/>
      <c r="E1525" s="260">
        <v>82549.850000000006</v>
      </c>
      <c r="F1525" s="260">
        <v>79798.14</v>
      </c>
      <c r="G1525" s="261"/>
      <c r="H1525" s="260"/>
      <c r="I1525" s="259" t="s">
        <v>4712</v>
      </c>
      <c r="J1525" s="214" t="s">
        <v>4730</v>
      </c>
    </row>
    <row r="1526" spans="1:10" ht="24" x14ac:dyDescent="0.25">
      <c r="A1526" s="214" t="s">
        <v>2736</v>
      </c>
      <c r="B1526" s="259" t="s">
        <v>1557</v>
      </c>
      <c r="C1526" s="260"/>
      <c r="D1526" s="260"/>
      <c r="E1526" s="260">
        <v>56904</v>
      </c>
      <c r="F1526" s="260">
        <v>56904</v>
      </c>
      <c r="G1526" s="261"/>
      <c r="H1526" s="260"/>
      <c r="I1526" s="259" t="s">
        <v>4712</v>
      </c>
      <c r="J1526" s="214" t="s">
        <v>4730</v>
      </c>
    </row>
    <row r="1527" spans="1:10" x14ac:dyDescent="0.25">
      <c r="A1527" s="214" t="s">
        <v>6602</v>
      </c>
      <c r="B1527" s="259" t="s">
        <v>1556</v>
      </c>
      <c r="C1527" s="260"/>
      <c r="D1527" s="260"/>
      <c r="E1527" s="260">
        <v>16696.54</v>
      </c>
      <c r="F1527" s="260">
        <v>16696.54</v>
      </c>
      <c r="G1527" s="261"/>
      <c r="H1527" s="260"/>
      <c r="I1527" s="259" t="s">
        <v>4712</v>
      </c>
      <c r="J1527" s="214" t="s">
        <v>4730</v>
      </c>
    </row>
    <row r="1528" spans="1:10" x14ac:dyDescent="0.25">
      <c r="A1528" s="214" t="s">
        <v>2735</v>
      </c>
      <c r="B1528" s="259" t="s">
        <v>1554</v>
      </c>
      <c r="C1528" s="260"/>
      <c r="D1528" s="260"/>
      <c r="E1528" s="260">
        <v>17089.59</v>
      </c>
      <c r="F1528" s="260">
        <v>17089.59</v>
      </c>
      <c r="G1528" s="261"/>
      <c r="H1528" s="260"/>
      <c r="I1528" s="259" t="s">
        <v>4712</v>
      </c>
      <c r="J1528" s="214" t="s">
        <v>4730</v>
      </c>
    </row>
    <row r="1529" spans="1:10" x14ac:dyDescent="0.25">
      <c r="A1529" s="214" t="s">
        <v>2734</v>
      </c>
      <c r="B1529" s="259" t="s">
        <v>1554</v>
      </c>
      <c r="C1529" s="260"/>
      <c r="D1529" s="260"/>
      <c r="E1529" s="260">
        <v>17089.59</v>
      </c>
      <c r="F1529" s="260">
        <v>17089.59</v>
      </c>
      <c r="G1529" s="261"/>
      <c r="H1529" s="260"/>
      <c r="I1529" s="259" t="s">
        <v>4712</v>
      </c>
      <c r="J1529" s="214" t="s">
        <v>4730</v>
      </c>
    </row>
    <row r="1530" spans="1:10" x14ac:dyDescent="0.25">
      <c r="A1530" s="214" t="s">
        <v>6603</v>
      </c>
      <c r="B1530" s="259" t="s">
        <v>1554</v>
      </c>
      <c r="C1530" s="260"/>
      <c r="D1530" s="260"/>
      <c r="E1530" s="260">
        <v>17089.59</v>
      </c>
      <c r="F1530" s="260">
        <v>17089.59</v>
      </c>
      <c r="G1530" s="261"/>
      <c r="H1530" s="260"/>
      <c r="I1530" s="259" t="s">
        <v>4712</v>
      </c>
      <c r="J1530" s="214" t="s">
        <v>4730</v>
      </c>
    </row>
    <row r="1531" spans="1:10" x14ac:dyDescent="0.25">
      <c r="A1531" s="214" t="s">
        <v>6604</v>
      </c>
      <c r="B1531" s="259" t="s">
        <v>1554</v>
      </c>
      <c r="C1531" s="260"/>
      <c r="D1531" s="260"/>
      <c r="E1531" s="260">
        <v>17089.59</v>
      </c>
      <c r="F1531" s="260">
        <v>17089.59</v>
      </c>
      <c r="G1531" s="261"/>
      <c r="H1531" s="260"/>
      <c r="I1531" s="259" t="s">
        <v>4712</v>
      </c>
      <c r="J1531" s="214" t="s">
        <v>4730</v>
      </c>
    </row>
    <row r="1532" spans="1:10" x14ac:dyDescent="0.25">
      <c r="A1532" s="214" t="s">
        <v>2733</v>
      </c>
      <c r="B1532" s="259" t="s">
        <v>1554</v>
      </c>
      <c r="C1532" s="260"/>
      <c r="D1532" s="260"/>
      <c r="E1532" s="260">
        <v>17089.59</v>
      </c>
      <c r="F1532" s="260">
        <v>17089.59</v>
      </c>
      <c r="G1532" s="261"/>
      <c r="H1532" s="260"/>
      <c r="I1532" s="259" t="s">
        <v>4712</v>
      </c>
      <c r="J1532" s="214" t="s">
        <v>4730</v>
      </c>
    </row>
    <row r="1533" spans="1:10" x14ac:dyDescent="0.25">
      <c r="A1533" s="214" t="s">
        <v>2732</v>
      </c>
      <c r="B1533" s="259" t="s">
        <v>1554</v>
      </c>
      <c r="C1533" s="260"/>
      <c r="D1533" s="260"/>
      <c r="E1533" s="260">
        <v>17089.59</v>
      </c>
      <c r="F1533" s="260">
        <v>17089.59</v>
      </c>
      <c r="G1533" s="261"/>
      <c r="H1533" s="260"/>
      <c r="I1533" s="259" t="s">
        <v>4712</v>
      </c>
      <c r="J1533" s="214" t="s">
        <v>4730</v>
      </c>
    </row>
    <row r="1534" spans="1:10" x14ac:dyDescent="0.25">
      <c r="A1534" s="214" t="s">
        <v>6605</v>
      </c>
      <c r="B1534" s="259" t="s">
        <v>1551</v>
      </c>
      <c r="C1534" s="260"/>
      <c r="D1534" s="260"/>
      <c r="E1534" s="260">
        <v>37034.19</v>
      </c>
      <c r="F1534" s="260">
        <v>37034.19</v>
      </c>
      <c r="G1534" s="261"/>
      <c r="H1534" s="260"/>
      <c r="I1534" s="259" t="s">
        <v>4712</v>
      </c>
      <c r="J1534" s="214" t="s">
        <v>4730</v>
      </c>
    </row>
    <row r="1535" spans="1:10" x14ac:dyDescent="0.25">
      <c r="A1535" s="214" t="s">
        <v>2731</v>
      </c>
      <c r="B1535" s="259" t="s">
        <v>1173</v>
      </c>
      <c r="C1535" s="260"/>
      <c r="D1535" s="260"/>
      <c r="E1535" s="260">
        <v>57009.04</v>
      </c>
      <c r="F1535" s="260">
        <v>4652.01</v>
      </c>
      <c r="G1535" s="261"/>
      <c r="H1535" s="260"/>
      <c r="I1535" s="259" t="s">
        <v>4712</v>
      </c>
      <c r="J1535" s="214" t="s">
        <v>4730</v>
      </c>
    </row>
    <row r="1536" spans="1:10" x14ac:dyDescent="0.25">
      <c r="A1536" s="214" t="s">
        <v>6606</v>
      </c>
      <c r="B1536" s="259" t="s">
        <v>1547</v>
      </c>
      <c r="C1536" s="260"/>
      <c r="D1536" s="260"/>
      <c r="E1536" s="260">
        <v>37262.83</v>
      </c>
      <c r="F1536" s="260">
        <v>37262.83</v>
      </c>
      <c r="G1536" s="261"/>
      <c r="H1536" s="260"/>
      <c r="I1536" s="259" t="s">
        <v>4712</v>
      </c>
      <c r="J1536" s="214" t="s">
        <v>4730</v>
      </c>
    </row>
    <row r="1537" spans="1:10" x14ac:dyDescent="0.25">
      <c r="A1537" s="214" t="s">
        <v>2730</v>
      </c>
      <c r="B1537" s="259" t="s">
        <v>1545</v>
      </c>
      <c r="C1537" s="260"/>
      <c r="D1537" s="260"/>
      <c r="E1537" s="260">
        <v>18800</v>
      </c>
      <c r="F1537" s="260">
        <v>18800</v>
      </c>
      <c r="G1537" s="261"/>
      <c r="H1537" s="260"/>
      <c r="I1537" s="259" t="s">
        <v>4712</v>
      </c>
      <c r="J1537" s="214" t="s">
        <v>4730</v>
      </c>
    </row>
    <row r="1538" spans="1:10" x14ac:dyDescent="0.25">
      <c r="A1538" s="214" t="s">
        <v>2729</v>
      </c>
      <c r="B1538" s="259" t="s">
        <v>1173</v>
      </c>
      <c r="C1538" s="260"/>
      <c r="D1538" s="260"/>
      <c r="E1538" s="260">
        <v>130363.67</v>
      </c>
      <c r="F1538" s="260">
        <v>130363.67</v>
      </c>
      <c r="G1538" s="261"/>
      <c r="H1538" s="260"/>
      <c r="I1538" s="259" t="s">
        <v>4712</v>
      </c>
      <c r="J1538" s="214" t="s">
        <v>4730</v>
      </c>
    </row>
    <row r="1539" spans="1:10" x14ac:dyDescent="0.25">
      <c r="A1539" s="214" t="s">
        <v>6607</v>
      </c>
      <c r="B1539" s="259" t="s">
        <v>1544</v>
      </c>
      <c r="C1539" s="260"/>
      <c r="D1539" s="260"/>
      <c r="E1539" s="260">
        <v>30080</v>
      </c>
      <c r="F1539" s="260">
        <v>30080</v>
      </c>
      <c r="G1539" s="261"/>
      <c r="H1539" s="260"/>
      <c r="I1539" s="259" t="s">
        <v>4712</v>
      </c>
      <c r="J1539" s="214" t="s">
        <v>4730</v>
      </c>
    </row>
    <row r="1540" spans="1:10" x14ac:dyDescent="0.25">
      <c r="A1540" s="214" t="s">
        <v>6608</v>
      </c>
      <c r="B1540" s="259" t="s">
        <v>1125</v>
      </c>
      <c r="C1540" s="260"/>
      <c r="D1540" s="260"/>
      <c r="E1540" s="260">
        <v>10500</v>
      </c>
      <c r="F1540" s="260">
        <v>10500</v>
      </c>
      <c r="G1540" s="261"/>
      <c r="H1540" s="260"/>
      <c r="I1540" s="259" t="s">
        <v>4712</v>
      </c>
      <c r="J1540" s="214" t="s">
        <v>4730</v>
      </c>
    </row>
    <row r="1541" spans="1:10" x14ac:dyDescent="0.25">
      <c r="A1541" s="214" t="s">
        <v>2728</v>
      </c>
      <c r="B1541" s="259" t="s">
        <v>1543</v>
      </c>
      <c r="C1541" s="260"/>
      <c r="D1541" s="260"/>
      <c r="E1541" s="260">
        <v>21500</v>
      </c>
      <c r="F1541" s="260">
        <v>21500</v>
      </c>
      <c r="G1541" s="261"/>
      <c r="H1541" s="260"/>
      <c r="I1541" s="259" t="s">
        <v>4712</v>
      </c>
      <c r="J1541" s="214" t="s">
        <v>4730</v>
      </c>
    </row>
    <row r="1542" spans="1:10" x14ac:dyDescent="0.25">
      <c r="A1542" s="214" t="s">
        <v>2727</v>
      </c>
      <c r="B1542" s="259" t="s">
        <v>1147</v>
      </c>
      <c r="C1542" s="260"/>
      <c r="D1542" s="260"/>
      <c r="E1542" s="260">
        <v>24000</v>
      </c>
      <c r="F1542" s="260">
        <v>24000</v>
      </c>
      <c r="G1542" s="261"/>
      <c r="H1542" s="260"/>
      <c r="I1542" s="259" t="s">
        <v>4712</v>
      </c>
      <c r="J1542" s="214" t="s">
        <v>4730</v>
      </c>
    </row>
    <row r="1543" spans="1:10" x14ac:dyDescent="0.25">
      <c r="A1543" s="214" t="s">
        <v>2725</v>
      </c>
      <c r="B1543" s="259" t="s">
        <v>1184</v>
      </c>
      <c r="C1543" s="260"/>
      <c r="D1543" s="260"/>
      <c r="E1543" s="260">
        <v>11600</v>
      </c>
      <c r="F1543" s="260">
        <v>11600</v>
      </c>
      <c r="G1543" s="261"/>
      <c r="H1543" s="260"/>
      <c r="I1543" s="259" t="s">
        <v>4712</v>
      </c>
      <c r="J1543" s="214" t="s">
        <v>4730</v>
      </c>
    </row>
    <row r="1544" spans="1:10" x14ac:dyDescent="0.25">
      <c r="A1544" s="214" t="s">
        <v>2724</v>
      </c>
      <c r="B1544" s="259" t="s">
        <v>1542</v>
      </c>
      <c r="C1544" s="259"/>
      <c r="D1544" s="259"/>
      <c r="E1544" s="259">
        <v>15660</v>
      </c>
      <c r="F1544" s="263">
        <v>15660</v>
      </c>
      <c r="G1544" s="264"/>
      <c r="H1544" s="263"/>
      <c r="I1544" s="259" t="s">
        <v>4713</v>
      </c>
      <c r="J1544" s="214" t="s">
        <v>4730</v>
      </c>
    </row>
    <row r="1545" spans="1:10" x14ac:dyDescent="0.25">
      <c r="A1545" s="214" t="s">
        <v>2723</v>
      </c>
      <c r="B1545" s="259" t="s">
        <v>1541</v>
      </c>
      <c r="C1545" s="259"/>
      <c r="D1545" s="259"/>
      <c r="E1545" s="259">
        <v>20950</v>
      </c>
      <c r="F1545" s="263">
        <v>20950</v>
      </c>
      <c r="G1545" s="264"/>
      <c r="H1545" s="263"/>
      <c r="I1545" s="259" t="s">
        <v>4713</v>
      </c>
      <c r="J1545" s="214" t="s">
        <v>4730</v>
      </c>
    </row>
    <row r="1546" spans="1:10" ht="24" x14ac:dyDescent="0.25">
      <c r="A1546" s="214" t="s">
        <v>6609</v>
      </c>
      <c r="B1546" s="259" t="s">
        <v>1540</v>
      </c>
      <c r="C1546" s="259"/>
      <c r="D1546" s="259"/>
      <c r="E1546" s="259">
        <v>21500</v>
      </c>
      <c r="F1546" s="263">
        <v>21500</v>
      </c>
      <c r="G1546" s="264"/>
      <c r="H1546" s="263"/>
      <c r="I1546" s="259" t="s">
        <v>4713</v>
      </c>
      <c r="J1546" s="214" t="s">
        <v>4730</v>
      </c>
    </row>
    <row r="1547" spans="1:10" ht="24" x14ac:dyDescent="0.25">
      <c r="A1547" s="214" t="s">
        <v>2722</v>
      </c>
      <c r="B1547" s="259" t="s">
        <v>1539</v>
      </c>
      <c r="C1547" s="259"/>
      <c r="D1547" s="259"/>
      <c r="E1547" s="259">
        <v>19400</v>
      </c>
      <c r="F1547" s="263">
        <v>19400</v>
      </c>
      <c r="G1547" s="264"/>
      <c r="H1547" s="263"/>
      <c r="I1547" s="259" t="s">
        <v>4713</v>
      </c>
      <c r="J1547" s="214" t="s">
        <v>4730</v>
      </c>
    </row>
    <row r="1548" spans="1:10" x14ac:dyDescent="0.25">
      <c r="A1548" s="214" t="s">
        <v>2721</v>
      </c>
      <c r="B1548" s="259" t="s">
        <v>1538</v>
      </c>
      <c r="C1548" s="259"/>
      <c r="D1548" s="259"/>
      <c r="E1548" s="259">
        <v>20250</v>
      </c>
      <c r="F1548" s="263">
        <v>20250</v>
      </c>
      <c r="G1548" s="264"/>
      <c r="H1548" s="263"/>
      <c r="I1548" s="259" t="s">
        <v>4713</v>
      </c>
      <c r="J1548" s="214" t="s">
        <v>4730</v>
      </c>
    </row>
    <row r="1549" spans="1:10" x14ac:dyDescent="0.25">
      <c r="A1549" s="214" t="s">
        <v>2720</v>
      </c>
      <c r="B1549" s="259" t="s">
        <v>74</v>
      </c>
      <c r="C1549" s="259"/>
      <c r="D1549" s="259"/>
      <c r="E1549" s="259">
        <v>14200</v>
      </c>
      <c r="F1549" s="263">
        <v>14200</v>
      </c>
      <c r="G1549" s="264"/>
      <c r="H1549" s="263"/>
      <c r="I1549" s="259" t="s">
        <v>4713</v>
      </c>
      <c r="J1549" s="214" t="s">
        <v>4730</v>
      </c>
    </row>
    <row r="1550" spans="1:10" x14ac:dyDescent="0.25">
      <c r="A1550" s="214" t="s">
        <v>2719</v>
      </c>
      <c r="B1550" s="259" t="s">
        <v>1537</v>
      </c>
      <c r="C1550" s="259"/>
      <c r="D1550" s="259"/>
      <c r="E1550" s="259">
        <v>21950</v>
      </c>
      <c r="F1550" s="263">
        <v>21950</v>
      </c>
      <c r="G1550" s="264"/>
      <c r="H1550" s="263"/>
      <c r="I1550" s="259" t="s">
        <v>4713</v>
      </c>
      <c r="J1550" s="214" t="s">
        <v>4730</v>
      </c>
    </row>
    <row r="1551" spans="1:10" x14ac:dyDescent="0.25">
      <c r="A1551" s="214" t="s">
        <v>2718</v>
      </c>
      <c r="B1551" s="259" t="s">
        <v>1536</v>
      </c>
      <c r="C1551" s="259"/>
      <c r="D1551" s="259"/>
      <c r="E1551" s="259">
        <v>10900</v>
      </c>
      <c r="F1551" s="263">
        <v>10900</v>
      </c>
      <c r="G1551" s="264"/>
      <c r="H1551" s="263"/>
      <c r="I1551" s="259" t="s">
        <v>4713</v>
      </c>
      <c r="J1551" s="214" t="s">
        <v>4730</v>
      </c>
    </row>
    <row r="1552" spans="1:10" x14ac:dyDescent="0.25">
      <c r="A1552" s="214" t="s">
        <v>2717</v>
      </c>
      <c r="B1552" s="259" t="s">
        <v>1536</v>
      </c>
      <c r="C1552" s="259"/>
      <c r="D1552" s="259"/>
      <c r="E1552" s="259">
        <v>10900</v>
      </c>
      <c r="F1552" s="263">
        <v>10900</v>
      </c>
      <c r="G1552" s="264"/>
      <c r="H1552" s="263"/>
      <c r="I1552" s="259" t="s">
        <v>4713</v>
      </c>
      <c r="J1552" s="214" t="s">
        <v>4730</v>
      </c>
    </row>
    <row r="1553" spans="1:10" x14ac:dyDescent="0.25">
      <c r="A1553" s="214" t="s">
        <v>2716</v>
      </c>
      <c r="B1553" s="259" t="s">
        <v>1536</v>
      </c>
      <c r="C1553" s="259"/>
      <c r="D1553" s="259"/>
      <c r="E1553" s="259">
        <v>10900</v>
      </c>
      <c r="F1553" s="263">
        <v>10900</v>
      </c>
      <c r="G1553" s="264"/>
      <c r="H1553" s="263"/>
      <c r="I1553" s="259" t="s">
        <v>4713</v>
      </c>
      <c r="J1553" s="214" t="s">
        <v>4730</v>
      </c>
    </row>
    <row r="1554" spans="1:10" x14ac:dyDescent="0.25">
      <c r="A1554" s="214" t="s">
        <v>2715</v>
      </c>
      <c r="B1554" s="259" t="s">
        <v>1535</v>
      </c>
      <c r="C1554" s="259"/>
      <c r="D1554" s="259"/>
      <c r="E1554" s="259">
        <v>24850</v>
      </c>
      <c r="F1554" s="259">
        <v>24850</v>
      </c>
      <c r="G1554" s="261"/>
      <c r="H1554" s="259"/>
      <c r="I1554" s="259" t="s">
        <v>4713</v>
      </c>
      <c r="J1554" s="214" t="s">
        <v>4730</v>
      </c>
    </row>
    <row r="1555" spans="1:10" x14ac:dyDescent="0.25">
      <c r="A1555" s="214" t="s">
        <v>2713</v>
      </c>
      <c r="B1555" s="259" t="s">
        <v>1534</v>
      </c>
      <c r="C1555" s="259"/>
      <c r="D1555" s="259"/>
      <c r="E1555" s="259">
        <v>21750</v>
      </c>
      <c r="F1555" s="259">
        <v>21750</v>
      </c>
      <c r="G1555" s="261"/>
      <c r="H1555" s="259"/>
      <c r="I1555" s="259" t="s">
        <v>4713</v>
      </c>
      <c r="J1555" s="214" t="s">
        <v>4730</v>
      </c>
    </row>
    <row r="1556" spans="1:10" x14ac:dyDescent="0.25">
      <c r="A1556" s="214" t="s">
        <v>2712</v>
      </c>
      <c r="B1556" s="259" t="s">
        <v>1533</v>
      </c>
      <c r="C1556" s="259"/>
      <c r="D1556" s="259"/>
      <c r="E1556" s="259">
        <v>27146.5</v>
      </c>
      <c r="F1556" s="259">
        <v>27146.5</v>
      </c>
      <c r="G1556" s="261"/>
      <c r="H1556" s="259"/>
      <c r="I1556" s="259" t="s">
        <v>4713</v>
      </c>
      <c r="J1556" s="214" t="s">
        <v>4730</v>
      </c>
    </row>
    <row r="1557" spans="1:10" x14ac:dyDescent="0.25">
      <c r="A1557" s="214" t="s">
        <v>2711</v>
      </c>
      <c r="B1557" s="259" t="s">
        <v>1532</v>
      </c>
      <c r="C1557" s="259"/>
      <c r="D1557" s="259"/>
      <c r="E1557" s="259">
        <v>14000</v>
      </c>
      <c r="F1557" s="259">
        <v>14000</v>
      </c>
      <c r="G1557" s="261"/>
      <c r="H1557" s="259"/>
      <c r="I1557" s="259" t="s">
        <v>4713</v>
      </c>
      <c r="J1557" s="214" t="s">
        <v>4730</v>
      </c>
    </row>
    <row r="1558" spans="1:10" x14ac:dyDescent="0.25">
      <c r="A1558" s="214" t="s">
        <v>2710</v>
      </c>
      <c r="B1558" s="259" t="s">
        <v>1531</v>
      </c>
      <c r="C1558" s="259"/>
      <c r="D1558" s="259"/>
      <c r="E1558" s="259">
        <v>29800</v>
      </c>
      <c r="F1558" s="259">
        <v>29800</v>
      </c>
      <c r="G1558" s="261"/>
      <c r="H1558" s="259"/>
      <c r="I1558" s="259" t="s">
        <v>4713</v>
      </c>
      <c r="J1558" s="214" t="s">
        <v>4730</v>
      </c>
    </row>
    <row r="1559" spans="1:10" x14ac:dyDescent="0.25">
      <c r="A1559" s="214" t="s">
        <v>2709</v>
      </c>
      <c r="B1559" s="259" t="s">
        <v>1129</v>
      </c>
      <c r="C1559" s="259"/>
      <c r="D1559" s="259"/>
      <c r="E1559" s="259">
        <v>17600</v>
      </c>
      <c r="F1559" s="259">
        <v>17600</v>
      </c>
      <c r="G1559" s="261"/>
      <c r="H1559" s="259"/>
      <c r="I1559" s="259" t="s">
        <v>4713</v>
      </c>
      <c r="J1559" s="214" t="s">
        <v>4730</v>
      </c>
    </row>
    <row r="1560" spans="1:10" x14ac:dyDescent="0.25">
      <c r="A1560" s="214" t="s">
        <v>2707</v>
      </c>
      <c r="B1560" s="259" t="s">
        <v>1129</v>
      </c>
      <c r="C1560" s="259"/>
      <c r="D1560" s="259"/>
      <c r="E1560" s="259">
        <v>17600</v>
      </c>
      <c r="F1560" s="259">
        <v>17600</v>
      </c>
      <c r="G1560" s="261"/>
      <c r="H1560" s="259"/>
      <c r="I1560" s="259" t="s">
        <v>4713</v>
      </c>
      <c r="J1560" s="214" t="s">
        <v>4730</v>
      </c>
    </row>
    <row r="1561" spans="1:10" x14ac:dyDescent="0.25">
      <c r="A1561" s="214" t="s">
        <v>2706</v>
      </c>
      <c r="B1561" s="259" t="s">
        <v>1530</v>
      </c>
      <c r="C1561" s="259"/>
      <c r="D1561" s="259"/>
      <c r="E1561" s="259">
        <v>20000</v>
      </c>
      <c r="F1561" s="259">
        <v>20000</v>
      </c>
      <c r="G1561" s="261"/>
      <c r="H1561" s="259"/>
      <c r="I1561" s="259" t="s">
        <v>4713</v>
      </c>
      <c r="J1561" s="214" t="s">
        <v>4730</v>
      </c>
    </row>
    <row r="1562" spans="1:10" x14ac:dyDescent="0.25">
      <c r="A1562" s="214" t="s">
        <v>6610</v>
      </c>
      <c r="B1562" s="259" t="s">
        <v>1529</v>
      </c>
      <c r="C1562" s="259"/>
      <c r="D1562" s="259"/>
      <c r="E1562" s="259">
        <v>20000</v>
      </c>
      <c r="F1562" s="259">
        <v>20000</v>
      </c>
      <c r="G1562" s="261"/>
      <c r="H1562" s="259"/>
      <c r="I1562" s="259" t="s">
        <v>4713</v>
      </c>
      <c r="J1562" s="214" t="s">
        <v>4730</v>
      </c>
    </row>
    <row r="1563" spans="1:10" x14ac:dyDescent="0.25">
      <c r="A1563" s="214" t="s">
        <v>2705</v>
      </c>
      <c r="B1563" s="259" t="s">
        <v>1528</v>
      </c>
      <c r="C1563" s="259"/>
      <c r="D1563" s="259"/>
      <c r="E1563" s="259">
        <v>20000</v>
      </c>
      <c r="F1563" s="259">
        <v>20000</v>
      </c>
      <c r="G1563" s="261"/>
      <c r="H1563" s="259"/>
      <c r="I1563" s="259" t="s">
        <v>4713</v>
      </c>
      <c r="J1563" s="214" t="s">
        <v>4730</v>
      </c>
    </row>
    <row r="1564" spans="1:10" x14ac:dyDescent="0.25">
      <c r="A1564" s="214" t="s">
        <v>6611</v>
      </c>
      <c r="B1564" s="259" t="s">
        <v>1525</v>
      </c>
      <c r="C1564" s="259"/>
      <c r="D1564" s="259"/>
      <c r="E1564" s="259">
        <v>29990</v>
      </c>
      <c r="F1564" s="263">
        <v>29990</v>
      </c>
      <c r="G1564" s="264"/>
      <c r="H1564" s="263"/>
      <c r="I1564" s="259" t="s">
        <v>4713</v>
      </c>
      <c r="J1564" s="214" t="s">
        <v>4730</v>
      </c>
    </row>
    <row r="1565" spans="1:10" x14ac:dyDescent="0.25">
      <c r="A1565" s="214" t="s">
        <v>2702</v>
      </c>
      <c r="B1565" s="259" t="s">
        <v>1524</v>
      </c>
      <c r="C1565" s="259"/>
      <c r="D1565" s="259"/>
      <c r="E1565" s="259">
        <v>16500</v>
      </c>
      <c r="F1565" s="259">
        <v>16500</v>
      </c>
      <c r="G1565" s="261"/>
      <c r="H1565" s="259"/>
      <c r="I1565" s="259" t="s">
        <v>4713</v>
      </c>
      <c r="J1565" s="214" t="s">
        <v>4730</v>
      </c>
    </row>
    <row r="1566" spans="1:10" x14ac:dyDescent="0.25">
      <c r="A1566" s="214" t="s">
        <v>2701</v>
      </c>
      <c r="B1566" s="259" t="s">
        <v>1523</v>
      </c>
      <c r="C1566" s="259"/>
      <c r="D1566" s="259"/>
      <c r="E1566" s="259">
        <v>57333.33</v>
      </c>
      <c r="F1566" s="259">
        <v>57333.33</v>
      </c>
      <c r="G1566" s="261"/>
      <c r="H1566" s="259"/>
      <c r="I1566" s="259" t="s">
        <v>4713</v>
      </c>
      <c r="J1566" s="214" t="s">
        <v>4730</v>
      </c>
    </row>
    <row r="1567" spans="1:10" x14ac:dyDescent="0.25">
      <c r="A1567" s="214" t="s">
        <v>6612</v>
      </c>
      <c r="B1567" s="259" t="s">
        <v>1522</v>
      </c>
      <c r="C1567" s="259"/>
      <c r="D1567" s="259"/>
      <c r="E1567" s="259">
        <v>46400</v>
      </c>
      <c r="F1567" s="259"/>
      <c r="G1567" s="261"/>
      <c r="H1567" s="259"/>
      <c r="I1567" s="259" t="s">
        <v>4713</v>
      </c>
      <c r="J1567" s="214" t="s">
        <v>4730</v>
      </c>
    </row>
    <row r="1568" spans="1:10" ht="36" x14ac:dyDescent="0.25">
      <c r="A1568" s="214" t="s">
        <v>2699</v>
      </c>
      <c r="B1568" s="259" t="s">
        <v>1521</v>
      </c>
      <c r="C1568" s="259"/>
      <c r="D1568" s="259"/>
      <c r="E1568" s="259">
        <v>19310</v>
      </c>
      <c r="F1568" s="259">
        <v>19310</v>
      </c>
      <c r="G1568" s="261"/>
      <c r="H1568" s="259"/>
      <c r="I1568" s="259" t="s">
        <v>4713</v>
      </c>
      <c r="J1568" s="214" t="s">
        <v>4730</v>
      </c>
    </row>
    <row r="1569" spans="1:10" ht="24" x14ac:dyDescent="0.25">
      <c r="A1569" s="214" t="s">
        <v>2697</v>
      </c>
      <c r="B1569" s="259" t="s">
        <v>1520</v>
      </c>
      <c r="C1569" s="259"/>
      <c r="D1569" s="259"/>
      <c r="E1569" s="259">
        <v>30600</v>
      </c>
      <c r="F1569" s="263">
        <v>30600</v>
      </c>
      <c r="G1569" s="264"/>
      <c r="H1569" s="263"/>
      <c r="I1569" s="259" t="s">
        <v>4713</v>
      </c>
      <c r="J1569" s="214" t="s">
        <v>4730</v>
      </c>
    </row>
    <row r="1570" spans="1:10" ht="24" x14ac:dyDescent="0.25">
      <c r="A1570" s="214" t="s">
        <v>6613</v>
      </c>
      <c r="B1570" s="259" t="s">
        <v>1519</v>
      </c>
      <c r="C1570" s="259"/>
      <c r="D1570" s="259"/>
      <c r="E1570" s="259">
        <v>24340</v>
      </c>
      <c r="F1570" s="263">
        <v>24340</v>
      </c>
      <c r="G1570" s="264"/>
      <c r="H1570" s="263"/>
      <c r="I1570" s="259" t="s">
        <v>4713</v>
      </c>
      <c r="J1570" s="214" t="s">
        <v>4730</v>
      </c>
    </row>
    <row r="1571" spans="1:10" x14ac:dyDescent="0.25">
      <c r="A1571" s="214" t="s">
        <v>6614</v>
      </c>
      <c r="B1571" s="259" t="s">
        <v>1518</v>
      </c>
      <c r="C1571" s="259"/>
      <c r="D1571" s="259"/>
      <c r="E1571" s="259">
        <v>42660</v>
      </c>
      <c r="F1571" s="263">
        <v>42660</v>
      </c>
      <c r="G1571" s="264"/>
      <c r="H1571" s="263"/>
      <c r="I1571" s="259" t="s">
        <v>4713</v>
      </c>
      <c r="J1571" s="214" t="s">
        <v>4730</v>
      </c>
    </row>
    <row r="1572" spans="1:10" x14ac:dyDescent="0.25">
      <c r="A1572" s="214" t="s">
        <v>6615</v>
      </c>
      <c r="B1572" s="259" t="s">
        <v>1517</v>
      </c>
      <c r="C1572" s="259"/>
      <c r="D1572" s="259"/>
      <c r="E1572" s="259">
        <v>74577</v>
      </c>
      <c r="F1572" s="263">
        <v>74577</v>
      </c>
      <c r="G1572" s="264"/>
      <c r="H1572" s="263"/>
      <c r="I1572" s="259" t="s">
        <v>4713</v>
      </c>
      <c r="J1572" s="214" t="s">
        <v>4730</v>
      </c>
    </row>
    <row r="1573" spans="1:10" x14ac:dyDescent="0.25">
      <c r="A1573" s="214" t="s">
        <v>2694</v>
      </c>
      <c r="B1573" s="259" t="s">
        <v>1516</v>
      </c>
      <c r="C1573" s="265"/>
      <c r="D1573" s="265"/>
      <c r="E1573" s="265">
        <v>31730</v>
      </c>
      <c r="F1573" s="263">
        <v>31730</v>
      </c>
      <c r="G1573" s="264"/>
      <c r="H1573" s="263"/>
      <c r="I1573" s="259" t="s">
        <v>4713</v>
      </c>
      <c r="J1573" s="214" t="s">
        <v>4730</v>
      </c>
    </row>
    <row r="1574" spans="1:10" x14ac:dyDescent="0.25">
      <c r="A1574" s="214" t="s">
        <v>2692</v>
      </c>
      <c r="B1574" s="259" t="s">
        <v>724</v>
      </c>
      <c r="C1574" s="265"/>
      <c r="D1574" s="265"/>
      <c r="E1574" s="265">
        <v>16356</v>
      </c>
      <c r="F1574" s="263">
        <v>16356</v>
      </c>
      <c r="G1574" s="264"/>
      <c r="H1574" s="263"/>
      <c r="I1574" s="259" t="s">
        <v>4713</v>
      </c>
      <c r="J1574" s="214" t="s">
        <v>4730</v>
      </c>
    </row>
    <row r="1575" spans="1:10" x14ac:dyDescent="0.25">
      <c r="A1575" s="214" t="s">
        <v>6616</v>
      </c>
      <c r="B1575" s="259" t="s">
        <v>1515</v>
      </c>
      <c r="C1575" s="265"/>
      <c r="D1575" s="265"/>
      <c r="E1575" s="265">
        <v>77543</v>
      </c>
      <c r="F1575" s="263">
        <v>77543</v>
      </c>
      <c r="G1575" s="264"/>
      <c r="H1575" s="263"/>
      <c r="I1575" s="259" t="s">
        <v>4713</v>
      </c>
      <c r="J1575" s="214" t="s">
        <v>4730</v>
      </c>
    </row>
    <row r="1576" spans="1:10" x14ac:dyDescent="0.25">
      <c r="A1576" s="214" t="s">
        <v>2691</v>
      </c>
      <c r="B1576" s="259" t="s">
        <v>1514</v>
      </c>
      <c r="C1576" s="265"/>
      <c r="D1576" s="265"/>
      <c r="E1576" s="265">
        <v>55501</v>
      </c>
      <c r="F1576" s="263">
        <v>55501</v>
      </c>
      <c r="G1576" s="264"/>
      <c r="H1576" s="263"/>
      <c r="I1576" s="259" t="s">
        <v>4713</v>
      </c>
      <c r="J1576" s="214" t="s">
        <v>4730</v>
      </c>
    </row>
    <row r="1577" spans="1:10" x14ac:dyDescent="0.25">
      <c r="A1577" s="214" t="s">
        <v>6617</v>
      </c>
      <c r="B1577" s="259" t="s">
        <v>1513</v>
      </c>
      <c r="C1577" s="265"/>
      <c r="D1577" s="265"/>
      <c r="E1577" s="265">
        <v>62910</v>
      </c>
      <c r="F1577" s="263">
        <v>62910</v>
      </c>
      <c r="G1577" s="264"/>
      <c r="H1577" s="263"/>
      <c r="I1577" s="259" t="s">
        <v>4713</v>
      </c>
      <c r="J1577" s="214" t="s">
        <v>4730</v>
      </c>
    </row>
    <row r="1578" spans="1:10" x14ac:dyDescent="0.25">
      <c r="A1578" s="214" t="s">
        <v>2688</v>
      </c>
      <c r="B1578" s="259" t="s">
        <v>1512</v>
      </c>
      <c r="C1578" s="265"/>
      <c r="D1578" s="265"/>
      <c r="E1578" s="265">
        <v>15320</v>
      </c>
      <c r="F1578" s="263">
        <v>15320</v>
      </c>
      <c r="G1578" s="264"/>
      <c r="H1578" s="263"/>
      <c r="I1578" s="259" t="s">
        <v>4713</v>
      </c>
      <c r="J1578" s="214" t="s">
        <v>4730</v>
      </c>
    </row>
    <row r="1579" spans="1:10" x14ac:dyDescent="0.25">
      <c r="A1579" s="214" t="s">
        <v>6618</v>
      </c>
      <c r="B1579" s="259" t="s">
        <v>1511</v>
      </c>
      <c r="C1579" s="265"/>
      <c r="D1579" s="265"/>
      <c r="E1579" s="265">
        <v>37000</v>
      </c>
      <c r="F1579" s="263">
        <v>37000</v>
      </c>
      <c r="G1579" s="264"/>
      <c r="H1579" s="263"/>
      <c r="I1579" s="259" t="s">
        <v>4713</v>
      </c>
      <c r="J1579" s="214" t="s">
        <v>4730</v>
      </c>
    </row>
    <row r="1580" spans="1:10" x14ac:dyDescent="0.25">
      <c r="A1580" s="214" t="s">
        <v>2687</v>
      </c>
      <c r="B1580" s="259" t="s">
        <v>1412</v>
      </c>
      <c r="C1580" s="265"/>
      <c r="D1580" s="265"/>
      <c r="E1580" s="265">
        <v>30106</v>
      </c>
      <c r="F1580" s="263">
        <v>30106</v>
      </c>
      <c r="G1580" s="264"/>
      <c r="H1580" s="263"/>
      <c r="I1580" s="259" t="s">
        <v>4713</v>
      </c>
      <c r="J1580" s="214" t="s">
        <v>4730</v>
      </c>
    </row>
    <row r="1581" spans="1:10" x14ac:dyDescent="0.25">
      <c r="A1581" s="214" t="s">
        <v>6619</v>
      </c>
      <c r="B1581" s="259" t="s">
        <v>1412</v>
      </c>
      <c r="C1581" s="265"/>
      <c r="D1581" s="265"/>
      <c r="E1581" s="265">
        <v>20728</v>
      </c>
      <c r="F1581" s="263">
        <v>20728</v>
      </c>
      <c r="G1581" s="264"/>
      <c r="H1581" s="263"/>
      <c r="I1581" s="259" t="s">
        <v>4713</v>
      </c>
      <c r="J1581" s="214" t="s">
        <v>4730</v>
      </c>
    </row>
    <row r="1582" spans="1:10" x14ac:dyDescent="0.25">
      <c r="A1582" s="214" t="s">
        <v>2686</v>
      </c>
      <c r="B1582" s="259" t="s">
        <v>1510</v>
      </c>
      <c r="C1582" s="265"/>
      <c r="D1582" s="265"/>
      <c r="E1582" s="265">
        <v>69272</v>
      </c>
      <c r="F1582" s="263">
        <v>69272</v>
      </c>
      <c r="G1582" s="264"/>
      <c r="H1582" s="263"/>
      <c r="I1582" s="259" t="s">
        <v>4713</v>
      </c>
      <c r="J1582" s="214" t="s">
        <v>4730</v>
      </c>
    </row>
    <row r="1583" spans="1:10" x14ac:dyDescent="0.25">
      <c r="A1583" s="214" t="s">
        <v>6620</v>
      </c>
      <c r="B1583" s="259" t="s">
        <v>1509</v>
      </c>
      <c r="C1583" s="265"/>
      <c r="D1583" s="265"/>
      <c r="E1583" s="265">
        <v>86590</v>
      </c>
      <c r="F1583" s="263">
        <v>86590</v>
      </c>
      <c r="G1583" s="264"/>
      <c r="H1583" s="263"/>
      <c r="I1583" s="259" t="s">
        <v>4713</v>
      </c>
      <c r="J1583" s="214" t="s">
        <v>4730</v>
      </c>
    </row>
    <row r="1584" spans="1:10" x14ac:dyDescent="0.25">
      <c r="A1584" s="214" t="s">
        <v>6621</v>
      </c>
      <c r="B1584" s="259" t="s">
        <v>1508</v>
      </c>
      <c r="C1584" s="265"/>
      <c r="D1584" s="265"/>
      <c r="E1584" s="265">
        <v>58824</v>
      </c>
      <c r="F1584" s="263">
        <v>54636.92</v>
      </c>
      <c r="G1584" s="264"/>
      <c r="H1584" s="263"/>
      <c r="I1584" s="259" t="s">
        <v>4713</v>
      </c>
      <c r="J1584" s="214" t="s">
        <v>4730</v>
      </c>
    </row>
    <row r="1585" spans="1:10" x14ac:dyDescent="0.25">
      <c r="A1585" s="214" t="s">
        <v>6622</v>
      </c>
      <c r="B1585" s="259" t="s">
        <v>1508</v>
      </c>
      <c r="C1585" s="265"/>
      <c r="D1585" s="265"/>
      <c r="E1585" s="265">
        <v>112173</v>
      </c>
      <c r="F1585" s="263">
        <v>50685.279999999999</v>
      </c>
      <c r="G1585" s="264"/>
      <c r="H1585" s="263"/>
      <c r="I1585" s="259" t="s">
        <v>4713</v>
      </c>
      <c r="J1585" s="214" t="s">
        <v>4730</v>
      </c>
    </row>
    <row r="1586" spans="1:10" x14ac:dyDescent="0.25">
      <c r="A1586" s="214" t="s">
        <v>6623</v>
      </c>
      <c r="B1586" s="259" t="s">
        <v>1507</v>
      </c>
      <c r="C1586" s="265"/>
      <c r="D1586" s="265"/>
      <c r="E1586" s="265">
        <v>24000</v>
      </c>
      <c r="F1586" s="263">
        <v>24000</v>
      </c>
      <c r="G1586" s="264"/>
      <c r="H1586" s="263"/>
      <c r="I1586" s="259" t="s">
        <v>4713</v>
      </c>
      <c r="J1586" s="214" t="s">
        <v>4730</v>
      </c>
    </row>
    <row r="1587" spans="1:10" x14ac:dyDescent="0.25">
      <c r="A1587" s="214" t="s">
        <v>6624</v>
      </c>
      <c r="B1587" s="259" t="s">
        <v>1495</v>
      </c>
      <c r="C1587" s="265"/>
      <c r="D1587" s="265"/>
      <c r="E1587" s="265">
        <v>23000</v>
      </c>
      <c r="F1587" s="263">
        <v>23000</v>
      </c>
      <c r="G1587" s="264"/>
      <c r="H1587" s="263"/>
      <c r="I1587" s="259" t="s">
        <v>4713</v>
      </c>
      <c r="J1587" s="214" t="s">
        <v>4730</v>
      </c>
    </row>
    <row r="1588" spans="1:10" x14ac:dyDescent="0.25">
      <c r="A1588" s="214" t="s">
        <v>6625</v>
      </c>
      <c r="B1588" s="259" t="s">
        <v>1506</v>
      </c>
      <c r="C1588" s="265"/>
      <c r="D1588" s="265"/>
      <c r="E1588" s="265">
        <v>107000</v>
      </c>
      <c r="F1588" s="263">
        <v>107000</v>
      </c>
      <c r="G1588" s="264"/>
      <c r="H1588" s="263"/>
      <c r="I1588" s="259" t="s">
        <v>4713</v>
      </c>
      <c r="J1588" s="214" t="s">
        <v>4730</v>
      </c>
    </row>
    <row r="1589" spans="1:10" x14ac:dyDescent="0.25">
      <c r="A1589" s="214" t="s">
        <v>2685</v>
      </c>
      <c r="B1589" s="259" t="s">
        <v>1505</v>
      </c>
      <c r="C1589" s="265"/>
      <c r="D1589" s="265"/>
      <c r="E1589" s="265">
        <v>21585</v>
      </c>
      <c r="F1589" s="263">
        <v>21585</v>
      </c>
      <c r="G1589" s="264"/>
      <c r="H1589" s="263"/>
      <c r="I1589" s="259" t="s">
        <v>4713</v>
      </c>
      <c r="J1589" s="214" t="s">
        <v>4730</v>
      </c>
    </row>
    <row r="1590" spans="1:10" x14ac:dyDescent="0.25">
      <c r="A1590" s="214" t="s">
        <v>2684</v>
      </c>
      <c r="B1590" s="259" t="s">
        <v>1494</v>
      </c>
      <c r="C1590" s="265"/>
      <c r="D1590" s="265"/>
      <c r="E1590" s="265">
        <v>17000</v>
      </c>
      <c r="F1590" s="263">
        <v>17000</v>
      </c>
      <c r="G1590" s="264"/>
      <c r="H1590" s="263"/>
      <c r="I1590" s="259" t="s">
        <v>4713</v>
      </c>
      <c r="J1590" s="214" t="s">
        <v>4730</v>
      </c>
    </row>
    <row r="1591" spans="1:10" x14ac:dyDescent="0.25">
      <c r="A1591" s="214" t="s">
        <v>2683</v>
      </c>
      <c r="B1591" s="259" t="s">
        <v>1494</v>
      </c>
      <c r="C1591" s="265"/>
      <c r="D1591" s="265"/>
      <c r="E1591" s="265">
        <v>17000</v>
      </c>
      <c r="F1591" s="263">
        <v>17000</v>
      </c>
      <c r="G1591" s="264"/>
      <c r="H1591" s="263"/>
      <c r="I1591" s="259" t="s">
        <v>4713</v>
      </c>
      <c r="J1591" s="214" t="s">
        <v>4730</v>
      </c>
    </row>
    <row r="1592" spans="1:10" x14ac:dyDescent="0.25">
      <c r="A1592" s="214" t="s">
        <v>6626</v>
      </c>
      <c r="B1592" s="259" t="s">
        <v>1504</v>
      </c>
      <c r="C1592" s="265"/>
      <c r="D1592" s="265"/>
      <c r="E1592" s="265">
        <v>17000</v>
      </c>
      <c r="F1592" s="263">
        <v>17000</v>
      </c>
      <c r="G1592" s="264"/>
      <c r="H1592" s="263"/>
      <c r="I1592" s="259" t="s">
        <v>4713</v>
      </c>
      <c r="J1592" s="214" t="s">
        <v>4730</v>
      </c>
    </row>
    <row r="1593" spans="1:10" x14ac:dyDescent="0.25">
      <c r="A1593" s="214" t="s">
        <v>2682</v>
      </c>
      <c r="B1593" s="259" t="s">
        <v>1503</v>
      </c>
      <c r="C1593" s="265"/>
      <c r="D1593" s="265"/>
      <c r="E1593" s="265">
        <v>55468</v>
      </c>
      <c r="F1593" s="263">
        <v>55468</v>
      </c>
      <c r="G1593" s="264"/>
      <c r="H1593" s="263"/>
      <c r="I1593" s="259" t="s">
        <v>4713</v>
      </c>
      <c r="J1593" s="214" t="s">
        <v>4730</v>
      </c>
    </row>
    <row r="1594" spans="1:10" x14ac:dyDescent="0.25">
      <c r="A1594" s="214" t="s">
        <v>2681</v>
      </c>
      <c r="B1594" s="259" t="s">
        <v>1502</v>
      </c>
      <c r="C1594" s="265"/>
      <c r="D1594" s="265"/>
      <c r="E1594" s="265">
        <v>25196</v>
      </c>
      <c r="F1594" s="263">
        <v>25196</v>
      </c>
      <c r="G1594" s="264"/>
      <c r="H1594" s="263"/>
      <c r="I1594" s="259" t="s">
        <v>4713</v>
      </c>
      <c r="J1594" s="214" t="s">
        <v>4730</v>
      </c>
    </row>
    <row r="1595" spans="1:10" x14ac:dyDescent="0.25">
      <c r="A1595" s="214" t="s">
        <v>2680</v>
      </c>
      <c r="B1595" s="259" t="s">
        <v>1501</v>
      </c>
      <c r="C1595" s="265"/>
      <c r="D1595" s="265"/>
      <c r="E1595" s="265">
        <v>14500</v>
      </c>
      <c r="F1595" s="263">
        <v>14500</v>
      </c>
      <c r="G1595" s="264"/>
      <c r="H1595" s="263"/>
      <c r="I1595" s="259" t="s">
        <v>4713</v>
      </c>
      <c r="J1595" s="214" t="s">
        <v>4730</v>
      </c>
    </row>
    <row r="1596" spans="1:10" x14ac:dyDescent="0.25">
      <c r="A1596" s="214" t="s">
        <v>6627</v>
      </c>
      <c r="B1596" s="259" t="s">
        <v>1500</v>
      </c>
      <c r="C1596" s="265"/>
      <c r="D1596" s="265"/>
      <c r="E1596" s="265">
        <v>27650</v>
      </c>
      <c r="F1596" s="263">
        <v>27650</v>
      </c>
      <c r="G1596" s="264"/>
      <c r="H1596" s="263"/>
      <c r="I1596" s="259" t="s">
        <v>4713</v>
      </c>
      <c r="J1596" s="214" t="s">
        <v>4730</v>
      </c>
    </row>
    <row r="1597" spans="1:10" x14ac:dyDescent="0.25">
      <c r="A1597" s="214" t="s">
        <v>2678</v>
      </c>
      <c r="B1597" s="259" t="s">
        <v>1412</v>
      </c>
      <c r="C1597" s="265"/>
      <c r="D1597" s="265"/>
      <c r="E1597" s="265">
        <v>17570</v>
      </c>
      <c r="F1597" s="263">
        <v>17570</v>
      </c>
      <c r="G1597" s="264"/>
      <c r="H1597" s="263"/>
      <c r="I1597" s="259" t="s">
        <v>4713</v>
      </c>
      <c r="J1597" s="214" t="s">
        <v>4730</v>
      </c>
    </row>
    <row r="1598" spans="1:10" x14ac:dyDescent="0.25">
      <c r="A1598" s="214" t="s">
        <v>2677</v>
      </c>
      <c r="B1598" s="259" t="s">
        <v>1412</v>
      </c>
      <c r="C1598" s="265"/>
      <c r="D1598" s="265"/>
      <c r="E1598" s="265">
        <v>17570</v>
      </c>
      <c r="F1598" s="263">
        <v>17570</v>
      </c>
      <c r="G1598" s="264"/>
      <c r="H1598" s="263"/>
      <c r="I1598" s="259" t="s">
        <v>4713</v>
      </c>
      <c r="J1598" s="214" t="s">
        <v>4730</v>
      </c>
    </row>
    <row r="1599" spans="1:10" x14ac:dyDescent="0.25">
      <c r="A1599" s="214" t="s">
        <v>2675</v>
      </c>
      <c r="B1599" s="259" t="s">
        <v>1412</v>
      </c>
      <c r="C1599" s="265"/>
      <c r="D1599" s="265"/>
      <c r="E1599" s="265">
        <v>17770</v>
      </c>
      <c r="F1599" s="263">
        <v>17770</v>
      </c>
      <c r="G1599" s="264"/>
      <c r="H1599" s="263"/>
      <c r="I1599" s="259" t="s">
        <v>4713</v>
      </c>
      <c r="J1599" s="214" t="s">
        <v>4730</v>
      </c>
    </row>
    <row r="1600" spans="1:10" x14ac:dyDescent="0.25">
      <c r="A1600" s="214" t="s">
        <v>2674</v>
      </c>
      <c r="B1600" s="259" t="s">
        <v>1499</v>
      </c>
      <c r="C1600" s="265"/>
      <c r="D1600" s="265"/>
      <c r="E1600" s="265">
        <v>19205</v>
      </c>
      <c r="F1600" s="263">
        <v>19205</v>
      </c>
      <c r="G1600" s="264"/>
      <c r="H1600" s="263"/>
      <c r="I1600" s="259" t="s">
        <v>4713</v>
      </c>
      <c r="J1600" s="214" t="s">
        <v>4730</v>
      </c>
    </row>
    <row r="1601" spans="1:10" ht="36" x14ac:dyDescent="0.25">
      <c r="A1601" s="214" t="s">
        <v>2673</v>
      </c>
      <c r="B1601" s="259" t="s">
        <v>1498</v>
      </c>
      <c r="C1601" s="265"/>
      <c r="D1601" s="265"/>
      <c r="E1601" s="265">
        <v>24298.55</v>
      </c>
      <c r="F1601" s="263">
        <v>24298.55</v>
      </c>
      <c r="G1601" s="264"/>
      <c r="H1601" s="263"/>
      <c r="I1601" s="259" t="s">
        <v>4713</v>
      </c>
      <c r="J1601" s="214" t="s">
        <v>4730</v>
      </c>
    </row>
    <row r="1602" spans="1:10" x14ac:dyDescent="0.25">
      <c r="A1602" s="214" t="s">
        <v>2672</v>
      </c>
      <c r="B1602" s="259" t="s">
        <v>1497</v>
      </c>
      <c r="C1602" s="265"/>
      <c r="D1602" s="265"/>
      <c r="E1602" s="265">
        <v>33500</v>
      </c>
      <c r="F1602" s="263">
        <v>33500</v>
      </c>
      <c r="G1602" s="264"/>
      <c r="H1602" s="263"/>
      <c r="I1602" s="259" t="s">
        <v>4713</v>
      </c>
      <c r="J1602" s="214" t="s">
        <v>4730</v>
      </c>
    </row>
    <row r="1603" spans="1:10" x14ac:dyDescent="0.25">
      <c r="A1603" s="214" t="s">
        <v>6628</v>
      </c>
      <c r="B1603" s="259" t="s">
        <v>1496</v>
      </c>
      <c r="C1603" s="265"/>
      <c r="D1603" s="265"/>
      <c r="E1603" s="265">
        <v>243190.85</v>
      </c>
      <c r="F1603" s="263">
        <v>243190.85</v>
      </c>
      <c r="G1603" s="264"/>
      <c r="H1603" s="263"/>
      <c r="I1603" s="259" t="s">
        <v>4713</v>
      </c>
      <c r="J1603" s="214" t="s">
        <v>4730</v>
      </c>
    </row>
    <row r="1604" spans="1:10" x14ac:dyDescent="0.25">
      <c r="A1604" s="214" t="s">
        <v>2670</v>
      </c>
      <c r="B1604" s="259" t="s">
        <v>1495</v>
      </c>
      <c r="C1604" s="265"/>
      <c r="D1604" s="265"/>
      <c r="E1604" s="265">
        <v>19500</v>
      </c>
      <c r="F1604" s="263">
        <v>19500</v>
      </c>
      <c r="G1604" s="264"/>
      <c r="H1604" s="263"/>
      <c r="I1604" s="259" t="s">
        <v>4713</v>
      </c>
      <c r="J1604" s="214" t="s">
        <v>4730</v>
      </c>
    </row>
    <row r="1605" spans="1:10" x14ac:dyDescent="0.25">
      <c r="A1605" s="214" t="s">
        <v>2668</v>
      </c>
      <c r="B1605" s="259" t="s">
        <v>1494</v>
      </c>
      <c r="C1605" s="265"/>
      <c r="D1605" s="265"/>
      <c r="E1605" s="265">
        <v>15652</v>
      </c>
      <c r="F1605" s="263">
        <v>15652</v>
      </c>
      <c r="G1605" s="264"/>
      <c r="H1605" s="263"/>
      <c r="I1605" s="259" t="s">
        <v>4713</v>
      </c>
      <c r="J1605" s="214" t="s">
        <v>4730</v>
      </c>
    </row>
    <row r="1606" spans="1:10" x14ac:dyDescent="0.25">
      <c r="A1606" s="214" t="s">
        <v>6629</v>
      </c>
      <c r="B1606" s="259" t="s">
        <v>1493</v>
      </c>
      <c r="C1606" s="265"/>
      <c r="D1606" s="265"/>
      <c r="E1606" s="265">
        <v>16412</v>
      </c>
      <c r="F1606" s="263">
        <v>16412</v>
      </c>
      <c r="G1606" s="264"/>
      <c r="H1606" s="263"/>
      <c r="I1606" s="259" t="s">
        <v>4713</v>
      </c>
      <c r="J1606" s="214" t="s">
        <v>4730</v>
      </c>
    </row>
    <row r="1607" spans="1:10" x14ac:dyDescent="0.25">
      <c r="A1607" s="214" t="s">
        <v>2667</v>
      </c>
      <c r="B1607" s="259" t="s">
        <v>1352</v>
      </c>
      <c r="C1607" s="265"/>
      <c r="D1607" s="265"/>
      <c r="E1607" s="265">
        <v>15960</v>
      </c>
      <c r="F1607" s="263">
        <v>15960</v>
      </c>
      <c r="G1607" s="264"/>
      <c r="H1607" s="263"/>
      <c r="I1607" s="259" t="s">
        <v>4713</v>
      </c>
      <c r="J1607" s="214" t="s">
        <v>4730</v>
      </c>
    </row>
    <row r="1608" spans="1:10" ht="24" x14ac:dyDescent="0.25">
      <c r="A1608" s="214" t="s">
        <v>6630</v>
      </c>
      <c r="B1608" s="259" t="s">
        <v>1492</v>
      </c>
      <c r="C1608" s="265"/>
      <c r="D1608" s="265"/>
      <c r="E1608" s="265">
        <v>65000</v>
      </c>
      <c r="F1608" s="263">
        <v>33583.54</v>
      </c>
      <c r="G1608" s="264"/>
      <c r="H1608" s="263"/>
      <c r="I1608" s="259" t="s">
        <v>4713</v>
      </c>
      <c r="J1608" s="214" t="s">
        <v>4730</v>
      </c>
    </row>
    <row r="1609" spans="1:10" x14ac:dyDescent="0.25">
      <c r="A1609" s="214" t="s">
        <v>6631</v>
      </c>
      <c r="B1609" s="259" t="s">
        <v>1491</v>
      </c>
      <c r="C1609" s="265"/>
      <c r="D1609" s="265"/>
      <c r="E1609" s="265">
        <v>14090</v>
      </c>
      <c r="F1609" s="263">
        <v>14090</v>
      </c>
      <c r="G1609" s="264"/>
      <c r="H1609" s="263"/>
      <c r="I1609" s="259" t="s">
        <v>4713</v>
      </c>
      <c r="J1609" s="214" t="s">
        <v>4730</v>
      </c>
    </row>
    <row r="1610" spans="1:10" x14ac:dyDescent="0.25">
      <c r="A1610" s="214" t="s">
        <v>6632</v>
      </c>
      <c r="B1610" s="259" t="s">
        <v>1490</v>
      </c>
      <c r="C1610" s="265"/>
      <c r="D1610" s="265"/>
      <c r="E1610" s="265">
        <v>14090</v>
      </c>
      <c r="F1610" s="263">
        <v>14090</v>
      </c>
      <c r="G1610" s="264"/>
      <c r="H1610" s="263"/>
      <c r="I1610" s="259" t="s">
        <v>4713</v>
      </c>
      <c r="J1610" s="214" t="s">
        <v>4730</v>
      </c>
    </row>
    <row r="1611" spans="1:10" x14ac:dyDescent="0.25">
      <c r="A1611" s="214" t="s">
        <v>2665</v>
      </c>
      <c r="B1611" s="259" t="s">
        <v>1489</v>
      </c>
      <c r="C1611" s="265"/>
      <c r="D1611" s="265"/>
      <c r="E1611" s="265">
        <v>14090</v>
      </c>
      <c r="F1611" s="263">
        <v>14090</v>
      </c>
      <c r="G1611" s="264"/>
      <c r="H1611" s="263"/>
      <c r="I1611" s="259" t="s">
        <v>4713</v>
      </c>
      <c r="J1611" s="214" t="s">
        <v>4730</v>
      </c>
    </row>
    <row r="1612" spans="1:10" x14ac:dyDescent="0.25">
      <c r="A1612" s="214" t="s">
        <v>2664</v>
      </c>
      <c r="B1612" s="259" t="s">
        <v>1488</v>
      </c>
      <c r="C1612" s="259"/>
      <c r="D1612" s="259"/>
      <c r="E1612" s="259">
        <v>25457.5</v>
      </c>
      <c r="F1612" s="263">
        <v>25457.5</v>
      </c>
      <c r="G1612" s="264"/>
      <c r="H1612" s="263"/>
      <c r="I1612" s="259" t="s">
        <v>4713</v>
      </c>
      <c r="J1612" s="214" t="s">
        <v>4730</v>
      </c>
    </row>
    <row r="1613" spans="1:10" x14ac:dyDescent="0.25">
      <c r="A1613" s="214" t="s">
        <v>2663</v>
      </c>
      <c r="B1613" s="259" t="s">
        <v>1487</v>
      </c>
      <c r="C1613" s="265"/>
      <c r="D1613" s="265"/>
      <c r="E1613" s="265">
        <v>11705</v>
      </c>
      <c r="F1613" s="263">
        <v>11705</v>
      </c>
      <c r="G1613" s="264"/>
      <c r="H1613" s="263"/>
      <c r="I1613" s="259" t="s">
        <v>4713</v>
      </c>
      <c r="J1613" s="214" t="s">
        <v>4730</v>
      </c>
    </row>
    <row r="1614" spans="1:10" ht="36" x14ac:dyDescent="0.25">
      <c r="A1614" s="214" t="s">
        <v>2661</v>
      </c>
      <c r="B1614" s="259" t="s">
        <v>1486</v>
      </c>
      <c r="C1614" s="265"/>
      <c r="D1614" s="265"/>
      <c r="E1614" s="265">
        <v>21143.75</v>
      </c>
      <c r="F1614" s="263">
        <v>21143.75</v>
      </c>
      <c r="G1614" s="264"/>
      <c r="H1614" s="263"/>
      <c r="I1614" s="259" t="s">
        <v>4713</v>
      </c>
      <c r="J1614" s="214" t="s">
        <v>4730</v>
      </c>
    </row>
    <row r="1615" spans="1:10" x14ac:dyDescent="0.25">
      <c r="A1615" s="214" t="s">
        <v>6633</v>
      </c>
      <c r="B1615" s="259" t="s">
        <v>1485</v>
      </c>
      <c r="C1615" s="265"/>
      <c r="D1615" s="265"/>
      <c r="E1615" s="265">
        <v>36581.25</v>
      </c>
      <c r="F1615" s="263">
        <v>36581.25</v>
      </c>
      <c r="G1615" s="264"/>
      <c r="H1615" s="263"/>
      <c r="I1615" s="259" t="s">
        <v>4713</v>
      </c>
      <c r="J1615" s="214" t="s">
        <v>4730</v>
      </c>
    </row>
    <row r="1616" spans="1:10" ht="24" x14ac:dyDescent="0.25">
      <c r="A1616" s="214" t="s">
        <v>2659</v>
      </c>
      <c r="B1616" s="259" t="s">
        <v>1484</v>
      </c>
      <c r="C1616" s="265"/>
      <c r="D1616" s="265"/>
      <c r="E1616" s="265">
        <v>19837.5</v>
      </c>
      <c r="F1616" s="263">
        <v>19837.5</v>
      </c>
      <c r="G1616" s="264"/>
      <c r="H1616" s="263"/>
      <c r="I1616" s="259" t="s">
        <v>4713</v>
      </c>
      <c r="J1616" s="214" t="s">
        <v>4730</v>
      </c>
    </row>
    <row r="1617" spans="1:10" ht="24" x14ac:dyDescent="0.25">
      <c r="A1617" s="214" t="s">
        <v>2658</v>
      </c>
      <c r="B1617" s="259" t="s">
        <v>1483</v>
      </c>
      <c r="C1617" s="265"/>
      <c r="D1617" s="265"/>
      <c r="E1617" s="265">
        <v>37887.910000000003</v>
      </c>
      <c r="F1617" s="263">
        <v>37887.910000000003</v>
      </c>
      <c r="G1617" s="264"/>
      <c r="H1617" s="263"/>
      <c r="I1617" s="259" t="s">
        <v>4713</v>
      </c>
      <c r="J1617" s="214" t="s">
        <v>4730</v>
      </c>
    </row>
    <row r="1618" spans="1:10" ht="24" x14ac:dyDescent="0.25">
      <c r="A1618" s="214" t="s">
        <v>2656</v>
      </c>
      <c r="B1618" s="259" t="s">
        <v>1482</v>
      </c>
      <c r="C1618" s="265"/>
      <c r="D1618" s="265"/>
      <c r="E1618" s="265">
        <v>27075</v>
      </c>
      <c r="F1618" s="263">
        <v>27075</v>
      </c>
      <c r="G1618" s="264"/>
      <c r="H1618" s="263"/>
      <c r="I1618" s="259" t="s">
        <v>4713</v>
      </c>
      <c r="J1618" s="214" t="s">
        <v>4730</v>
      </c>
    </row>
    <row r="1619" spans="1:10" ht="36" x14ac:dyDescent="0.25">
      <c r="A1619" s="214" t="s">
        <v>6634</v>
      </c>
      <c r="B1619" s="259" t="s">
        <v>1481</v>
      </c>
      <c r="C1619" s="265"/>
      <c r="D1619" s="265"/>
      <c r="E1619" s="265">
        <v>470675</v>
      </c>
      <c r="F1619" s="263">
        <v>470675</v>
      </c>
      <c r="G1619" s="264"/>
      <c r="H1619" s="263"/>
      <c r="I1619" s="259" t="s">
        <v>4713</v>
      </c>
      <c r="J1619" s="214" t="s">
        <v>4730</v>
      </c>
    </row>
    <row r="1620" spans="1:10" ht="24" x14ac:dyDescent="0.25">
      <c r="A1620" s="214" t="s">
        <v>2655</v>
      </c>
      <c r="B1620" s="259" t="s">
        <v>1480</v>
      </c>
      <c r="C1620" s="265"/>
      <c r="D1620" s="265"/>
      <c r="E1620" s="265">
        <v>73448.75</v>
      </c>
      <c r="F1620" s="263">
        <v>73448.75</v>
      </c>
      <c r="G1620" s="264"/>
      <c r="H1620" s="263"/>
      <c r="I1620" s="259" t="s">
        <v>4713</v>
      </c>
      <c r="J1620" s="214" t="s">
        <v>4730</v>
      </c>
    </row>
    <row r="1621" spans="1:10" x14ac:dyDescent="0.25">
      <c r="A1621" s="214" t="s">
        <v>2654</v>
      </c>
      <c r="B1621" s="259" t="s">
        <v>1479</v>
      </c>
      <c r="C1621" s="265"/>
      <c r="D1621" s="265"/>
      <c r="E1621" s="265">
        <v>19006.25</v>
      </c>
      <c r="F1621" s="263">
        <v>19006.25</v>
      </c>
      <c r="G1621" s="264"/>
      <c r="H1621" s="263"/>
      <c r="I1621" s="259" t="s">
        <v>4713</v>
      </c>
      <c r="J1621" s="214" t="s">
        <v>4730</v>
      </c>
    </row>
    <row r="1622" spans="1:10" x14ac:dyDescent="0.25">
      <c r="A1622" s="214" t="s">
        <v>2653</v>
      </c>
      <c r="B1622" s="259" t="s">
        <v>1478</v>
      </c>
      <c r="C1622" s="265"/>
      <c r="D1622" s="265"/>
      <c r="E1622" s="265">
        <v>62182.5</v>
      </c>
      <c r="F1622" s="263">
        <v>21763.98</v>
      </c>
      <c r="G1622" s="264"/>
      <c r="H1622" s="263"/>
      <c r="I1622" s="259" t="s">
        <v>4713</v>
      </c>
      <c r="J1622" s="214" t="s">
        <v>4730</v>
      </c>
    </row>
    <row r="1623" spans="1:10" ht="24" x14ac:dyDescent="0.25">
      <c r="A1623" s="214" t="s">
        <v>2652</v>
      </c>
      <c r="B1623" s="259" t="s">
        <v>1477</v>
      </c>
      <c r="C1623" s="265"/>
      <c r="D1623" s="265"/>
      <c r="E1623" s="265">
        <v>26802.5</v>
      </c>
      <c r="F1623" s="263">
        <v>26802.5</v>
      </c>
      <c r="G1623" s="264"/>
      <c r="H1623" s="263"/>
      <c r="I1623" s="259" t="s">
        <v>4713</v>
      </c>
      <c r="J1623" s="214" t="s">
        <v>4730</v>
      </c>
    </row>
    <row r="1624" spans="1:10" ht="24" x14ac:dyDescent="0.25">
      <c r="A1624" s="214" t="s">
        <v>6635</v>
      </c>
      <c r="B1624" s="259" t="s">
        <v>1476</v>
      </c>
      <c r="C1624" s="265"/>
      <c r="D1624" s="265"/>
      <c r="E1624" s="265">
        <v>30418.75</v>
      </c>
      <c r="F1624" s="263">
        <v>30418.75</v>
      </c>
      <c r="G1624" s="264"/>
      <c r="H1624" s="263"/>
      <c r="I1624" s="259" t="s">
        <v>4713</v>
      </c>
      <c r="J1624" s="214" t="s">
        <v>4730</v>
      </c>
    </row>
    <row r="1625" spans="1:10" ht="36" x14ac:dyDescent="0.25">
      <c r="A1625" s="214" t="s">
        <v>2650</v>
      </c>
      <c r="B1625" s="259" t="s">
        <v>1475</v>
      </c>
      <c r="C1625" s="265"/>
      <c r="D1625" s="265"/>
      <c r="E1625" s="265">
        <v>42075</v>
      </c>
      <c r="F1625" s="263">
        <v>14726.25</v>
      </c>
      <c r="G1625" s="264"/>
      <c r="H1625" s="263"/>
      <c r="I1625" s="259" t="s">
        <v>4713</v>
      </c>
      <c r="J1625" s="214" t="s">
        <v>4730</v>
      </c>
    </row>
    <row r="1626" spans="1:10" x14ac:dyDescent="0.25">
      <c r="A1626" s="214" t="s">
        <v>2648</v>
      </c>
      <c r="B1626" s="259" t="s">
        <v>1474</v>
      </c>
      <c r="C1626" s="265"/>
      <c r="D1626" s="265"/>
      <c r="E1626" s="265">
        <v>12525</v>
      </c>
      <c r="F1626" s="263">
        <v>12525</v>
      </c>
      <c r="G1626" s="264"/>
      <c r="H1626" s="263"/>
      <c r="I1626" s="259" t="s">
        <v>4713</v>
      </c>
      <c r="J1626" s="214" t="s">
        <v>4730</v>
      </c>
    </row>
    <row r="1627" spans="1:10" ht="24" x14ac:dyDescent="0.25">
      <c r="A1627" s="214" t="s">
        <v>2647</v>
      </c>
      <c r="B1627" s="259" t="s">
        <v>1473</v>
      </c>
      <c r="C1627" s="259"/>
      <c r="D1627" s="259"/>
      <c r="E1627" s="259">
        <v>14800</v>
      </c>
      <c r="F1627" s="263">
        <v>14800</v>
      </c>
      <c r="G1627" s="264"/>
      <c r="H1627" s="263"/>
      <c r="I1627" s="259" t="s">
        <v>4713</v>
      </c>
      <c r="J1627" s="214" t="s">
        <v>4730</v>
      </c>
    </row>
    <row r="1628" spans="1:10" x14ac:dyDescent="0.25">
      <c r="A1628" s="214" t="s">
        <v>2646</v>
      </c>
      <c r="B1628" s="259" t="s">
        <v>1472</v>
      </c>
      <c r="C1628" s="265"/>
      <c r="D1628" s="265"/>
      <c r="E1628" s="265">
        <v>34512</v>
      </c>
      <c r="F1628" s="263">
        <v>34512</v>
      </c>
      <c r="G1628" s="264"/>
      <c r="H1628" s="263"/>
      <c r="I1628" s="259" t="s">
        <v>4713</v>
      </c>
      <c r="J1628" s="214" t="s">
        <v>4730</v>
      </c>
    </row>
    <row r="1629" spans="1:10" x14ac:dyDescent="0.25">
      <c r="A1629" s="214" t="s">
        <v>2645</v>
      </c>
      <c r="B1629" s="259" t="s">
        <v>1471</v>
      </c>
      <c r="C1629" s="265"/>
      <c r="D1629" s="265"/>
      <c r="E1629" s="265">
        <v>43628</v>
      </c>
      <c r="F1629" s="263">
        <v>18178.349999999999</v>
      </c>
      <c r="G1629" s="264"/>
      <c r="H1629" s="263"/>
      <c r="I1629" s="259" t="s">
        <v>4713</v>
      </c>
      <c r="J1629" s="214" t="s">
        <v>4730</v>
      </c>
    </row>
    <row r="1630" spans="1:10" x14ac:dyDescent="0.25">
      <c r="A1630" s="214" t="s">
        <v>2643</v>
      </c>
      <c r="B1630" s="259" t="s">
        <v>1470</v>
      </c>
      <c r="C1630" s="265"/>
      <c r="D1630" s="265"/>
      <c r="E1630" s="265">
        <v>11296</v>
      </c>
      <c r="F1630" s="263">
        <v>11296</v>
      </c>
      <c r="G1630" s="264"/>
      <c r="H1630" s="263"/>
      <c r="I1630" s="259" t="s">
        <v>4713</v>
      </c>
      <c r="J1630" s="214" t="s">
        <v>4730</v>
      </c>
    </row>
    <row r="1631" spans="1:10" ht="24" x14ac:dyDescent="0.25">
      <c r="A1631" s="214" t="s">
        <v>2641</v>
      </c>
      <c r="B1631" s="259" t="s">
        <v>1469</v>
      </c>
      <c r="C1631" s="265"/>
      <c r="D1631" s="265"/>
      <c r="E1631" s="265">
        <v>30608</v>
      </c>
      <c r="F1631" s="263">
        <v>30608</v>
      </c>
      <c r="G1631" s="264"/>
      <c r="H1631" s="263"/>
      <c r="I1631" s="259" t="s">
        <v>4713</v>
      </c>
      <c r="J1631" s="214" t="s">
        <v>4730</v>
      </c>
    </row>
    <row r="1632" spans="1:10" ht="24" x14ac:dyDescent="0.25">
      <c r="A1632" s="214" t="s">
        <v>2640</v>
      </c>
      <c r="B1632" s="259" t="s">
        <v>1468</v>
      </c>
      <c r="C1632" s="265"/>
      <c r="D1632" s="265"/>
      <c r="E1632" s="265">
        <v>14560</v>
      </c>
      <c r="F1632" s="263">
        <v>14560</v>
      </c>
      <c r="G1632" s="264"/>
      <c r="H1632" s="263"/>
      <c r="I1632" s="259" t="s">
        <v>4713</v>
      </c>
      <c r="J1632" s="214" t="s">
        <v>4730</v>
      </c>
    </row>
    <row r="1633" spans="1:10" x14ac:dyDescent="0.25">
      <c r="A1633" s="214" t="s">
        <v>2638</v>
      </c>
      <c r="B1633" s="259" t="s">
        <v>1467</v>
      </c>
      <c r="C1633" s="265"/>
      <c r="D1633" s="265"/>
      <c r="E1633" s="265">
        <v>15840</v>
      </c>
      <c r="F1633" s="263">
        <v>15840</v>
      </c>
      <c r="G1633" s="264"/>
      <c r="H1633" s="263"/>
      <c r="I1633" s="259" t="s">
        <v>4713</v>
      </c>
      <c r="J1633" s="214" t="s">
        <v>4730</v>
      </c>
    </row>
    <row r="1634" spans="1:10" ht="24" x14ac:dyDescent="0.25">
      <c r="A1634" s="214" t="s">
        <v>2636</v>
      </c>
      <c r="B1634" s="259" t="s">
        <v>1466</v>
      </c>
      <c r="C1634" s="265"/>
      <c r="D1634" s="265"/>
      <c r="E1634" s="265">
        <v>12182</v>
      </c>
      <c r="F1634" s="263">
        <v>12182</v>
      </c>
      <c r="G1634" s="264"/>
      <c r="H1634" s="263"/>
      <c r="I1634" s="259" t="s">
        <v>4713</v>
      </c>
      <c r="J1634" s="214" t="s">
        <v>4730</v>
      </c>
    </row>
    <row r="1635" spans="1:10" x14ac:dyDescent="0.25">
      <c r="A1635" s="214" t="s">
        <v>2634</v>
      </c>
      <c r="B1635" s="259" t="s">
        <v>1465</v>
      </c>
      <c r="C1635" s="265"/>
      <c r="D1635" s="265"/>
      <c r="E1635" s="265">
        <v>20752</v>
      </c>
      <c r="F1635" s="263">
        <v>20752</v>
      </c>
      <c r="G1635" s="264"/>
      <c r="H1635" s="263"/>
      <c r="I1635" s="259" t="s">
        <v>4713</v>
      </c>
      <c r="J1635" s="214" t="s">
        <v>4730</v>
      </c>
    </row>
    <row r="1636" spans="1:10" ht="24" x14ac:dyDescent="0.25">
      <c r="A1636" s="214" t="s">
        <v>2633</v>
      </c>
      <c r="B1636" s="259" t="s">
        <v>1464</v>
      </c>
      <c r="C1636" s="265"/>
      <c r="D1636" s="265"/>
      <c r="E1636" s="265">
        <v>28213</v>
      </c>
      <c r="F1636" s="263">
        <v>28213</v>
      </c>
      <c r="G1636" s="264"/>
      <c r="H1636" s="263"/>
      <c r="I1636" s="259" t="s">
        <v>4713</v>
      </c>
      <c r="J1636" s="214" t="s">
        <v>4730</v>
      </c>
    </row>
    <row r="1637" spans="1:10" ht="24" x14ac:dyDescent="0.25">
      <c r="A1637" s="214" t="s">
        <v>2632</v>
      </c>
      <c r="B1637" s="259" t="s">
        <v>1463</v>
      </c>
      <c r="C1637" s="265"/>
      <c r="D1637" s="265"/>
      <c r="E1637" s="265">
        <v>16113</v>
      </c>
      <c r="F1637" s="263">
        <v>16113</v>
      </c>
      <c r="G1637" s="264"/>
      <c r="H1637" s="263"/>
      <c r="I1637" s="259" t="s">
        <v>4713</v>
      </c>
      <c r="J1637" s="214" t="s">
        <v>4730</v>
      </c>
    </row>
    <row r="1638" spans="1:10" ht="24" x14ac:dyDescent="0.25">
      <c r="A1638" s="214" t="s">
        <v>2631</v>
      </c>
      <c r="B1638" s="259" t="s">
        <v>1462</v>
      </c>
      <c r="C1638" s="265"/>
      <c r="D1638" s="265"/>
      <c r="E1638" s="265">
        <v>51456</v>
      </c>
      <c r="F1638" s="263">
        <v>51456</v>
      </c>
      <c r="G1638" s="264"/>
      <c r="H1638" s="263"/>
      <c r="I1638" s="259" t="s">
        <v>4713</v>
      </c>
      <c r="J1638" s="214" t="s">
        <v>4730</v>
      </c>
    </row>
    <row r="1639" spans="1:10" ht="24" x14ac:dyDescent="0.25">
      <c r="A1639" s="214" t="s">
        <v>2630</v>
      </c>
      <c r="B1639" s="259" t="s">
        <v>1461</v>
      </c>
      <c r="C1639" s="265"/>
      <c r="D1639" s="265"/>
      <c r="E1639" s="265">
        <v>62920</v>
      </c>
      <c r="F1639" s="263">
        <v>62920</v>
      </c>
      <c r="G1639" s="264"/>
      <c r="H1639" s="263"/>
      <c r="I1639" s="259" t="s">
        <v>4713</v>
      </c>
      <c r="J1639" s="214" t="s">
        <v>4730</v>
      </c>
    </row>
    <row r="1640" spans="1:10" x14ac:dyDescent="0.25">
      <c r="A1640" s="214" t="s">
        <v>2628</v>
      </c>
      <c r="B1640" s="259" t="s">
        <v>1460</v>
      </c>
      <c r="C1640" s="265"/>
      <c r="D1640" s="265"/>
      <c r="E1640" s="265">
        <v>26800</v>
      </c>
      <c r="F1640" s="263">
        <v>26800</v>
      </c>
      <c r="G1640" s="264"/>
      <c r="H1640" s="263"/>
      <c r="I1640" s="259" t="s">
        <v>4713</v>
      </c>
      <c r="J1640" s="214" t="s">
        <v>4730</v>
      </c>
    </row>
    <row r="1641" spans="1:10" ht="24" x14ac:dyDescent="0.25">
      <c r="A1641" s="214" t="s">
        <v>2627</v>
      </c>
      <c r="B1641" s="259" t="s">
        <v>1459</v>
      </c>
      <c r="C1641" s="265"/>
      <c r="D1641" s="265"/>
      <c r="E1641" s="265">
        <v>16080</v>
      </c>
      <c r="F1641" s="263">
        <v>16080</v>
      </c>
      <c r="G1641" s="264"/>
      <c r="H1641" s="263"/>
      <c r="I1641" s="259" t="s">
        <v>4713</v>
      </c>
      <c r="J1641" s="214" t="s">
        <v>4730</v>
      </c>
    </row>
    <row r="1642" spans="1:10" ht="24" x14ac:dyDescent="0.25">
      <c r="A1642" s="214" t="s">
        <v>2626</v>
      </c>
      <c r="B1642" s="259" t="s">
        <v>1458</v>
      </c>
      <c r="C1642" s="265"/>
      <c r="D1642" s="265"/>
      <c r="E1642" s="265">
        <v>129360</v>
      </c>
      <c r="F1642" s="263">
        <v>129360</v>
      </c>
      <c r="G1642" s="264"/>
      <c r="H1642" s="263"/>
      <c r="I1642" s="259" t="s">
        <v>4713</v>
      </c>
      <c r="J1642" s="214" t="s">
        <v>4730</v>
      </c>
    </row>
    <row r="1643" spans="1:10" x14ac:dyDescent="0.25">
      <c r="A1643" s="214" t="s">
        <v>2624</v>
      </c>
      <c r="B1643" s="259" t="s">
        <v>1457</v>
      </c>
      <c r="C1643" s="265"/>
      <c r="D1643" s="265"/>
      <c r="E1643" s="265">
        <v>19656</v>
      </c>
      <c r="F1643" s="263">
        <v>19656</v>
      </c>
      <c r="G1643" s="264"/>
      <c r="H1643" s="263"/>
      <c r="I1643" s="259" t="s">
        <v>4713</v>
      </c>
      <c r="J1643" s="214" t="s">
        <v>4730</v>
      </c>
    </row>
    <row r="1644" spans="1:10" ht="24" x14ac:dyDescent="0.25">
      <c r="A1644" s="214" t="s">
        <v>2623</v>
      </c>
      <c r="B1644" s="259" t="s">
        <v>1456</v>
      </c>
      <c r="C1644" s="265"/>
      <c r="D1644" s="265"/>
      <c r="E1644" s="265">
        <v>10720</v>
      </c>
      <c r="F1644" s="263">
        <v>10720</v>
      </c>
      <c r="G1644" s="264"/>
      <c r="H1644" s="263"/>
      <c r="I1644" s="259" t="s">
        <v>4713</v>
      </c>
      <c r="J1644" s="214" t="s">
        <v>4730</v>
      </c>
    </row>
    <row r="1645" spans="1:10" ht="24" x14ac:dyDescent="0.25">
      <c r="A1645" s="214" t="s">
        <v>2622</v>
      </c>
      <c r="B1645" s="259" t="s">
        <v>1455</v>
      </c>
      <c r="C1645" s="265"/>
      <c r="D1645" s="265"/>
      <c r="E1645" s="265">
        <v>115260</v>
      </c>
      <c r="F1645" s="263">
        <v>115260</v>
      </c>
      <c r="G1645" s="264"/>
      <c r="H1645" s="263"/>
      <c r="I1645" s="259" t="s">
        <v>4713</v>
      </c>
      <c r="J1645" s="214" t="s">
        <v>4730</v>
      </c>
    </row>
    <row r="1646" spans="1:10" ht="24" x14ac:dyDescent="0.25">
      <c r="A1646" s="214" t="s">
        <v>6636</v>
      </c>
      <c r="B1646" s="259" t="s">
        <v>1454</v>
      </c>
      <c r="C1646" s="265"/>
      <c r="D1646" s="265"/>
      <c r="E1646" s="265">
        <v>10720</v>
      </c>
      <c r="F1646" s="263">
        <v>10720</v>
      </c>
      <c r="G1646" s="264"/>
      <c r="H1646" s="263"/>
      <c r="I1646" s="259" t="s">
        <v>4713</v>
      </c>
      <c r="J1646" s="214" t="s">
        <v>4730</v>
      </c>
    </row>
    <row r="1647" spans="1:10" ht="24" x14ac:dyDescent="0.25">
      <c r="A1647" s="214" t="s">
        <v>2621</v>
      </c>
      <c r="B1647" s="259" t="s">
        <v>1453</v>
      </c>
      <c r="C1647" s="265"/>
      <c r="D1647" s="265"/>
      <c r="E1647" s="265">
        <v>12508</v>
      </c>
      <c r="F1647" s="263">
        <v>12508</v>
      </c>
      <c r="G1647" s="264"/>
      <c r="H1647" s="263"/>
      <c r="I1647" s="259" t="s">
        <v>4713</v>
      </c>
      <c r="J1647" s="214" t="s">
        <v>4730</v>
      </c>
    </row>
    <row r="1648" spans="1:10" ht="24" x14ac:dyDescent="0.25">
      <c r="A1648" s="214" t="s">
        <v>6637</v>
      </c>
      <c r="B1648" s="259" t="s">
        <v>1452</v>
      </c>
      <c r="C1648" s="265"/>
      <c r="D1648" s="265"/>
      <c r="E1648" s="265">
        <v>32160</v>
      </c>
      <c r="F1648" s="263">
        <v>32160</v>
      </c>
      <c r="G1648" s="264"/>
      <c r="H1648" s="263"/>
      <c r="I1648" s="259" t="s">
        <v>4713</v>
      </c>
      <c r="J1648" s="214" t="s">
        <v>4730</v>
      </c>
    </row>
    <row r="1649" spans="1:10" ht="24" x14ac:dyDescent="0.25">
      <c r="A1649" s="214" t="s">
        <v>6638</v>
      </c>
      <c r="B1649" s="259" t="s">
        <v>1451</v>
      </c>
      <c r="C1649" s="265"/>
      <c r="D1649" s="265"/>
      <c r="E1649" s="265">
        <v>17868</v>
      </c>
      <c r="F1649" s="263">
        <v>17868</v>
      </c>
      <c r="G1649" s="264"/>
      <c r="H1649" s="263"/>
      <c r="I1649" s="259" t="s">
        <v>4713</v>
      </c>
      <c r="J1649" s="214" t="s">
        <v>4730</v>
      </c>
    </row>
    <row r="1650" spans="1:10" ht="24" x14ac:dyDescent="0.25">
      <c r="A1650" s="214" t="s">
        <v>2617</v>
      </c>
      <c r="B1650" s="259" t="s">
        <v>1450</v>
      </c>
      <c r="C1650" s="265"/>
      <c r="D1650" s="265"/>
      <c r="E1650" s="265">
        <v>13400</v>
      </c>
      <c r="F1650" s="263">
        <v>13400</v>
      </c>
      <c r="G1650" s="264"/>
      <c r="H1650" s="263"/>
      <c r="I1650" s="259" t="s">
        <v>4713</v>
      </c>
      <c r="J1650" s="214" t="s">
        <v>4730</v>
      </c>
    </row>
    <row r="1651" spans="1:10" ht="24" x14ac:dyDescent="0.25">
      <c r="A1651" s="214" t="s">
        <v>2616</v>
      </c>
      <c r="B1651" s="259" t="s">
        <v>1449</v>
      </c>
      <c r="C1651" s="265"/>
      <c r="D1651" s="265"/>
      <c r="E1651" s="265">
        <v>27500</v>
      </c>
      <c r="F1651" s="263">
        <v>27500</v>
      </c>
      <c r="G1651" s="264"/>
      <c r="H1651" s="263"/>
      <c r="I1651" s="259" t="s">
        <v>4713</v>
      </c>
      <c r="J1651" s="214" t="s">
        <v>4730</v>
      </c>
    </row>
    <row r="1652" spans="1:10" x14ac:dyDescent="0.25">
      <c r="A1652" s="214" t="s">
        <v>2615</v>
      </c>
      <c r="B1652" s="259" t="s">
        <v>1448</v>
      </c>
      <c r="C1652" s="265"/>
      <c r="D1652" s="265"/>
      <c r="E1652" s="265">
        <v>17160</v>
      </c>
      <c r="F1652" s="263">
        <v>17160</v>
      </c>
      <c r="G1652" s="264"/>
      <c r="H1652" s="263"/>
      <c r="I1652" s="259" t="s">
        <v>4713</v>
      </c>
      <c r="J1652" s="214" t="s">
        <v>4730</v>
      </c>
    </row>
    <row r="1653" spans="1:10" ht="24" x14ac:dyDescent="0.25">
      <c r="A1653" s="214" t="s">
        <v>2614</v>
      </c>
      <c r="B1653" s="259" t="s">
        <v>1447</v>
      </c>
      <c r="C1653" s="265"/>
      <c r="D1653" s="265"/>
      <c r="E1653" s="265">
        <v>10722</v>
      </c>
      <c r="F1653" s="263">
        <v>10722</v>
      </c>
      <c r="G1653" s="264"/>
      <c r="H1653" s="263"/>
      <c r="I1653" s="259" t="s">
        <v>4713</v>
      </c>
      <c r="J1653" s="214" t="s">
        <v>4730</v>
      </c>
    </row>
    <row r="1654" spans="1:10" x14ac:dyDescent="0.25">
      <c r="A1654" s="214" t="s">
        <v>2613</v>
      </c>
      <c r="B1654" s="259" t="s">
        <v>1446</v>
      </c>
      <c r="C1654" s="265"/>
      <c r="D1654" s="265"/>
      <c r="E1654" s="265">
        <v>14296</v>
      </c>
      <c r="F1654" s="263">
        <v>14296</v>
      </c>
      <c r="G1654" s="264"/>
      <c r="H1654" s="263"/>
      <c r="I1654" s="259" t="s">
        <v>4713</v>
      </c>
      <c r="J1654" s="214" t="s">
        <v>4730</v>
      </c>
    </row>
    <row r="1655" spans="1:10" ht="24" x14ac:dyDescent="0.25">
      <c r="A1655" s="214" t="s">
        <v>6639</v>
      </c>
      <c r="B1655" s="259" t="s">
        <v>1445</v>
      </c>
      <c r="C1655" s="265"/>
      <c r="D1655" s="265"/>
      <c r="E1655" s="265">
        <v>13401</v>
      </c>
      <c r="F1655" s="263">
        <v>13401</v>
      </c>
      <c r="G1655" s="264"/>
      <c r="H1655" s="263"/>
      <c r="I1655" s="259" t="s">
        <v>4713</v>
      </c>
      <c r="J1655" s="214" t="s">
        <v>4730</v>
      </c>
    </row>
    <row r="1656" spans="1:10" x14ac:dyDescent="0.25">
      <c r="A1656" s="214" t="s">
        <v>2611</v>
      </c>
      <c r="B1656" s="259" t="s">
        <v>1444</v>
      </c>
      <c r="C1656" s="265"/>
      <c r="D1656" s="265"/>
      <c r="E1656" s="265">
        <v>12508</v>
      </c>
      <c r="F1656" s="263">
        <v>12508</v>
      </c>
      <c r="G1656" s="264"/>
      <c r="H1656" s="263"/>
      <c r="I1656" s="259" t="s">
        <v>4713</v>
      </c>
      <c r="J1656" s="214" t="s">
        <v>4730</v>
      </c>
    </row>
    <row r="1657" spans="1:10" ht="24" x14ac:dyDescent="0.25">
      <c r="A1657" s="214" t="s">
        <v>2610</v>
      </c>
      <c r="B1657" s="259" t="s">
        <v>1443</v>
      </c>
      <c r="C1657" s="265"/>
      <c r="D1657" s="265"/>
      <c r="E1657" s="265">
        <v>47611</v>
      </c>
      <c r="F1657" s="263">
        <v>47611</v>
      </c>
      <c r="G1657" s="264"/>
      <c r="H1657" s="263"/>
      <c r="I1657" s="259" t="s">
        <v>4713</v>
      </c>
      <c r="J1657" s="214" t="s">
        <v>4730</v>
      </c>
    </row>
    <row r="1658" spans="1:10" ht="24" x14ac:dyDescent="0.25">
      <c r="A1658" s="214" t="s">
        <v>2608</v>
      </c>
      <c r="B1658" s="259" t="s">
        <v>1442</v>
      </c>
      <c r="C1658" s="265"/>
      <c r="D1658" s="265"/>
      <c r="E1658" s="265">
        <v>15000</v>
      </c>
      <c r="F1658" s="263">
        <v>15000</v>
      </c>
      <c r="G1658" s="264"/>
      <c r="H1658" s="263"/>
      <c r="I1658" s="259" t="s">
        <v>4713</v>
      </c>
      <c r="J1658" s="214" t="s">
        <v>4730</v>
      </c>
    </row>
    <row r="1659" spans="1:10" x14ac:dyDescent="0.25">
      <c r="A1659" s="214" t="s">
        <v>2606</v>
      </c>
      <c r="B1659" s="259" t="s">
        <v>1441</v>
      </c>
      <c r="C1659" s="265"/>
      <c r="D1659" s="265"/>
      <c r="E1659" s="265">
        <v>39950</v>
      </c>
      <c r="F1659" s="263">
        <v>39950</v>
      </c>
      <c r="G1659" s="264"/>
      <c r="H1659" s="263"/>
      <c r="I1659" s="259" t="s">
        <v>4713</v>
      </c>
      <c r="J1659" s="214" t="s">
        <v>4730</v>
      </c>
    </row>
    <row r="1660" spans="1:10" x14ac:dyDescent="0.25">
      <c r="A1660" s="214" t="s">
        <v>2605</v>
      </c>
      <c r="B1660" s="259" t="s">
        <v>1440</v>
      </c>
      <c r="C1660" s="259"/>
      <c r="D1660" s="259"/>
      <c r="E1660" s="259">
        <v>10500</v>
      </c>
      <c r="F1660" s="263">
        <v>10500</v>
      </c>
      <c r="G1660" s="264"/>
      <c r="H1660" s="263"/>
      <c r="I1660" s="259" t="s">
        <v>4713</v>
      </c>
      <c r="J1660" s="214" t="s">
        <v>4730</v>
      </c>
    </row>
    <row r="1661" spans="1:10" x14ac:dyDescent="0.25">
      <c r="A1661" s="214" t="s">
        <v>6640</v>
      </c>
      <c r="B1661" s="259" t="s">
        <v>1439</v>
      </c>
      <c r="C1661" s="265"/>
      <c r="D1661" s="265"/>
      <c r="E1661" s="265">
        <v>283407</v>
      </c>
      <c r="F1661" s="263">
        <v>283407</v>
      </c>
      <c r="G1661" s="264"/>
      <c r="H1661" s="263"/>
      <c r="I1661" s="259" t="s">
        <v>4713</v>
      </c>
      <c r="J1661" s="214" t="s">
        <v>4730</v>
      </c>
    </row>
    <row r="1662" spans="1:10" x14ac:dyDescent="0.25">
      <c r="A1662" s="214" t="s">
        <v>6641</v>
      </c>
      <c r="B1662" s="259" t="s">
        <v>1438</v>
      </c>
      <c r="C1662" s="265"/>
      <c r="D1662" s="265"/>
      <c r="E1662" s="265">
        <v>26000</v>
      </c>
      <c r="F1662" s="263">
        <v>26000</v>
      </c>
      <c r="G1662" s="264"/>
      <c r="H1662" s="263"/>
      <c r="I1662" s="259" t="s">
        <v>4713</v>
      </c>
      <c r="J1662" s="214" t="s">
        <v>4730</v>
      </c>
    </row>
    <row r="1663" spans="1:10" x14ac:dyDescent="0.25">
      <c r="A1663" s="214" t="s">
        <v>6642</v>
      </c>
      <c r="B1663" s="259" t="s">
        <v>1437</v>
      </c>
      <c r="C1663" s="265"/>
      <c r="D1663" s="265"/>
      <c r="E1663" s="265">
        <v>14200</v>
      </c>
      <c r="F1663" s="263">
        <v>14200</v>
      </c>
      <c r="G1663" s="264"/>
      <c r="H1663" s="263"/>
      <c r="I1663" s="259" t="s">
        <v>4713</v>
      </c>
      <c r="J1663" s="214" t="s">
        <v>4730</v>
      </c>
    </row>
    <row r="1664" spans="1:10" x14ac:dyDescent="0.25">
      <c r="A1664" s="214" t="s">
        <v>6643</v>
      </c>
      <c r="B1664" s="259" t="s">
        <v>1436</v>
      </c>
      <c r="C1664" s="265"/>
      <c r="D1664" s="265"/>
      <c r="E1664" s="265">
        <v>16600</v>
      </c>
      <c r="F1664" s="263">
        <v>16600</v>
      </c>
      <c r="G1664" s="264"/>
      <c r="H1664" s="263"/>
      <c r="I1664" s="259" t="s">
        <v>4713</v>
      </c>
      <c r="J1664" s="214" t="s">
        <v>4730</v>
      </c>
    </row>
    <row r="1665" spans="1:10" x14ac:dyDescent="0.25">
      <c r="A1665" s="214" t="s">
        <v>2600</v>
      </c>
      <c r="B1665" s="259" t="s">
        <v>1435</v>
      </c>
      <c r="C1665" s="265"/>
      <c r="D1665" s="265"/>
      <c r="E1665" s="265">
        <v>18200</v>
      </c>
      <c r="F1665" s="263">
        <v>18200</v>
      </c>
      <c r="G1665" s="264"/>
      <c r="H1665" s="263"/>
      <c r="I1665" s="259" t="s">
        <v>4713</v>
      </c>
      <c r="J1665" s="214" t="s">
        <v>4730</v>
      </c>
    </row>
    <row r="1666" spans="1:10" ht="24" x14ac:dyDescent="0.25">
      <c r="A1666" s="214" t="s">
        <v>2598</v>
      </c>
      <c r="B1666" s="259" t="s">
        <v>1434</v>
      </c>
      <c r="C1666" s="265"/>
      <c r="D1666" s="265"/>
      <c r="E1666" s="265">
        <v>12900</v>
      </c>
      <c r="F1666" s="263">
        <v>12900</v>
      </c>
      <c r="G1666" s="264"/>
      <c r="H1666" s="263"/>
      <c r="I1666" s="259" t="s">
        <v>4713</v>
      </c>
      <c r="J1666" s="214" t="s">
        <v>4730</v>
      </c>
    </row>
    <row r="1667" spans="1:10" ht="24" x14ac:dyDescent="0.25">
      <c r="A1667" s="214" t="s">
        <v>2597</v>
      </c>
      <c r="B1667" s="259" t="s">
        <v>1433</v>
      </c>
      <c r="C1667" s="265"/>
      <c r="D1667" s="265"/>
      <c r="E1667" s="265">
        <v>153424.65</v>
      </c>
      <c r="F1667" s="263">
        <v>153424.65</v>
      </c>
      <c r="G1667" s="264"/>
      <c r="H1667" s="263"/>
      <c r="I1667" s="259" t="s">
        <v>4713</v>
      </c>
      <c r="J1667" s="214" t="s">
        <v>4730</v>
      </c>
    </row>
    <row r="1668" spans="1:10" x14ac:dyDescent="0.25">
      <c r="A1668" s="214" t="s">
        <v>2596</v>
      </c>
      <c r="B1668" s="259" t="s">
        <v>1432</v>
      </c>
      <c r="C1668" s="265"/>
      <c r="D1668" s="265"/>
      <c r="E1668" s="265">
        <v>14000</v>
      </c>
      <c r="F1668" s="263">
        <v>14000</v>
      </c>
      <c r="G1668" s="264"/>
      <c r="H1668" s="263"/>
      <c r="I1668" s="259" t="s">
        <v>4713</v>
      </c>
      <c r="J1668" s="214" t="s">
        <v>4730</v>
      </c>
    </row>
    <row r="1669" spans="1:10" x14ac:dyDescent="0.25">
      <c r="A1669" s="214" t="s">
        <v>2595</v>
      </c>
      <c r="B1669" s="259" t="s">
        <v>1431</v>
      </c>
      <c r="C1669" s="265"/>
      <c r="D1669" s="265"/>
      <c r="E1669" s="265">
        <v>15000</v>
      </c>
      <c r="F1669" s="263">
        <v>15000</v>
      </c>
      <c r="G1669" s="264"/>
      <c r="H1669" s="263"/>
      <c r="I1669" s="259" t="s">
        <v>4713</v>
      </c>
      <c r="J1669" s="214" t="s">
        <v>4730</v>
      </c>
    </row>
    <row r="1670" spans="1:10" x14ac:dyDescent="0.25">
      <c r="A1670" s="214" t="s">
        <v>6644</v>
      </c>
      <c r="B1670" s="259" t="s">
        <v>1430</v>
      </c>
      <c r="C1670" s="265"/>
      <c r="D1670" s="265"/>
      <c r="E1670" s="265">
        <v>13500</v>
      </c>
      <c r="F1670" s="263">
        <v>13500</v>
      </c>
      <c r="G1670" s="264"/>
      <c r="H1670" s="263"/>
      <c r="I1670" s="259" t="s">
        <v>4713</v>
      </c>
      <c r="J1670" s="214" t="s">
        <v>4730</v>
      </c>
    </row>
    <row r="1671" spans="1:10" ht="24" x14ac:dyDescent="0.25">
      <c r="A1671" s="214" t="s">
        <v>6645</v>
      </c>
      <c r="B1671" s="259" t="s">
        <v>1429</v>
      </c>
      <c r="C1671" s="259"/>
      <c r="D1671" s="259"/>
      <c r="E1671" s="259">
        <v>14100</v>
      </c>
      <c r="F1671" s="263">
        <v>14100</v>
      </c>
      <c r="G1671" s="264"/>
      <c r="H1671" s="263"/>
      <c r="I1671" s="259" t="s">
        <v>4713</v>
      </c>
      <c r="J1671" s="214" t="s">
        <v>4730</v>
      </c>
    </row>
    <row r="1672" spans="1:10" x14ac:dyDescent="0.25">
      <c r="A1672" s="214" t="s">
        <v>6646</v>
      </c>
      <c r="B1672" s="259" t="s">
        <v>1428</v>
      </c>
      <c r="C1672" s="265"/>
      <c r="D1672" s="265"/>
      <c r="E1672" s="265">
        <v>49400</v>
      </c>
      <c r="F1672" s="263">
        <v>49400</v>
      </c>
      <c r="G1672" s="264"/>
      <c r="H1672" s="263"/>
      <c r="I1672" s="259" t="s">
        <v>4713</v>
      </c>
      <c r="J1672" s="214" t="s">
        <v>4730</v>
      </c>
    </row>
    <row r="1673" spans="1:10" x14ac:dyDescent="0.25">
      <c r="A1673" s="214" t="s">
        <v>6647</v>
      </c>
      <c r="B1673" s="259" t="s">
        <v>1427</v>
      </c>
      <c r="C1673" s="265"/>
      <c r="D1673" s="265"/>
      <c r="E1673" s="265">
        <v>11111.12</v>
      </c>
      <c r="F1673" s="263">
        <v>11111.12</v>
      </c>
      <c r="G1673" s="264"/>
      <c r="H1673" s="263"/>
      <c r="I1673" s="259" t="s">
        <v>4713</v>
      </c>
      <c r="J1673" s="214" t="s">
        <v>4730</v>
      </c>
    </row>
    <row r="1674" spans="1:10" x14ac:dyDescent="0.25">
      <c r="A1674" s="214" t="s">
        <v>6648</v>
      </c>
      <c r="B1674" s="259" t="s">
        <v>1426</v>
      </c>
      <c r="C1674" s="265"/>
      <c r="D1674" s="265"/>
      <c r="E1674" s="265">
        <v>11865</v>
      </c>
      <c r="F1674" s="263">
        <v>11865</v>
      </c>
      <c r="G1674" s="264"/>
      <c r="H1674" s="263"/>
      <c r="I1674" s="259" t="s">
        <v>4713</v>
      </c>
      <c r="J1674" s="214" t="s">
        <v>4730</v>
      </c>
    </row>
    <row r="1675" spans="1:10" x14ac:dyDescent="0.25">
      <c r="A1675" s="214" t="s">
        <v>6649</v>
      </c>
      <c r="B1675" s="259" t="s">
        <v>1283</v>
      </c>
      <c r="C1675" s="265"/>
      <c r="D1675" s="265"/>
      <c r="E1675" s="265">
        <v>10500</v>
      </c>
      <c r="F1675" s="263">
        <v>10500</v>
      </c>
      <c r="G1675" s="264"/>
      <c r="H1675" s="263"/>
      <c r="I1675" s="259" t="s">
        <v>4713</v>
      </c>
      <c r="J1675" s="214" t="s">
        <v>4730</v>
      </c>
    </row>
    <row r="1676" spans="1:10" x14ac:dyDescent="0.25">
      <c r="A1676" s="214" t="s">
        <v>2589</v>
      </c>
      <c r="B1676" s="259" t="s">
        <v>1425</v>
      </c>
      <c r="C1676" s="265"/>
      <c r="D1676" s="265"/>
      <c r="E1676" s="265">
        <v>60000</v>
      </c>
      <c r="F1676" s="263">
        <v>60000</v>
      </c>
      <c r="G1676" s="264"/>
      <c r="H1676" s="263"/>
      <c r="I1676" s="259" t="s">
        <v>4713</v>
      </c>
      <c r="J1676" s="214" t="s">
        <v>4730</v>
      </c>
    </row>
    <row r="1677" spans="1:10" x14ac:dyDescent="0.25">
      <c r="A1677" s="214" t="s">
        <v>2588</v>
      </c>
      <c r="B1677" s="259" t="s">
        <v>1424</v>
      </c>
      <c r="C1677" s="265"/>
      <c r="D1677" s="265"/>
      <c r="E1677" s="265">
        <v>17000</v>
      </c>
      <c r="F1677" s="263">
        <v>17000</v>
      </c>
      <c r="G1677" s="264"/>
      <c r="H1677" s="263"/>
      <c r="I1677" s="259" t="s">
        <v>4713</v>
      </c>
      <c r="J1677" s="214" t="s">
        <v>4730</v>
      </c>
    </row>
    <row r="1678" spans="1:10" ht="24" x14ac:dyDescent="0.25">
      <c r="A1678" s="214" t="s">
        <v>6650</v>
      </c>
      <c r="B1678" s="259" t="s">
        <v>1423</v>
      </c>
      <c r="C1678" s="265"/>
      <c r="D1678" s="265"/>
      <c r="E1678" s="265">
        <v>99996</v>
      </c>
      <c r="F1678" s="263">
        <v>99996</v>
      </c>
      <c r="G1678" s="264"/>
      <c r="H1678" s="263"/>
      <c r="I1678" s="259" t="s">
        <v>4713</v>
      </c>
      <c r="J1678" s="214" t="s">
        <v>4730</v>
      </c>
    </row>
    <row r="1679" spans="1:10" x14ac:dyDescent="0.25">
      <c r="A1679" s="214" t="s">
        <v>6651</v>
      </c>
      <c r="B1679" s="259" t="s">
        <v>1422</v>
      </c>
      <c r="C1679" s="265"/>
      <c r="D1679" s="265"/>
      <c r="E1679" s="265">
        <v>10308</v>
      </c>
      <c r="F1679" s="263">
        <v>10308</v>
      </c>
      <c r="G1679" s="264"/>
      <c r="H1679" s="263"/>
      <c r="I1679" s="259" t="s">
        <v>4713</v>
      </c>
      <c r="J1679" s="214" t="s">
        <v>4730</v>
      </c>
    </row>
    <row r="1680" spans="1:10" ht="24" x14ac:dyDescent="0.25">
      <c r="A1680" s="214" t="s">
        <v>6652</v>
      </c>
      <c r="B1680" s="259" t="s">
        <v>1421</v>
      </c>
      <c r="C1680" s="265"/>
      <c r="D1680" s="265"/>
      <c r="E1680" s="265">
        <v>358200</v>
      </c>
      <c r="F1680" s="263">
        <v>358200</v>
      </c>
      <c r="G1680" s="264"/>
      <c r="H1680" s="263"/>
      <c r="I1680" s="259" t="s">
        <v>4713</v>
      </c>
      <c r="J1680" s="214" t="s">
        <v>4730</v>
      </c>
    </row>
    <row r="1681" spans="1:10" x14ac:dyDescent="0.25">
      <c r="A1681" s="214" t="s">
        <v>6653</v>
      </c>
      <c r="B1681" s="259" t="s">
        <v>1420</v>
      </c>
      <c r="C1681" s="265"/>
      <c r="D1681" s="265"/>
      <c r="E1681" s="265">
        <v>31026.13</v>
      </c>
      <c r="F1681" s="263">
        <v>31026.13</v>
      </c>
      <c r="G1681" s="264"/>
      <c r="H1681" s="263"/>
      <c r="I1681" s="259" t="s">
        <v>4713</v>
      </c>
      <c r="J1681" s="214" t="s">
        <v>4730</v>
      </c>
    </row>
    <row r="1682" spans="1:10" x14ac:dyDescent="0.25">
      <c r="A1682" s="214" t="s">
        <v>6654</v>
      </c>
      <c r="B1682" s="259" t="s">
        <v>1419</v>
      </c>
      <c r="C1682" s="265"/>
      <c r="D1682" s="265"/>
      <c r="E1682" s="265">
        <v>60480</v>
      </c>
      <c r="F1682" s="263">
        <v>60480</v>
      </c>
      <c r="G1682" s="264"/>
      <c r="H1682" s="263"/>
      <c r="I1682" s="259" t="s">
        <v>4713</v>
      </c>
      <c r="J1682" s="214" t="s">
        <v>4730</v>
      </c>
    </row>
    <row r="1683" spans="1:10" x14ac:dyDescent="0.25">
      <c r="A1683" s="214" t="s">
        <v>2583</v>
      </c>
      <c r="B1683" s="259" t="s">
        <v>1418</v>
      </c>
      <c r="C1683" s="265"/>
      <c r="D1683" s="265"/>
      <c r="E1683" s="265">
        <v>20000</v>
      </c>
      <c r="F1683" s="263">
        <v>20000</v>
      </c>
      <c r="G1683" s="264"/>
      <c r="H1683" s="263"/>
      <c r="I1683" s="259" t="s">
        <v>4713</v>
      </c>
      <c r="J1683" s="214" t="s">
        <v>4730</v>
      </c>
    </row>
    <row r="1684" spans="1:10" ht="24" x14ac:dyDescent="0.25">
      <c r="A1684" s="214" t="s">
        <v>6655</v>
      </c>
      <c r="B1684" s="259" t="s">
        <v>1417</v>
      </c>
      <c r="C1684" s="265"/>
      <c r="D1684" s="265"/>
      <c r="E1684" s="265">
        <v>618607.31000000006</v>
      </c>
      <c r="F1684" s="263">
        <v>618607.31000000006</v>
      </c>
      <c r="G1684" s="264"/>
      <c r="H1684" s="263"/>
      <c r="I1684" s="259" t="s">
        <v>4713</v>
      </c>
      <c r="J1684" s="214" t="s">
        <v>4730</v>
      </c>
    </row>
    <row r="1685" spans="1:10" x14ac:dyDescent="0.25">
      <c r="A1685" s="214" t="s">
        <v>2582</v>
      </c>
      <c r="B1685" s="259" t="s">
        <v>1416</v>
      </c>
      <c r="C1685" s="265"/>
      <c r="D1685" s="265"/>
      <c r="E1685" s="265">
        <v>49920</v>
      </c>
      <c r="F1685" s="263">
        <v>36845.980000000003</v>
      </c>
      <c r="G1685" s="264"/>
      <c r="H1685" s="263"/>
      <c r="I1685" s="259" t="s">
        <v>4713</v>
      </c>
      <c r="J1685" s="214" t="s">
        <v>4730</v>
      </c>
    </row>
    <row r="1686" spans="1:10" ht="24" x14ac:dyDescent="0.25">
      <c r="A1686" s="214" t="s">
        <v>6656</v>
      </c>
      <c r="B1686" s="259" t="s">
        <v>1415</v>
      </c>
      <c r="C1686" s="265"/>
      <c r="D1686" s="265"/>
      <c r="E1686" s="265">
        <v>135462</v>
      </c>
      <c r="F1686" s="263">
        <v>111048.04</v>
      </c>
      <c r="G1686" s="264"/>
      <c r="H1686" s="263"/>
      <c r="I1686" s="259" t="s">
        <v>4713</v>
      </c>
      <c r="J1686" s="214" t="s">
        <v>4730</v>
      </c>
    </row>
    <row r="1687" spans="1:10" x14ac:dyDescent="0.25">
      <c r="A1687" s="214" t="s">
        <v>6657</v>
      </c>
      <c r="B1687" s="259" t="s">
        <v>1414</v>
      </c>
      <c r="C1687" s="265"/>
      <c r="D1687" s="265"/>
      <c r="E1687" s="265">
        <v>21360</v>
      </c>
      <c r="F1687" s="263">
        <v>21360</v>
      </c>
      <c r="G1687" s="264"/>
      <c r="H1687" s="263"/>
      <c r="I1687" s="259" t="s">
        <v>4713</v>
      </c>
      <c r="J1687" s="214" t="s">
        <v>4730</v>
      </c>
    </row>
    <row r="1688" spans="1:10" x14ac:dyDescent="0.25">
      <c r="A1688" s="214" t="s">
        <v>6658</v>
      </c>
      <c r="B1688" s="259" t="s">
        <v>1413</v>
      </c>
      <c r="C1688" s="265"/>
      <c r="D1688" s="265"/>
      <c r="E1688" s="265">
        <v>17150</v>
      </c>
      <c r="F1688" s="263">
        <v>17150</v>
      </c>
      <c r="G1688" s="264"/>
      <c r="H1688" s="263"/>
      <c r="I1688" s="259" t="s">
        <v>4713</v>
      </c>
      <c r="J1688" s="214" t="s">
        <v>4730</v>
      </c>
    </row>
    <row r="1689" spans="1:10" x14ac:dyDescent="0.25">
      <c r="A1689" s="214" t="s">
        <v>6659</v>
      </c>
      <c r="B1689" s="259" t="s">
        <v>1412</v>
      </c>
      <c r="C1689" s="265"/>
      <c r="D1689" s="265"/>
      <c r="E1689" s="265">
        <v>17318</v>
      </c>
      <c r="F1689" s="263">
        <v>17318</v>
      </c>
      <c r="G1689" s="264"/>
      <c r="H1689" s="263"/>
      <c r="I1689" s="259" t="s">
        <v>4713</v>
      </c>
      <c r="J1689" s="214" t="s">
        <v>4730</v>
      </c>
    </row>
    <row r="1690" spans="1:10" x14ac:dyDescent="0.25">
      <c r="A1690" s="214" t="s">
        <v>6660</v>
      </c>
      <c r="B1690" s="259" t="s">
        <v>1412</v>
      </c>
      <c r="C1690" s="265"/>
      <c r="D1690" s="265"/>
      <c r="E1690" s="265">
        <v>17318</v>
      </c>
      <c r="F1690" s="263">
        <v>17318</v>
      </c>
      <c r="G1690" s="264"/>
      <c r="H1690" s="263"/>
      <c r="I1690" s="259" t="s">
        <v>4713</v>
      </c>
      <c r="J1690" s="214" t="s">
        <v>4730</v>
      </c>
    </row>
    <row r="1691" spans="1:10" x14ac:dyDescent="0.25">
      <c r="A1691" s="214" t="s">
        <v>6661</v>
      </c>
      <c r="B1691" s="259" t="s">
        <v>1411</v>
      </c>
      <c r="C1691" s="265"/>
      <c r="D1691" s="265"/>
      <c r="E1691" s="265">
        <v>12840</v>
      </c>
      <c r="F1691" s="263">
        <v>12840</v>
      </c>
      <c r="G1691" s="264"/>
      <c r="H1691" s="263"/>
      <c r="I1691" s="259" t="s">
        <v>4713</v>
      </c>
      <c r="J1691" s="214" t="s">
        <v>4730</v>
      </c>
    </row>
    <row r="1692" spans="1:10" x14ac:dyDescent="0.25">
      <c r="A1692" s="214" t="s">
        <v>2576</v>
      </c>
      <c r="B1692" s="259" t="s">
        <v>1410</v>
      </c>
      <c r="C1692" s="265"/>
      <c r="D1692" s="265"/>
      <c r="E1692" s="265">
        <v>18884.099999999999</v>
      </c>
      <c r="F1692" s="263">
        <v>18884.099999999999</v>
      </c>
      <c r="G1692" s="264"/>
      <c r="H1692" s="263"/>
      <c r="I1692" s="259" t="s">
        <v>4713</v>
      </c>
      <c r="J1692" s="214" t="s">
        <v>4730</v>
      </c>
    </row>
    <row r="1693" spans="1:10" x14ac:dyDescent="0.25">
      <c r="A1693" s="214" t="s">
        <v>2574</v>
      </c>
      <c r="B1693" s="259" t="s">
        <v>1409</v>
      </c>
      <c r="C1693" s="265"/>
      <c r="D1693" s="265"/>
      <c r="E1693" s="265">
        <v>38492</v>
      </c>
      <c r="F1693" s="263">
        <v>38492</v>
      </c>
      <c r="G1693" s="264"/>
      <c r="H1693" s="263"/>
      <c r="I1693" s="259" t="s">
        <v>4713</v>
      </c>
      <c r="J1693" s="214" t="s">
        <v>4730</v>
      </c>
    </row>
    <row r="1694" spans="1:10" x14ac:dyDescent="0.25">
      <c r="A1694" s="214" t="s">
        <v>6662</v>
      </c>
      <c r="B1694" s="259" t="s">
        <v>1352</v>
      </c>
      <c r="C1694" s="265"/>
      <c r="D1694" s="265"/>
      <c r="E1694" s="265">
        <v>13161</v>
      </c>
      <c r="F1694" s="263">
        <v>13161</v>
      </c>
      <c r="G1694" s="264"/>
      <c r="H1694" s="263"/>
      <c r="I1694" s="259" t="s">
        <v>4713</v>
      </c>
      <c r="J1694" s="214" t="s">
        <v>4730</v>
      </c>
    </row>
    <row r="1695" spans="1:10" x14ac:dyDescent="0.25">
      <c r="A1695" s="214" t="s">
        <v>2571</v>
      </c>
      <c r="B1695" s="259" t="s">
        <v>1408</v>
      </c>
      <c r="C1695" s="265"/>
      <c r="D1695" s="265"/>
      <c r="E1695" s="265">
        <v>99900</v>
      </c>
      <c r="F1695" s="263">
        <v>99900</v>
      </c>
      <c r="G1695" s="264"/>
      <c r="H1695" s="263"/>
      <c r="I1695" s="259" t="s">
        <v>4713</v>
      </c>
      <c r="J1695" s="214" t="s">
        <v>4730</v>
      </c>
    </row>
    <row r="1696" spans="1:10" x14ac:dyDescent="0.25">
      <c r="A1696" s="214" t="s">
        <v>2569</v>
      </c>
      <c r="B1696" s="259" t="s">
        <v>1407</v>
      </c>
      <c r="C1696" s="265"/>
      <c r="D1696" s="265"/>
      <c r="E1696" s="265">
        <v>21430</v>
      </c>
      <c r="F1696" s="263">
        <v>21430</v>
      </c>
      <c r="G1696" s="264"/>
      <c r="H1696" s="263"/>
      <c r="I1696" s="259" t="s">
        <v>4713</v>
      </c>
      <c r="J1696" s="214" t="s">
        <v>4730</v>
      </c>
    </row>
    <row r="1697" spans="1:10" x14ac:dyDescent="0.25">
      <c r="A1697" s="214" t="s">
        <v>6663</v>
      </c>
      <c r="B1697" s="259" t="s">
        <v>1406</v>
      </c>
      <c r="C1697" s="265"/>
      <c r="D1697" s="265"/>
      <c r="E1697" s="265">
        <v>30228</v>
      </c>
      <c r="F1697" s="263">
        <v>30228</v>
      </c>
      <c r="G1697" s="264"/>
      <c r="H1697" s="263"/>
      <c r="I1697" s="259" t="s">
        <v>4713</v>
      </c>
      <c r="J1697" s="214" t="s">
        <v>4730</v>
      </c>
    </row>
    <row r="1698" spans="1:10" x14ac:dyDescent="0.25">
      <c r="A1698" s="214" t="s">
        <v>2568</v>
      </c>
      <c r="B1698" s="259" t="s">
        <v>1405</v>
      </c>
      <c r="C1698" s="265"/>
      <c r="D1698" s="265"/>
      <c r="E1698" s="265">
        <v>28517</v>
      </c>
      <c r="F1698" s="263">
        <v>28517</v>
      </c>
      <c r="G1698" s="264"/>
      <c r="H1698" s="263"/>
      <c r="I1698" s="259" t="s">
        <v>4713</v>
      </c>
      <c r="J1698" s="214" t="s">
        <v>4730</v>
      </c>
    </row>
    <row r="1699" spans="1:10" x14ac:dyDescent="0.25">
      <c r="A1699" s="214" t="s">
        <v>2567</v>
      </c>
      <c r="B1699" s="259" t="s">
        <v>1372</v>
      </c>
      <c r="C1699" s="265"/>
      <c r="D1699" s="265"/>
      <c r="E1699" s="265">
        <v>43952</v>
      </c>
      <c r="F1699" s="263">
        <v>43952</v>
      </c>
      <c r="G1699" s="264"/>
      <c r="H1699" s="263"/>
      <c r="I1699" s="259" t="s">
        <v>4713</v>
      </c>
      <c r="J1699" s="214" t="s">
        <v>4730</v>
      </c>
    </row>
    <row r="1700" spans="1:10" x14ac:dyDescent="0.25">
      <c r="A1700" s="214" t="s">
        <v>2566</v>
      </c>
      <c r="B1700" s="259" t="s">
        <v>1404</v>
      </c>
      <c r="C1700" s="265"/>
      <c r="D1700" s="265"/>
      <c r="E1700" s="265">
        <v>42782</v>
      </c>
      <c r="F1700" s="263">
        <v>42782</v>
      </c>
      <c r="G1700" s="264"/>
      <c r="H1700" s="263"/>
      <c r="I1700" s="259" t="s">
        <v>4713</v>
      </c>
      <c r="J1700" s="214" t="s">
        <v>4730</v>
      </c>
    </row>
    <row r="1701" spans="1:10" x14ac:dyDescent="0.25">
      <c r="A1701" s="214" t="s">
        <v>2564</v>
      </c>
      <c r="B1701" s="259" t="s">
        <v>1403</v>
      </c>
      <c r="C1701" s="265"/>
      <c r="D1701" s="265"/>
      <c r="E1701" s="265">
        <v>31525</v>
      </c>
      <c r="F1701" s="263">
        <v>31525</v>
      </c>
      <c r="G1701" s="264"/>
      <c r="H1701" s="263"/>
      <c r="I1701" s="259" t="s">
        <v>4713</v>
      </c>
      <c r="J1701" s="214" t="s">
        <v>4730</v>
      </c>
    </row>
    <row r="1702" spans="1:10" x14ac:dyDescent="0.25">
      <c r="A1702" s="214" t="s">
        <v>6664</v>
      </c>
      <c r="B1702" s="259" t="s">
        <v>1402</v>
      </c>
      <c r="C1702" s="265"/>
      <c r="D1702" s="265"/>
      <c r="E1702" s="265">
        <v>22484</v>
      </c>
      <c r="F1702" s="263">
        <v>22484</v>
      </c>
      <c r="G1702" s="264"/>
      <c r="H1702" s="263"/>
      <c r="I1702" s="259" t="s">
        <v>4713</v>
      </c>
      <c r="J1702" s="214" t="s">
        <v>4730</v>
      </c>
    </row>
    <row r="1703" spans="1:10" x14ac:dyDescent="0.25">
      <c r="A1703" s="214" t="s">
        <v>2561</v>
      </c>
      <c r="B1703" s="259" t="s">
        <v>1401</v>
      </c>
      <c r="C1703" s="265"/>
      <c r="D1703" s="265"/>
      <c r="E1703" s="265">
        <v>13200</v>
      </c>
      <c r="F1703" s="263">
        <v>13200</v>
      </c>
      <c r="G1703" s="264"/>
      <c r="H1703" s="263"/>
      <c r="I1703" s="259" t="s">
        <v>4713</v>
      </c>
      <c r="J1703" s="214" t="s">
        <v>4730</v>
      </c>
    </row>
    <row r="1704" spans="1:10" x14ac:dyDescent="0.25">
      <c r="A1704" s="214" t="s">
        <v>6665</v>
      </c>
      <c r="B1704" s="259" t="s">
        <v>1400</v>
      </c>
      <c r="C1704" s="265"/>
      <c r="D1704" s="265"/>
      <c r="E1704" s="265">
        <v>13915</v>
      </c>
      <c r="F1704" s="263">
        <v>13915</v>
      </c>
      <c r="G1704" s="264"/>
      <c r="H1704" s="263"/>
      <c r="I1704" s="259" t="s">
        <v>4713</v>
      </c>
      <c r="J1704" s="214" t="s">
        <v>4730</v>
      </c>
    </row>
    <row r="1705" spans="1:10" x14ac:dyDescent="0.25">
      <c r="A1705" s="214" t="s">
        <v>6666</v>
      </c>
      <c r="B1705" s="259" t="s">
        <v>1399</v>
      </c>
      <c r="C1705" s="265"/>
      <c r="D1705" s="265"/>
      <c r="E1705" s="265">
        <v>15054</v>
      </c>
      <c r="F1705" s="263">
        <v>15054</v>
      </c>
      <c r="G1705" s="264"/>
      <c r="H1705" s="263"/>
      <c r="I1705" s="259" t="s">
        <v>4713</v>
      </c>
      <c r="J1705" s="214" t="s">
        <v>4730</v>
      </c>
    </row>
    <row r="1706" spans="1:10" x14ac:dyDescent="0.25">
      <c r="A1706" s="214" t="s">
        <v>6667</v>
      </c>
      <c r="B1706" s="259" t="s">
        <v>1395</v>
      </c>
      <c r="C1706" s="265"/>
      <c r="D1706" s="265"/>
      <c r="E1706" s="265">
        <v>41859</v>
      </c>
      <c r="F1706" s="263">
        <v>41859</v>
      </c>
      <c r="G1706" s="264"/>
      <c r="H1706" s="263"/>
      <c r="I1706" s="259" t="s">
        <v>4713</v>
      </c>
      <c r="J1706" s="214" t="s">
        <v>4730</v>
      </c>
    </row>
    <row r="1707" spans="1:10" x14ac:dyDescent="0.25">
      <c r="A1707" s="214" t="s">
        <v>2559</v>
      </c>
      <c r="B1707" s="259" t="s">
        <v>1398</v>
      </c>
      <c r="C1707" s="265"/>
      <c r="D1707" s="265"/>
      <c r="E1707" s="265">
        <v>30400</v>
      </c>
      <c r="F1707" s="263">
        <v>30400</v>
      </c>
      <c r="G1707" s="264"/>
      <c r="H1707" s="263"/>
      <c r="I1707" s="259" t="s">
        <v>4713</v>
      </c>
      <c r="J1707" s="214" t="s">
        <v>4730</v>
      </c>
    </row>
    <row r="1708" spans="1:10" x14ac:dyDescent="0.25">
      <c r="A1708" s="214" t="s">
        <v>6668</v>
      </c>
      <c r="B1708" s="259" t="s">
        <v>1397</v>
      </c>
      <c r="C1708" s="265"/>
      <c r="D1708" s="265"/>
      <c r="E1708" s="265">
        <v>16720</v>
      </c>
      <c r="F1708" s="263">
        <v>16720</v>
      </c>
      <c r="G1708" s="264"/>
      <c r="H1708" s="263"/>
      <c r="I1708" s="259" t="s">
        <v>4713</v>
      </c>
      <c r="J1708" s="214" t="s">
        <v>4730</v>
      </c>
    </row>
    <row r="1709" spans="1:10" x14ac:dyDescent="0.25">
      <c r="A1709" s="214" t="s">
        <v>6669</v>
      </c>
      <c r="B1709" s="259" t="s">
        <v>1396</v>
      </c>
      <c r="C1709" s="265"/>
      <c r="D1709" s="265"/>
      <c r="E1709" s="265">
        <v>18965</v>
      </c>
      <c r="F1709" s="263">
        <v>18965</v>
      </c>
      <c r="G1709" s="264"/>
      <c r="H1709" s="263"/>
      <c r="I1709" s="259" t="s">
        <v>4713</v>
      </c>
      <c r="J1709" s="214" t="s">
        <v>4730</v>
      </c>
    </row>
    <row r="1710" spans="1:10" x14ac:dyDescent="0.25">
      <c r="A1710" s="214" t="s">
        <v>6670</v>
      </c>
      <c r="B1710" s="259" t="s">
        <v>1395</v>
      </c>
      <c r="C1710" s="265"/>
      <c r="D1710" s="265"/>
      <c r="E1710" s="265">
        <v>41859</v>
      </c>
      <c r="F1710" s="263">
        <v>41859</v>
      </c>
      <c r="G1710" s="264"/>
      <c r="H1710" s="263"/>
      <c r="I1710" s="259" t="s">
        <v>4713</v>
      </c>
      <c r="J1710" s="214" t="s">
        <v>4730</v>
      </c>
    </row>
    <row r="1711" spans="1:10" x14ac:dyDescent="0.25">
      <c r="A1711" s="214" t="s">
        <v>6671</v>
      </c>
      <c r="B1711" s="259" t="s">
        <v>1394</v>
      </c>
      <c r="C1711" s="265"/>
      <c r="D1711" s="265"/>
      <c r="E1711" s="265">
        <v>12743</v>
      </c>
      <c r="F1711" s="263">
        <v>12743</v>
      </c>
      <c r="G1711" s="264"/>
      <c r="H1711" s="263"/>
      <c r="I1711" s="259" t="s">
        <v>4713</v>
      </c>
      <c r="J1711" s="214" t="s">
        <v>4730</v>
      </c>
    </row>
    <row r="1712" spans="1:10" x14ac:dyDescent="0.25">
      <c r="A1712" s="214" t="s">
        <v>6672</v>
      </c>
      <c r="B1712" s="259" t="s">
        <v>1393</v>
      </c>
      <c r="C1712" s="265"/>
      <c r="D1712" s="265"/>
      <c r="E1712" s="265">
        <v>14375</v>
      </c>
      <c r="F1712" s="263">
        <v>14375</v>
      </c>
      <c r="G1712" s="264"/>
      <c r="H1712" s="263"/>
      <c r="I1712" s="259" t="s">
        <v>4713</v>
      </c>
      <c r="J1712" s="214" t="s">
        <v>4730</v>
      </c>
    </row>
    <row r="1713" spans="1:10" x14ac:dyDescent="0.25">
      <c r="A1713" s="214" t="s">
        <v>6673</v>
      </c>
      <c r="B1713" s="259" t="s">
        <v>1392</v>
      </c>
      <c r="C1713" s="265"/>
      <c r="D1713" s="265"/>
      <c r="E1713" s="265">
        <v>15301</v>
      </c>
      <c r="F1713" s="263">
        <v>15301</v>
      </c>
      <c r="G1713" s="264"/>
      <c r="H1713" s="263"/>
      <c r="I1713" s="259" t="s">
        <v>4713</v>
      </c>
      <c r="J1713" s="214" t="s">
        <v>4730</v>
      </c>
    </row>
    <row r="1714" spans="1:10" x14ac:dyDescent="0.25">
      <c r="A1714" s="214" t="s">
        <v>6674</v>
      </c>
      <c r="B1714" s="259" t="s">
        <v>1391</v>
      </c>
      <c r="C1714" s="265"/>
      <c r="D1714" s="265"/>
      <c r="E1714" s="265">
        <v>41859</v>
      </c>
      <c r="F1714" s="263">
        <v>41859</v>
      </c>
      <c r="G1714" s="264"/>
      <c r="H1714" s="263"/>
      <c r="I1714" s="259" t="s">
        <v>4713</v>
      </c>
      <c r="J1714" s="214" t="s">
        <v>4730</v>
      </c>
    </row>
    <row r="1715" spans="1:10" x14ac:dyDescent="0.25">
      <c r="A1715" s="214" t="s">
        <v>6675</v>
      </c>
      <c r="B1715" s="259" t="s">
        <v>1390</v>
      </c>
      <c r="C1715" s="265"/>
      <c r="D1715" s="265"/>
      <c r="E1715" s="265">
        <v>29000</v>
      </c>
      <c r="F1715" s="263">
        <v>29000</v>
      </c>
      <c r="G1715" s="264"/>
      <c r="H1715" s="263"/>
      <c r="I1715" s="259" t="s">
        <v>4713</v>
      </c>
      <c r="J1715" s="214" t="s">
        <v>4730</v>
      </c>
    </row>
    <row r="1716" spans="1:10" x14ac:dyDescent="0.25">
      <c r="A1716" s="214" t="s">
        <v>6676</v>
      </c>
      <c r="B1716" s="259" t="s">
        <v>1389</v>
      </c>
      <c r="C1716" s="265"/>
      <c r="D1716" s="265"/>
      <c r="E1716" s="265">
        <v>25000</v>
      </c>
      <c r="F1716" s="263">
        <v>25000</v>
      </c>
      <c r="G1716" s="264"/>
      <c r="H1716" s="263"/>
      <c r="I1716" s="259" t="s">
        <v>4713</v>
      </c>
      <c r="J1716" s="214" t="s">
        <v>4730</v>
      </c>
    </row>
    <row r="1717" spans="1:10" x14ac:dyDescent="0.25">
      <c r="A1717" s="214" t="s">
        <v>6677</v>
      </c>
      <c r="B1717" s="259" t="s">
        <v>1388</v>
      </c>
      <c r="C1717" s="265"/>
      <c r="D1717" s="265"/>
      <c r="E1717" s="265">
        <v>32000</v>
      </c>
      <c r="F1717" s="263">
        <v>32000</v>
      </c>
      <c r="G1717" s="264"/>
      <c r="H1717" s="263"/>
      <c r="I1717" s="259" t="s">
        <v>4713</v>
      </c>
      <c r="J1717" s="214" t="s">
        <v>4730</v>
      </c>
    </row>
    <row r="1718" spans="1:10" x14ac:dyDescent="0.25">
      <c r="A1718" s="214" t="s">
        <v>6678</v>
      </c>
      <c r="B1718" s="259" t="s">
        <v>1354</v>
      </c>
      <c r="C1718" s="265"/>
      <c r="D1718" s="265"/>
      <c r="E1718" s="265">
        <v>10700</v>
      </c>
      <c r="F1718" s="263">
        <v>10700</v>
      </c>
      <c r="G1718" s="264"/>
      <c r="H1718" s="263"/>
      <c r="I1718" s="259" t="s">
        <v>4713</v>
      </c>
      <c r="J1718" s="214" t="s">
        <v>4730</v>
      </c>
    </row>
    <row r="1719" spans="1:10" x14ac:dyDescent="0.25">
      <c r="A1719" s="214" t="s">
        <v>6679</v>
      </c>
      <c r="B1719" s="259" t="s">
        <v>1372</v>
      </c>
      <c r="C1719" s="265"/>
      <c r="D1719" s="265"/>
      <c r="E1719" s="265">
        <v>43900</v>
      </c>
      <c r="F1719" s="263">
        <v>43900</v>
      </c>
      <c r="G1719" s="264"/>
      <c r="H1719" s="263"/>
      <c r="I1719" s="259" t="s">
        <v>4713</v>
      </c>
      <c r="J1719" s="214" t="s">
        <v>4730</v>
      </c>
    </row>
    <row r="1720" spans="1:10" x14ac:dyDescent="0.25">
      <c r="A1720" s="214" t="s">
        <v>6680</v>
      </c>
      <c r="B1720" s="259" t="s">
        <v>1285</v>
      </c>
      <c r="C1720" s="265"/>
      <c r="D1720" s="265"/>
      <c r="E1720" s="265">
        <v>22500</v>
      </c>
      <c r="F1720" s="263">
        <v>22500</v>
      </c>
      <c r="G1720" s="264"/>
      <c r="H1720" s="263"/>
      <c r="I1720" s="259" t="s">
        <v>4713</v>
      </c>
      <c r="J1720" s="214" t="s">
        <v>4730</v>
      </c>
    </row>
    <row r="1721" spans="1:10" x14ac:dyDescent="0.25">
      <c r="A1721" s="214" t="s">
        <v>6681</v>
      </c>
      <c r="B1721" s="259" t="s">
        <v>1387</v>
      </c>
      <c r="C1721" s="265"/>
      <c r="D1721" s="265"/>
      <c r="E1721" s="265">
        <v>15600</v>
      </c>
      <c r="F1721" s="263">
        <v>15600</v>
      </c>
      <c r="G1721" s="264"/>
      <c r="H1721" s="263"/>
      <c r="I1721" s="259" t="s">
        <v>4713</v>
      </c>
      <c r="J1721" s="214" t="s">
        <v>4730</v>
      </c>
    </row>
    <row r="1722" spans="1:10" ht="24" x14ac:dyDescent="0.25">
      <c r="A1722" s="214" t="s">
        <v>2554</v>
      </c>
      <c r="B1722" s="259" t="s">
        <v>1386</v>
      </c>
      <c r="C1722" s="265"/>
      <c r="D1722" s="265"/>
      <c r="E1722" s="265">
        <v>45265</v>
      </c>
      <c r="F1722" s="263">
        <v>45265</v>
      </c>
      <c r="G1722" s="264"/>
      <c r="H1722" s="263"/>
      <c r="I1722" s="259" t="s">
        <v>4713</v>
      </c>
      <c r="J1722" s="214" t="s">
        <v>4730</v>
      </c>
    </row>
    <row r="1723" spans="1:10" x14ac:dyDescent="0.25">
      <c r="A1723" s="214" t="s">
        <v>6682</v>
      </c>
      <c r="B1723" s="259" t="s">
        <v>1385</v>
      </c>
      <c r="C1723" s="265"/>
      <c r="D1723" s="265"/>
      <c r="E1723" s="265">
        <v>85000</v>
      </c>
      <c r="F1723" s="263">
        <v>85000</v>
      </c>
      <c r="G1723" s="264"/>
      <c r="H1723" s="263"/>
      <c r="I1723" s="259" t="s">
        <v>4713</v>
      </c>
      <c r="J1723" s="214" t="s">
        <v>4730</v>
      </c>
    </row>
    <row r="1724" spans="1:10" x14ac:dyDescent="0.25">
      <c r="A1724" s="214" t="s">
        <v>6683</v>
      </c>
      <c r="B1724" s="259" t="s">
        <v>1384</v>
      </c>
      <c r="C1724" s="265"/>
      <c r="D1724" s="265"/>
      <c r="E1724" s="265">
        <v>16454.77</v>
      </c>
      <c r="F1724" s="263">
        <v>16454.77</v>
      </c>
      <c r="G1724" s="264"/>
      <c r="H1724" s="263"/>
      <c r="I1724" s="259" t="s">
        <v>4713</v>
      </c>
      <c r="J1724" s="214" t="s">
        <v>4730</v>
      </c>
    </row>
    <row r="1725" spans="1:10" ht="24" x14ac:dyDescent="0.25">
      <c r="A1725" s="214" t="s">
        <v>2553</v>
      </c>
      <c r="B1725" s="259" t="s">
        <v>1383</v>
      </c>
      <c r="C1725" s="265"/>
      <c r="D1725" s="265"/>
      <c r="E1725" s="265">
        <v>61312</v>
      </c>
      <c r="F1725" s="263">
        <v>61312</v>
      </c>
      <c r="G1725" s="264"/>
      <c r="H1725" s="263"/>
      <c r="I1725" s="259" t="s">
        <v>4713</v>
      </c>
      <c r="J1725" s="214" t="s">
        <v>4730</v>
      </c>
    </row>
    <row r="1726" spans="1:10" x14ac:dyDescent="0.25">
      <c r="A1726" s="214" t="s">
        <v>2552</v>
      </c>
      <c r="B1726" s="259" t="s">
        <v>1382</v>
      </c>
      <c r="C1726" s="265"/>
      <c r="D1726" s="265"/>
      <c r="E1726" s="265">
        <v>36748</v>
      </c>
      <c r="F1726" s="263">
        <v>36748</v>
      </c>
      <c r="G1726" s="264"/>
      <c r="H1726" s="263"/>
      <c r="I1726" s="259" t="s">
        <v>4713</v>
      </c>
      <c r="J1726" s="214" t="s">
        <v>4730</v>
      </c>
    </row>
    <row r="1727" spans="1:10" x14ac:dyDescent="0.25">
      <c r="A1727" s="214" t="s">
        <v>6684</v>
      </c>
      <c r="B1727" s="259" t="s">
        <v>1381</v>
      </c>
      <c r="C1727" s="265"/>
      <c r="D1727" s="265"/>
      <c r="E1727" s="265">
        <v>27110</v>
      </c>
      <c r="F1727" s="263">
        <v>27110</v>
      </c>
      <c r="G1727" s="264"/>
      <c r="H1727" s="263"/>
      <c r="I1727" s="259" t="s">
        <v>4713</v>
      </c>
      <c r="J1727" s="214" t="s">
        <v>4730</v>
      </c>
    </row>
    <row r="1728" spans="1:10" ht="24" x14ac:dyDescent="0.25">
      <c r="A1728" s="214" t="s">
        <v>6685</v>
      </c>
      <c r="B1728" s="259" t="s">
        <v>1380</v>
      </c>
      <c r="C1728" s="265"/>
      <c r="D1728" s="265"/>
      <c r="E1728" s="265">
        <v>40265</v>
      </c>
      <c r="F1728" s="263">
        <v>40265</v>
      </c>
      <c r="G1728" s="264"/>
      <c r="H1728" s="263"/>
      <c r="I1728" s="259" t="s">
        <v>4713</v>
      </c>
      <c r="J1728" s="214" t="s">
        <v>4730</v>
      </c>
    </row>
    <row r="1729" spans="1:10" ht="24" x14ac:dyDescent="0.25">
      <c r="A1729" s="214" t="s">
        <v>6686</v>
      </c>
      <c r="B1729" s="259" t="s">
        <v>1379</v>
      </c>
      <c r="C1729" s="265"/>
      <c r="D1729" s="265"/>
      <c r="E1729" s="265">
        <v>56307</v>
      </c>
      <c r="F1729" s="263">
        <v>56307</v>
      </c>
      <c r="G1729" s="264"/>
      <c r="H1729" s="263"/>
      <c r="I1729" s="259" t="s">
        <v>4713</v>
      </c>
      <c r="J1729" s="214" t="s">
        <v>4730</v>
      </c>
    </row>
    <row r="1730" spans="1:10" x14ac:dyDescent="0.25">
      <c r="A1730" s="214" t="s">
        <v>6687</v>
      </c>
      <c r="B1730" s="259" t="s">
        <v>1378</v>
      </c>
      <c r="C1730" s="265"/>
      <c r="D1730" s="265"/>
      <c r="E1730" s="265">
        <v>46393</v>
      </c>
      <c r="F1730" s="263">
        <v>46393</v>
      </c>
      <c r="G1730" s="264"/>
      <c r="H1730" s="263"/>
      <c r="I1730" s="259" t="s">
        <v>4713</v>
      </c>
      <c r="J1730" s="214" t="s">
        <v>4730</v>
      </c>
    </row>
    <row r="1731" spans="1:10" ht="24" x14ac:dyDescent="0.25">
      <c r="A1731" s="214" t="s">
        <v>6688</v>
      </c>
      <c r="B1731" s="259" t="s">
        <v>1377</v>
      </c>
      <c r="C1731" s="265"/>
      <c r="D1731" s="265"/>
      <c r="E1731" s="265">
        <v>29803</v>
      </c>
      <c r="F1731" s="263">
        <v>29803</v>
      </c>
      <c r="G1731" s="264"/>
      <c r="H1731" s="263"/>
      <c r="I1731" s="259" t="s">
        <v>4713</v>
      </c>
      <c r="J1731" s="214" t="s">
        <v>4730</v>
      </c>
    </row>
    <row r="1732" spans="1:10" ht="24" x14ac:dyDescent="0.25">
      <c r="A1732" s="214" t="s">
        <v>2551</v>
      </c>
      <c r="B1732" s="259" t="s">
        <v>1377</v>
      </c>
      <c r="C1732" s="265"/>
      <c r="D1732" s="265"/>
      <c r="E1732" s="265">
        <v>29803</v>
      </c>
      <c r="F1732" s="263">
        <v>29803</v>
      </c>
      <c r="G1732" s="264"/>
      <c r="H1732" s="263"/>
      <c r="I1732" s="259" t="s">
        <v>4713</v>
      </c>
      <c r="J1732" s="214" t="s">
        <v>4730</v>
      </c>
    </row>
    <row r="1733" spans="1:10" ht="24" x14ac:dyDescent="0.25">
      <c r="A1733" s="214" t="s">
        <v>2550</v>
      </c>
      <c r="B1733" s="259" t="s">
        <v>1376</v>
      </c>
      <c r="C1733" s="265"/>
      <c r="D1733" s="265"/>
      <c r="E1733" s="265">
        <v>33523</v>
      </c>
      <c r="F1733" s="263">
        <v>33523</v>
      </c>
      <c r="G1733" s="264"/>
      <c r="H1733" s="263"/>
      <c r="I1733" s="259" t="s">
        <v>4713</v>
      </c>
      <c r="J1733" s="214" t="s">
        <v>4730</v>
      </c>
    </row>
    <row r="1734" spans="1:10" x14ac:dyDescent="0.25">
      <c r="A1734" s="214" t="s">
        <v>6689</v>
      </c>
      <c r="B1734" s="259" t="s">
        <v>1375</v>
      </c>
      <c r="C1734" s="265"/>
      <c r="D1734" s="265"/>
      <c r="E1734" s="265">
        <v>30000</v>
      </c>
      <c r="F1734" s="263">
        <v>30000</v>
      </c>
      <c r="G1734" s="264"/>
      <c r="H1734" s="263"/>
      <c r="I1734" s="259" t="s">
        <v>4713</v>
      </c>
      <c r="J1734" s="214" t="s">
        <v>4730</v>
      </c>
    </row>
    <row r="1735" spans="1:10" x14ac:dyDescent="0.25">
      <c r="A1735" s="214" t="s">
        <v>2549</v>
      </c>
      <c r="B1735" s="259" t="s">
        <v>1374</v>
      </c>
      <c r="C1735" s="265"/>
      <c r="D1735" s="265"/>
      <c r="E1735" s="265">
        <v>220521</v>
      </c>
      <c r="F1735" s="263">
        <v>220521</v>
      </c>
      <c r="G1735" s="264"/>
      <c r="H1735" s="263"/>
      <c r="I1735" s="259" t="s">
        <v>4713</v>
      </c>
      <c r="J1735" s="214" t="s">
        <v>4730</v>
      </c>
    </row>
    <row r="1736" spans="1:10" x14ac:dyDescent="0.25">
      <c r="A1736" s="214" t="s">
        <v>2548</v>
      </c>
      <c r="B1736" s="259" t="s">
        <v>1373</v>
      </c>
      <c r="C1736" s="265"/>
      <c r="D1736" s="265"/>
      <c r="E1736" s="265">
        <v>41115</v>
      </c>
      <c r="F1736" s="263">
        <v>41115</v>
      </c>
      <c r="G1736" s="264"/>
      <c r="H1736" s="263"/>
      <c r="I1736" s="259" t="s">
        <v>4713</v>
      </c>
      <c r="J1736" s="214" t="s">
        <v>4730</v>
      </c>
    </row>
    <row r="1737" spans="1:10" x14ac:dyDescent="0.25">
      <c r="A1737" s="214" t="s">
        <v>2547</v>
      </c>
      <c r="B1737" s="259" t="s">
        <v>1372</v>
      </c>
      <c r="C1737" s="265"/>
      <c r="D1737" s="265"/>
      <c r="E1737" s="265">
        <v>54093</v>
      </c>
      <c r="F1737" s="263">
        <v>54093</v>
      </c>
      <c r="G1737" s="264"/>
      <c r="H1737" s="263"/>
      <c r="I1737" s="259" t="s">
        <v>4713</v>
      </c>
      <c r="J1737" s="214" t="s">
        <v>4730</v>
      </c>
    </row>
    <row r="1738" spans="1:10" ht="24" x14ac:dyDescent="0.25">
      <c r="A1738" s="214" t="s">
        <v>6690</v>
      </c>
      <c r="B1738" s="259" t="s">
        <v>1371</v>
      </c>
      <c r="C1738" s="265"/>
      <c r="D1738" s="265"/>
      <c r="E1738" s="265">
        <v>13357.33</v>
      </c>
      <c r="F1738" s="263">
        <v>13357.33</v>
      </c>
      <c r="G1738" s="264"/>
      <c r="H1738" s="263"/>
      <c r="I1738" s="259" t="s">
        <v>4713</v>
      </c>
      <c r="J1738" s="214" t="s">
        <v>4730</v>
      </c>
    </row>
    <row r="1739" spans="1:10" ht="24" x14ac:dyDescent="0.25">
      <c r="A1739" s="214" t="s">
        <v>6691</v>
      </c>
      <c r="B1739" s="259" t="s">
        <v>1370</v>
      </c>
      <c r="C1739" s="265"/>
      <c r="D1739" s="265"/>
      <c r="E1739" s="265">
        <v>12552</v>
      </c>
      <c r="F1739" s="263">
        <v>12552</v>
      </c>
      <c r="G1739" s="264"/>
      <c r="H1739" s="263"/>
      <c r="I1739" s="259" t="s">
        <v>4713</v>
      </c>
      <c r="J1739" s="214" t="s">
        <v>4730</v>
      </c>
    </row>
    <row r="1740" spans="1:10" x14ac:dyDescent="0.25">
      <c r="A1740" s="214" t="s">
        <v>6692</v>
      </c>
      <c r="B1740" s="259" t="s">
        <v>1369</v>
      </c>
      <c r="C1740" s="265"/>
      <c r="D1740" s="265"/>
      <c r="E1740" s="265">
        <v>62251</v>
      </c>
      <c r="F1740" s="263">
        <v>62251</v>
      </c>
      <c r="G1740" s="264"/>
      <c r="H1740" s="263"/>
      <c r="I1740" s="259" t="s">
        <v>4713</v>
      </c>
      <c r="J1740" s="214" t="s">
        <v>4730</v>
      </c>
    </row>
    <row r="1741" spans="1:10" x14ac:dyDescent="0.25">
      <c r="A1741" s="214" t="s">
        <v>2546</v>
      </c>
      <c r="B1741" s="259" t="s">
        <v>1368</v>
      </c>
      <c r="C1741" s="265"/>
      <c r="D1741" s="265"/>
      <c r="E1741" s="265">
        <v>41460</v>
      </c>
      <c r="F1741" s="263">
        <v>41460</v>
      </c>
      <c r="G1741" s="264"/>
      <c r="H1741" s="263"/>
      <c r="I1741" s="259" t="s">
        <v>4713</v>
      </c>
      <c r="J1741" s="214" t="s">
        <v>4730</v>
      </c>
    </row>
    <row r="1742" spans="1:10" ht="24" x14ac:dyDescent="0.25">
      <c r="A1742" s="214" t="s">
        <v>2545</v>
      </c>
      <c r="B1742" s="259" t="s">
        <v>1367</v>
      </c>
      <c r="C1742" s="265"/>
      <c r="D1742" s="265"/>
      <c r="E1742" s="265">
        <v>14400</v>
      </c>
      <c r="F1742" s="263">
        <v>14400</v>
      </c>
      <c r="G1742" s="264"/>
      <c r="H1742" s="263"/>
      <c r="I1742" s="259" t="s">
        <v>4713</v>
      </c>
      <c r="J1742" s="214" t="s">
        <v>4730</v>
      </c>
    </row>
    <row r="1743" spans="1:10" x14ac:dyDescent="0.25">
      <c r="A1743" s="214" t="s">
        <v>6693</v>
      </c>
      <c r="B1743" s="259" t="s">
        <v>1366</v>
      </c>
      <c r="C1743" s="265"/>
      <c r="D1743" s="265"/>
      <c r="E1743" s="265">
        <v>14700</v>
      </c>
      <c r="F1743" s="263">
        <v>14700</v>
      </c>
      <c r="G1743" s="264"/>
      <c r="H1743" s="263"/>
      <c r="I1743" s="259" t="s">
        <v>4713</v>
      </c>
      <c r="J1743" s="214" t="s">
        <v>4730</v>
      </c>
    </row>
    <row r="1744" spans="1:10" x14ac:dyDescent="0.25">
      <c r="A1744" s="214" t="s">
        <v>2543</v>
      </c>
      <c r="B1744" s="259" t="s">
        <v>1365</v>
      </c>
      <c r="C1744" s="265"/>
      <c r="D1744" s="265"/>
      <c r="E1744" s="265">
        <v>21600</v>
      </c>
      <c r="F1744" s="263">
        <v>21600</v>
      </c>
      <c r="G1744" s="264"/>
      <c r="H1744" s="263"/>
      <c r="I1744" s="259" t="s">
        <v>4713</v>
      </c>
      <c r="J1744" s="214" t="s">
        <v>4730</v>
      </c>
    </row>
    <row r="1745" spans="1:10" x14ac:dyDescent="0.25">
      <c r="A1745" s="214" t="s">
        <v>2542</v>
      </c>
      <c r="B1745" s="259" t="s">
        <v>1364</v>
      </c>
      <c r="C1745" s="265"/>
      <c r="D1745" s="265"/>
      <c r="E1745" s="265">
        <v>20700</v>
      </c>
      <c r="F1745" s="263">
        <v>20700</v>
      </c>
      <c r="G1745" s="264"/>
      <c r="H1745" s="263"/>
      <c r="I1745" s="259" t="s">
        <v>4713</v>
      </c>
      <c r="J1745" s="214" t="s">
        <v>4730</v>
      </c>
    </row>
    <row r="1746" spans="1:10" x14ac:dyDescent="0.25">
      <c r="A1746" s="214" t="s">
        <v>6694</v>
      </c>
      <c r="B1746" s="259" t="s">
        <v>1363</v>
      </c>
      <c r="C1746" s="265"/>
      <c r="D1746" s="265"/>
      <c r="E1746" s="265">
        <v>15900</v>
      </c>
      <c r="F1746" s="263">
        <v>15900</v>
      </c>
      <c r="G1746" s="264"/>
      <c r="H1746" s="263"/>
      <c r="I1746" s="259" t="s">
        <v>4713</v>
      </c>
      <c r="J1746" s="214" t="s">
        <v>4730</v>
      </c>
    </row>
    <row r="1747" spans="1:10" ht="24" x14ac:dyDescent="0.25">
      <c r="A1747" s="214" t="s">
        <v>6695</v>
      </c>
      <c r="B1747" s="259" t="s">
        <v>1362</v>
      </c>
      <c r="C1747" s="265"/>
      <c r="D1747" s="265"/>
      <c r="E1747" s="265">
        <v>12750</v>
      </c>
      <c r="F1747" s="263">
        <v>12750</v>
      </c>
      <c r="G1747" s="264"/>
      <c r="H1747" s="263"/>
      <c r="I1747" s="259" t="s">
        <v>4713</v>
      </c>
      <c r="J1747" s="214" t="s">
        <v>4730</v>
      </c>
    </row>
    <row r="1748" spans="1:10" x14ac:dyDescent="0.25">
      <c r="A1748" s="214" t="s">
        <v>6696</v>
      </c>
      <c r="B1748" s="259" t="s">
        <v>1361</v>
      </c>
      <c r="C1748" s="265"/>
      <c r="D1748" s="265"/>
      <c r="E1748" s="265">
        <v>39133</v>
      </c>
      <c r="F1748" s="263">
        <v>39133</v>
      </c>
      <c r="G1748" s="264"/>
      <c r="H1748" s="263"/>
      <c r="I1748" s="259" t="s">
        <v>4713</v>
      </c>
      <c r="J1748" s="214" t="s">
        <v>4730</v>
      </c>
    </row>
    <row r="1749" spans="1:10" x14ac:dyDescent="0.25">
      <c r="A1749" s="214" t="s">
        <v>6697</v>
      </c>
      <c r="B1749" s="259" t="s">
        <v>1361</v>
      </c>
      <c r="C1749" s="265"/>
      <c r="D1749" s="265"/>
      <c r="E1749" s="265">
        <v>39133</v>
      </c>
      <c r="F1749" s="263">
        <v>39133</v>
      </c>
      <c r="G1749" s="264"/>
      <c r="H1749" s="263"/>
      <c r="I1749" s="259" t="s">
        <v>4713</v>
      </c>
      <c r="J1749" s="214" t="s">
        <v>4730</v>
      </c>
    </row>
    <row r="1750" spans="1:10" x14ac:dyDescent="0.25">
      <c r="A1750" s="214" t="s">
        <v>6698</v>
      </c>
      <c r="B1750" s="259" t="s">
        <v>1360</v>
      </c>
      <c r="C1750" s="265"/>
      <c r="D1750" s="265"/>
      <c r="E1750" s="265">
        <v>20362</v>
      </c>
      <c r="F1750" s="263">
        <v>20362</v>
      </c>
      <c r="G1750" s="264"/>
      <c r="H1750" s="263"/>
      <c r="I1750" s="259" t="s">
        <v>4713</v>
      </c>
      <c r="J1750" s="214" t="s">
        <v>4730</v>
      </c>
    </row>
    <row r="1751" spans="1:10" x14ac:dyDescent="0.25">
      <c r="A1751" s="214" t="s">
        <v>6699</v>
      </c>
      <c r="B1751" s="259" t="s">
        <v>1359</v>
      </c>
      <c r="C1751" s="265"/>
      <c r="D1751" s="265"/>
      <c r="E1751" s="265">
        <v>26680</v>
      </c>
      <c r="F1751" s="263">
        <v>26680</v>
      </c>
      <c r="G1751" s="264"/>
      <c r="H1751" s="263"/>
      <c r="I1751" s="259" t="s">
        <v>4713</v>
      </c>
      <c r="J1751" s="214" t="s">
        <v>4730</v>
      </c>
    </row>
    <row r="1752" spans="1:10" x14ac:dyDescent="0.25">
      <c r="A1752" s="214" t="s">
        <v>6700</v>
      </c>
      <c r="B1752" s="259" t="s">
        <v>1358</v>
      </c>
      <c r="C1752" s="265"/>
      <c r="D1752" s="265"/>
      <c r="E1752" s="265">
        <v>19927</v>
      </c>
      <c r="F1752" s="263">
        <v>19927</v>
      </c>
      <c r="G1752" s="264"/>
      <c r="H1752" s="263"/>
      <c r="I1752" s="259" t="s">
        <v>4713</v>
      </c>
      <c r="J1752" s="214" t="s">
        <v>4730</v>
      </c>
    </row>
    <row r="1753" spans="1:10" x14ac:dyDescent="0.25">
      <c r="A1753" s="214" t="s">
        <v>6701</v>
      </c>
      <c r="B1753" s="259" t="s">
        <v>1357</v>
      </c>
      <c r="C1753" s="265"/>
      <c r="D1753" s="265"/>
      <c r="E1753" s="265">
        <v>36000</v>
      </c>
      <c r="F1753" s="263">
        <v>36000</v>
      </c>
      <c r="G1753" s="264"/>
      <c r="H1753" s="263"/>
      <c r="I1753" s="259" t="s">
        <v>4713</v>
      </c>
      <c r="J1753" s="214" t="s">
        <v>4730</v>
      </c>
    </row>
    <row r="1754" spans="1:10" x14ac:dyDescent="0.25">
      <c r="A1754" s="214" t="s">
        <v>6702</v>
      </c>
      <c r="B1754" s="259" t="s">
        <v>1356</v>
      </c>
      <c r="C1754" s="265"/>
      <c r="D1754" s="265"/>
      <c r="E1754" s="265">
        <v>13000</v>
      </c>
      <c r="F1754" s="263">
        <v>13000</v>
      </c>
      <c r="G1754" s="264"/>
      <c r="H1754" s="263"/>
      <c r="I1754" s="259" t="s">
        <v>4713</v>
      </c>
      <c r="J1754" s="214" t="s">
        <v>4730</v>
      </c>
    </row>
    <row r="1755" spans="1:10" x14ac:dyDescent="0.25">
      <c r="A1755" s="214" t="s">
        <v>2541</v>
      </c>
      <c r="B1755" s="259" t="s">
        <v>1355</v>
      </c>
      <c r="C1755" s="265"/>
      <c r="D1755" s="265"/>
      <c r="E1755" s="265">
        <v>22500</v>
      </c>
      <c r="F1755" s="263">
        <v>22500</v>
      </c>
      <c r="G1755" s="264"/>
      <c r="H1755" s="263"/>
      <c r="I1755" s="259" t="s">
        <v>4713</v>
      </c>
      <c r="J1755" s="214" t="s">
        <v>4730</v>
      </c>
    </row>
    <row r="1756" spans="1:10" x14ac:dyDescent="0.25">
      <c r="A1756" s="214" t="s">
        <v>6703</v>
      </c>
      <c r="B1756" s="259" t="s">
        <v>1353</v>
      </c>
      <c r="C1756" s="265"/>
      <c r="D1756" s="265"/>
      <c r="E1756" s="265">
        <v>21600</v>
      </c>
      <c r="F1756" s="263">
        <v>21600</v>
      </c>
      <c r="G1756" s="264"/>
      <c r="H1756" s="263"/>
      <c r="I1756" s="259" t="s">
        <v>4713</v>
      </c>
      <c r="J1756" s="214" t="s">
        <v>4730</v>
      </c>
    </row>
    <row r="1757" spans="1:10" x14ac:dyDescent="0.25">
      <c r="A1757" s="214" t="s">
        <v>6704</v>
      </c>
      <c r="B1757" s="259" t="s">
        <v>1354</v>
      </c>
      <c r="C1757" s="265"/>
      <c r="D1757" s="265"/>
      <c r="E1757" s="265">
        <v>13500</v>
      </c>
      <c r="F1757" s="263">
        <v>13500</v>
      </c>
      <c r="G1757" s="264"/>
      <c r="H1757" s="263"/>
      <c r="I1757" s="259" t="s">
        <v>4713</v>
      </c>
      <c r="J1757" s="214" t="s">
        <v>4730</v>
      </c>
    </row>
    <row r="1758" spans="1:10" x14ac:dyDescent="0.25">
      <c r="A1758" s="214" t="s">
        <v>6705</v>
      </c>
      <c r="B1758" s="259" t="s">
        <v>1352</v>
      </c>
      <c r="C1758" s="265"/>
      <c r="D1758" s="265"/>
      <c r="E1758" s="265">
        <v>21600</v>
      </c>
      <c r="F1758" s="263">
        <v>21600</v>
      </c>
      <c r="G1758" s="264"/>
      <c r="H1758" s="263"/>
      <c r="I1758" s="259" t="s">
        <v>4713</v>
      </c>
      <c r="J1758" s="214" t="s">
        <v>4730</v>
      </c>
    </row>
    <row r="1759" spans="1:10" x14ac:dyDescent="0.25">
      <c r="A1759" s="214" t="s">
        <v>6706</v>
      </c>
      <c r="B1759" s="259" t="s">
        <v>1353</v>
      </c>
      <c r="C1759" s="265"/>
      <c r="D1759" s="265"/>
      <c r="E1759" s="265">
        <v>14600</v>
      </c>
      <c r="F1759" s="263">
        <v>14600</v>
      </c>
      <c r="G1759" s="264"/>
      <c r="H1759" s="263"/>
      <c r="I1759" s="259" t="s">
        <v>4713</v>
      </c>
      <c r="J1759" s="214" t="s">
        <v>4730</v>
      </c>
    </row>
    <row r="1760" spans="1:10" x14ac:dyDescent="0.25">
      <c r="A1760" s="214" t="s">
        <v>6707</v>
      </c>
      <c r="B1760" s="259" t="s">
        <v>1352</v>
      </c>
      <c r="C1760" s="265"/>
      <c r="D1760" s="265"/>
      <c r="E1760" s="265">
        <v>11200</v>
      </c>
      <c r="F1760" s="263">
        <v>11200</v>
      </c>
      <c r="G1760" s="264"/>
      <c r="H1760" s="263"/>
      <c r="I1760" s="259" t="s">
        <v>4713</v>
      </c>
      <c r="J1760" s="214" t="s">
        <v>4730</v>
      </c>
    </row>
    <row r="1761" spans="1:10" ht="24" x14ac:dyDescent="0.25">
      <c r="A1761" s="214" t="s">
        <v>6708</v>
      </c>
      <c r="B1761" s="259" t="s">
        <v>1351</v>
      </c>
      <c r="C1761" s="259"/>
      <c r="D1761" s="259"/>
      <c r="E1761" s="259">
        <v>18965</v>
      </c>
      <c r="F1761" s="263">
        <v>18965</v>
      </c>
      <c r="G1761" s="264"/>
      <c r="H1761" s="263"/>
      <c r="I1761" s="259" t="s">
        <v>4713</v>
      </c>
      <c r="J1761" s="214" t="s">
        <v>4730</v>
      </c>
    </row>
    <row r="1762" spans="1:10" x14ac:dyDescent="0.25">
      <c r="A1762" s="214" t="s">
        <v>6709</v>
      </c>
      <c r="B1762" s="259" t="s">
        <v>1350</v>
      </c>
      <c r="C1762" s="265"/>
      <c r="D1762" s="265"/>
      <c r="E1762" s="265">
        <v>10213</v>
      </c>
      <c r="F1762" s="263">
        <v>10213</v>
      </c>
      <c r="G1762" s="264"/>
      <c r="H1762" s="263"/>
      <c r="I1762" s="259" t="s">
        <v>4713</v>
      </c>
      <c r="J1762" s="214" t="s">
        <v>4730</v>
      </c>
    </row>
    <row r="1763" spans="1:10" x14ac:dyDescent="0.25">
      <c r="A1763" s="214" t="s">
        <v>6710</v>
      </c>
      <c r="B1763" s="259" t="s">
        <v>1349</v>
      </c>
      <c r="C1763" s="265"/>
      <c r="D1763" s="265"/>
      <c r="E1763" s="265">
        <v>37951</v>
      </c>
      <c r="F1763" s="263">
        <v>37951</v>
      </c>
      <c r="G1763" s="264"/>
      <c r="H1763" s="263"/>
      <c r="I1763" s="259" t="s">
        <v>4713</v>
      </c>
      <c r="J1763" s="214" t="s">
        <v>4730</v>
      </c>
    </row>
    <row r="1764" spans="1:10" ht="24" x14ac:dyDescent="0.25">
      <c r="A1764" s="214" t="s">
        <v>6711</v>
      </c>
      <c r="B1764" s="259" t="s">
        <v>1348</v>
      </c>
      <c r="C1764" s="265"/>
      <c r="D1764" s="265"/>
      <c r="E1764" s="265">
        <v>21400</v>
      </c>
      <c r="F1764" s="263">
        <v>21400</v>
      </c>
      <c r="G1764" s="264"/>
      <c r="H1764" s="263"/>
      <c r="I1764" s="259" t="s">
        <v>4713</v>
      </c>
      <c r="J1764" s="214" t="s">
        <v>4730</v>
      </c>
    </row>
    <row r="1765" spans="1:10" ht="24" x14ac:dyDescent="0.25">
      <c r="A1765" s="214" t="s">
        <v>6712</v>
      </c>
      <c r="B1765" s="259" t="s">
        <v>1347</v>
      </c>
      <c r="C1765" s="265"/>
      <c r="D1765" s="265"/>
      <c r="E1765" s="265">
        <v>21200</v>
      </c>
      <c r="F1765" s="263">
        <v>21200</v>
      </c>
      <c r="G1765" s="264"/>
      <c r="H1765" s="263"/>
      <c r="I1765" s="259" t="s">
        <v>4713</v>
      </c>
      <c r="J1765" s="214" t="s">
        <v>4730</v>
      </c>
    </row>
    <row r="1766" spans="1:10" ht="24" x14ac:dyDescent="0.25">
      <c r="A1766" s="214" t="s">
        <v>2538</v>
      </c>
      <c r="B1766" s="259" t="s">
        <v>1346</v>
      </c>
      <c r="C1766" s="265"/>
      <c r="D1766" s="265"/>
      <c r="E1766" s="265">
        <v>20000</v>
      </c>
      <c r="F1766" s="263">
        <v>20000</v>
      </c>
      <c r="G1766" s="264"/>
      <c r="H1766" s="263"/>
      <c r="I1766" s="259" t="s">
        <v>4713</v>
      </c>
      <c r="J1766" s="214" t="s">
        <v>4730</v>
      </c>
    </row>
    <row r="1767" spans="1:10" x14ac:dyDescent="0.25">
      <c r="A1767" s="214" t="s">
        <v>2537</v>
      </c>
      <c r="B1767" s="259" t="s">
        <v>1345</v>
      </c>
      <c r="C1767" s="265"/>
      <c r="D1767" s="265"/>
      <c r="E1767" s="265">
        <v>22900</v>
      </c>
      <c r="F1767" s="259">
        <v>22900</v>
      </c>
      <c r="G1767" s="261"/>
      <c r="H1767" s="259"/>
      <c r="I1767" s="259" t="s">
        <v>4713</v>
      </c>
      <c r="J1767" s="214" t="s">
        <v>4730</v>
      </c>
    </row>
    <row r="1768" spans="1:10" x14ac:dyDescent="0.25">
      <c r="A1768" s="214" t="s">
        <v>6713</v>
      </c>
      <c r="B1768" s="259" t="s">
        <v>1344</v>
      </c>
      <c r="C1768" s="265"/>
      <c r="D1768" s="265"/>
      <c r="E1768" s="265">
        <v>10300</v>
      </c>
      <c r="F1768" s="263">
        <v>10300</v>
      </c>
      <c r="G1768" s="264"/>
      <c r="H1768" s="263"/>
      <c r="I1768" s="259" t="s">
        <v>4713</v>
      </c>
      <c r="J1768" s="214" t="s">
        <v>4730</v>
      </c>
    </row>
    <row r="1769" spans="1:10" x14ac:dyDescent="0.25">
      <c r="A1769" s="214" t="s">
        <v>6714</v>
      </c>
      <c r="B1769" s="259" t="s">
        <v>1343</v>
      </c>
      <c r="C1769" s="265"/>
      <c r="D1769" s="265"/>
      <c r="E1769" s="265">
        <v>12300</v>
      </c>
      <c r="F1769" s="259">
        <v>12300</v>
      </c>
      <c r="G1769" s="261"/>
      <c r="H1769" s="259"/>
      <c r="I1769" s="259" t="s">
        <v>4713</v>
      </c>
      <c r="J1769" s="214" t="s">
        <v>4730</v>
      </c>
    </row>
    <row r="1770" spans="1:10" ht="24" x14ac:dyDescent="0.25">
      <c r="A1770" s="214" t="s">
        <v>6715</v>
      </c>
      <c r="B1770" s="259" t="s">
        <v>1342</v>
      </c>
      <c r="C1770" s="265"/>
      <c r="D1770" s="265"/>
      <c r="E1770" s="265">
        <v>31998</v>
      </c>
      <c r="F1770" s="263">
        <v>31998</v>
      </c>
      <c r="G1770" s="264"/>
      <c r="H1770" s="263"/>
      <c r="I1770" s="259" t="s">
        <v>4713</v>
      </c>
      <c r="J1770" s="214" t="s">
        <v>4730</v>
      </c>
    </row>
    <row r="1771" spans="1:10" ht="24" x14ac:dyDescent="0.25">
      <c r="A1771" s="214" t="s">
        <v>2534</v>
      </c>
      <c r="B1771" s="259" t="s">
        <v>1341</v>
      </c>
      <c r="C1771" s="265"/>
      <c r="D1771" s="265"/>
      <c r="E1771" s="265">
        <v>10500</v>
      </c>
      <c r="F1771" s="263">
        <v>10500</v>
      </c>
      <c r="G1771" s="264"/>
      <c r="H1771" s="263"/>
      <c r="I1771" s="259" t="s">
        <v>4713</v>
      </c>
      <c r="J1771" s="214" t="s">
        <v>4730</v>
      </c>
    </row>
    <row r="1772" spans="1:10" ht="24" x14ac:dyDescent="0.25">
      <c r="A1772" s="214" t="s">
        <v>6716</v>
      </c>
      <c r="B1772" s="259" t="s">
        <v>1340</v>
      </c>
      <c r="C1772" s="265"/>
      <c r="D1772" s="265"/>
      <c r="E1772" s="265">
        <v>27950</v>
      </c>
      <c r="F1772" s="263">
        <v>27950</v>
      </c>
      <c r="G1772" s="264"/>
      <c r="H1772" s="263"/>
      <c r="I1772" s="259" t="s">
        <v>4713</v>
      </c>
      <c r="J1772" s="214" t="s">
        <v>4730</v>
      </c>
    </row>
    <row r="1773" spans="1:10" ht="24" x14ac:dyDescent="0.25">
      <c r="A1773" s="214" t="s">
        <v>6717</v>
      </c>
      <c r="B1773" s="259" t="s">
        <v>1339</v>
      </c>
      <c r="C1773" s="265"/>
      <c r="D1773" s="265"/>
      <c r="E1773" s="265">
        <v>26800</v>
      </c>
      <c r="F1773" s="263">
        <v>26800</v>
      </c>
      <c r="G1773" s="264"/>
      <c r="H1773" s="263"/>
      <c r="I1773" s="259" t="s">
        <v>4713</v>
      </c>
      <c r="J1773" s="214" t="s">
        <v>4730</v>
      </c>
    </row>
    <row r="1774" spans="1:10" ht="24" x14ac:dyDescent="0.25">
      <c r="A1774" s="214" t="s">
        <v>6718</v>
      </c>
      <c r="B1774" s="259" t="s">
        <v>1338</v>
      </c>
      <c r="C1774" s="265"/>
      <c r="D1774" s="265"/>
      <c r="E1774" s="265">
        <v>21850</v>
      </c>
      <c r="F1774" s="263">
        <v>21850</v>
      </c>
      <c r="G1774" s="264"/>
      <c r="H1774" s="263"/>
      <c r="I1774" s="259" t="s">
        <v>4713</v>
      </c>
      <c r="J1774" s="214" t="s">
        <v>4730</v>
      </c>
    </row>
    <row r="1775" spans="1:10" ht="24" x14ac:dyDescent="0.25">
      <c r="A1775" s="214" t="s">
        <v>6719</v>
      </c>
      <c r="B1775" s="259" t="s">
        <v>1337</v>
      </c>
      <c r="C1775" s="265"/>
      <c r="D1775" s="265"/>
      <c r="E1775" s="265">
        <v>23990</v>
      </c>
      <c r="F1775" s="263">
        <v>23990</v>
      </c>
      <c r="G1775" s="264"/>
      <c r="H1775" s="263"/>
      <c r="I1775" s="259" t="s">
        <v>4713</v>
      </c>
      <c r="J1775" s="214" t="s">
        <v>4730</v>
      </c>
    </row>
    <row r="1776" spans="1:10" ht="24" x14ac:dyDescent="0.25">
      <c r="A1776" s="214" t="s">
        <v>6720</v>
      </c>
      <c r="B1776" s="259" t="s">
        <v>1336</v>
      </c>
      <c r="C1776" s="265"/>
      <c r="D1776" s="265"/>
      <c r="E1776" s="265">
        <v>35450</v>
      </c>
      <c r="F1776" s="263">
        <v>35450</v>
      </c>
      <c r="G1776" s="264"/>
      <c r="H1776" s="263"/>
      <c r="I1776" s="259" t="s">
        <v>4713</v>
      </c>
      <c r="J1776" s="214" t="s">
        <v>4730</v>
      </c>
    </row>
    <row r="1777" spans="1:10" ht="24" x14ac:dyDescent="0.25">
      <c r="A1777" s="214" t="s">
        <v>2532</v>
      </c>
      <c r="B1777" s="259" t="s">
        <v>1335</v>
      </c>
      <c r="C1777" s="265"/>
      <c r="D1777" s="265"/>
      <c r="E1777" s="265">
        <v>16900</v>
      </c>
      <c r="F1777" s="263">
        <v>16900</v>
      </c>
      <c r="G1777" s="264"/>
      <c r="H1777" s="263"/>
      <c r="I1777" s="259" t="s">
        <v>4713</v>
      </c>
      <c r="J1777" s="214" t="s">
        <v>4730</v>
      </c>
    </row>
    <row r="1778" spans="1:10" x14ac:dyDescent="0.25">
      <c r="A1778" s="214" t="s">
        <v>6721</v>
      </c>
      <c r="B1778" s="259" t="s">
        <v>1334</v>
      </c>
      <c r="C1778" s="265"/>
      <c r="D1778" s="265"/>
      <c r="E1778" s="265">
        <v>19500</v>
      </c>
      <c r="F1778" s="263">
        <v>19500</v>
      </c>
      <c r="G1778" s="264"/>
      <c r="H1778" s="263"/>
      <c r="I1778" s="259" t="s">
        <v>4713</v>
      </c>
      <c r="J1778" s="214" t="s">
        <v>4730</v>
      </c>
    </row>
    <row r="1779" spans="1:10" ht="24" x14ac:dyDescent="0.25">
      <c r="A1779" s="214" t="s">
        <v>6722</v>
      </c>
      <c r="B1779" s="259" t="s">
        <v>1333</v>
      </c>
      <c r="C1779" s="265"/>
      <c r="D1779" s="265"/>
      <c r="E1779" s="265">
        <v>16440</v>
      </c>
      <c r="F1779" s="263">
        <v>16440</v>
      </c>
      <c r="G1779" s="264"/>
      <c r="H1779" s="263"/>
      <c r="I1779" s="259" t="s">
        <v>4713</v>
      </c>
      <c r="J1779" s="214" t="s">
        <v>4730</v>
      </c>
    </row>
    <row r="1780" spans="1:10" ht="24" x14ac:dyDescent="0.25">
      <c r="A1780" s="214" t="s">
        <v>6723</v>
      </c>
      <c r="B1780" s="259" t="s">
        <v>1332</v>
      </c>
      <c r="C1780" s="265"/>
      <c r="D1780" s="265"/>
      <c r="E1780" s="265">
        <v>22050</v>
      </c>
      <c r="F1780" s="259">
        <v>22050</v>
      </c>
      <c r="G1780" s="261"/>
      <c r="H1780" s="259"/>
      <c r="I1780" s="259" t="s">
        <v>4713</v>
      </c>
      <c r="J1780" s="214" t="s">
        <v>4730</v>
      </c>
    </row>
    <row r="1781" spans="1:10" ht="24" x14ac:dyDescent="0.25">
      <c r="A1781" s="214" t="s">
        <v>6724</v>
      </c>
      <c r="B1781" s="259" t="s">
        <v>1331</v>
      </c>
      <c r="C1781" s="265"/>
      <c r="D1781" s="265"/>
      <c r="E1781" s="265">
        <v>19900</v>
      </c>
      <c r="F1781" s="263">
        <v>19900</v>
      </c>
      <c r="G1781" s="264"/>
      <c r="H1781" s="263"/>
      <c r="I1781" s="259" t="s">
        <v>4713</v>
      </c>
      <c r="J1781" s="214" t="s">
        <v>4730</v>
      </c>
    </row>
    <row r="1782" spans="1:10" ht="24" x14ac:dyDescent="0.25">
      <c r="A1782" s="214" t="s">
        <v>6725</v>
      </c>
      <c r="B1782" s="259" t="s">
        <v>1330</v>
      </c>
      <c r="C1782" s="265"/>
      <c r="D1782" s="265"/>
      <c r="E1782" s="265">
        <v>17089.59</v>
      </c>
      <c r="F1782" s="263">
        <v>17089.59</v>
      </c>
      <c r="G1782" s="264"/>
      <c r="H1782" s="263"/>
      <c r="I1782" s="259" t="s">
        <v>4713</v>
      </c>
      <c r="J1782" s="214" t="s">
        <v>4730</v>
      </c>
    </row>
    <row r="1783" spans="1:10" ht="24" x14ac:dyDescent="0.25">
      <c r="A1783" s="214" t="s">
        <v>2529</v>
      </c>
      <c r="B1783" s="259" t="s">
        <v>1330</v>
      </c>
      <c r="C1783" s="265"/>
      <c r="D1783" s="265"/>
      <c r="E1783" s="265">
        <v>17089.59</v>
      </c>
      <c r="F1783" s="263">
        <v>17089.59</v>
      </c>
      <c r="G1783" s="264"/>
      <c r="H1783" s="263"/>
      <c r="I1783" s="259" t="s">
        <v>4713</v>
      </c>
      <c r="J1783" s="214" t="s">
        <v>4730</v>
      </c>
    </row>
    <row r="1784" spans="1:10" ht="24" x14ac:dyDescent="0.25">
      <c r="A1784" s="214" t="s">
        <v>6726</v>
      </c>
      <c r="B1784" s="259" t="s">
        <v>1329</v>
      </c>
      <c r="C1784" s="265"/>
      <c r="D1784" s="265"/>
      <c r="E1784" s="265">
        <v>17089.59</v>
      </c>
      <c r="F1784" s="263">
        <v>17089.59</v>
      </c>
      <c r="G1784" s="264"/>
      <c r="H1784" s="263"/>
      <c r="I1784" s="259" t="s">
        <v>4713</v>
      </c>
      <c r="J1784" s="214" t="s">
        <v>4730</v>
      </c>
    </row>
    <row r="1785" spans="1:10" ht="24" x14ac:dyDescent="0.25">
      <c r="A1785" s="214" t="s">
        <v>6727</v>
      </c>
      <c r="B1785" s="259" t="s">
        <v>1328</v>
      </c>
      <c r="C1785" s="265"/>
      <c r="D1785" s="265"/>
      <c r="E1785" s="265">
        <v>17089.59</v>
      </c>
      <c r="F1785" s="263">
        <v>17089.59</v>
      </c>
      <c r="G1785" s="264"/>
      <c r="H1785" s="263"/>
      <c r="I1785" s="259" t="s">
        <v>4713</v>
      </c>
      <c r="J1785" s="214" t="s">
        <v>4730</v>
      </c>
    </row>
    <row r="1786" spans="1:10" ht="24" x14ac:dyDescent="0.25">
      <c r="A1786" s="214" t="s">
        <v>2528</v>
      </c>
      <c r="B1786" s="259" t="s">
        <v>1327</v>
      </c>
      <c r="C1786" s="265"/>
      <c r="D1786" s="265"/>
      <c r="E1786" s="265">
        <v>17089.59</v>
      </c>
      <c r="F1786" s="263">
        <v>17089.59</v>
      </c>
      <c r="G1786" s="264"/>
      <c r="H1786" s="263"/>
      <c r="I1786" s="259" t="s">
        <v>4713</v>
      </c>
      <c r="J1786" s="214" t="s">
        <v>4730</v>
      </c>
    </row>
    <row r="1787" spans="1:10" ht="24" x14ac:dyDescent="0.25">
      <c r="A1787" s="214" t="s">
        <v>2527</v>
      </c>
      <c r="B1787" s="259" t="s">
        <v>1326</v>
      </c>
      <c r="C1787" s="265"/>
      <c r="D1787" s="265"/>
      <c r="E1787" s="265">
        <v>17089.59</v>
      </c>
      <c r="F1787" s="263">
        <v>17089.59</v>
      </c>
      <c r="G1787" s="264"/>
      <c r="H1787" s="263"/>
      <c r="I1787" s="259" t="s">
        <v>4713</v>
      </c>
      <c r="J1787" s="214" t="s">
        <v>4730</v>
      </c>
    </row>
    <row r="1788" spans="1:10" ht="24" x14ac:dyDescent="0.25">
      <c r="A1788" s="214" t="s">
        <v>2526</v>
      </c>
      <c r="B1788" s="259" t="s">
        <v>1325</v>
      </c>
      <c r="C1788" s="265"/>
      <c r="D1788" s="265"/>
      <c r="E1788" s="265">
        <v>17089.59</v>
      </c>
      <c r="F1788" s="263">
        <v>17089.59</v>
      </c>
      <c r="G1788" s="264"/>
      <c r="H1788" s="263"/>
      <c r="I1788" s="259" t="s">
        <v>4713</v>
      </c>
      <c r="J1788" s="214" t="s">
        <v>4730</v>
      </c>
    </row>
    <row r="1789" spans="1:10" ht="24" x14ac:dyDescent="0.25">
      <c r="A1789" s="214" t="s">
        <v>2525</v>
      </c>
      <c r="B1789" s="259" t="s">
        <v>1324</v>
      </c>
      <c r="C1789" s="265"/>
      <c r="D1789" s="265"/>
      <c r="E1789" s="265">
        <v>17089.59</v>
      </c>
      <c r="F1789" s="263">
        <v>17089.59</v>
      </c>
      <c r="G1789" s="264"/>
      <c r="H1789" s="263"/>
      <c r="I1789" s="259" t="s">
        <v>4713</v>
      </c>
      <c r="J1789" s="214" t="s">
        <v>4730</v>
      </c>
    </row>
    <row r="1790" spans="1:10" ht="24" x14ac:dyDescent="0.25">
      <c r="A1790" s="214" t="s">
        <v>2524</v>
      </c>
      <c r="B1790" s="259" t="s">
        <v>1323</v>
      </c>
      <c r="C1790" s="265"/>
      <c r="D1790" s="265"/>
      <c r="E1790" s="265">
        <v>17089.59</v>
      </c>
      <c r="F1790" s="263">
        <v>17089.59</v>
      </c>
      <c r="G1790" s="264"/>
      <c r="H1790" s="263"/>
      <c r="I1790" s="259" t="s">
        <v>4713</v>
      </c>
      <c r="J1790" s="214" t="s">
        <v>4730</v>
      </c>
    </row>
    <row r="1791" spans="1:10" ht="24" x14ac:dyDescent="0.25">
      <c r="A1791" s="214" t="s">
        <v>2523</v>
      </c>
      <c r="B1791" s="259" t="s">
        <v>1322</v>
      </c>
      <c r="C1791" s="265"/>
      <c r="D1791" s="265"/>
      <c r="E1791" s="265">
        <v>17089.59</v>
      </c>
      <c r="F1791" s="263">
        <v>17089.59</v>
      </c>
      <c r="G1791" s="264"/>
      <c r="H1791" s="263"/>
      <c r="I1791" s="259" t="s">
        <v>4713</v>
      </c>
      <c r="J1791" s="214" t="s">
        <v>4730</v>
      </c>
    </row>
    <row r="1792" spans="1:10" ht="24" x14ac:dyDescent="0.25">
      <c r="A1792" s="214" t="s">
        <v>2522</v>
      </c>
      <c r="B1792" s="259" t="s">
        <v>1321</v>
      </c>
      <c r="C1792" s="265"/>
      <c r="D1792" s="265"/>
      <c r="E1792" s="265">
        <v>17089.59</v>
      </c>
      <c r="F1792" s="263">
        <v>17089.59</v>
      </c>
      <c r="G1792" s="264"/>
      <c r="H1792" s="263"/>
      <c r="I1792" s="259" t="s">
        <v>4713</v>
      </c>
      <c r="J1792" s="214" t="s">
        <v>4730</v>
      </c>
    </row>
    <row r="1793" spans="1:10" ht="24" x14ac:dyDescent="0.25">
      <c r="A1793" s="214" t="s">
        <v>2521</v>
      </c>
      <c r="B1793" s="259" t="s">
        <v>1320</v>
      </c>
      <c r="C1793" s="265"/>
      <c r="D1793" s="265"/>
      <c r="E1793" s="265">
        <v>17089.59</v>
      </c>
      <c r="F1793" s="263">
        <v>17089.59</v>
      </c>
      <c r="G1793" s="264"/>
      <c r="H1793" s="263"/>
      <c r="I1793" s="259" t="s">
        <v>4713</v>
      </c>
      <c r="J1793" s="214" t="s">
        <v>4730</v>
      </c>
    </row>
    <row r="1794" spans="1:10" ht="24" x14ac:dyDescent="0.25">
      <c r="A1794" s="214" t="s">
        <v>2520</v>
      </c>
      <c r="B1794" s="259" t="s">
        <v>1319</v>
      </c>
      <c r="C1794" s="265"/>
      <c r="D1794" s="265"/>
      <c r="E1794" s="265">
        <v>17089.59</v>
      </c>
      <c r="F1794" s="263">
        <v>17089.59</v>
      </c>
      <c r="G1794" s="264"/>
      <c r="H1794" s="263"/>
      <c r="I1794" s="259" t="s">
        <v>4713</v>
      </c>
      <c r="J1794" s="214" t="s">
        <v>4730</v>
      </c>
    </row>
    <row r="1795" spans="1:10" ht="24" x14ac:dyDescent="0.25">
      <c r="A1795" s="214" t="s">
        <v>2519</v>
      </c>
      <c r="B1795" s="259" t="s">
        <v>1318</v>
      </c>
      <c r="C1795" s="265"/>
      <c r="D1795" s="265"/>
      <c r="E1795" s="265">
        <v>17089.59</v>
      </c>
      <c r="F1795" s="263">
        <v>17089.59</v>
      </c>
      <c r="G1795" s="264"/>
      <c r="H1795" s="263"/>
      <c r="I1795" s="259" t="s">
        <v>4713</v>
      </c>
      <c r="J1795" s="214" t="s">
        <v>4730</v>
      </c>
    </row>
    <row r="1796" spans="1:10" ht="24" x14ac:dyDescent="0.25">
      <c r="A1796" s="214" t="s">
        <v>2518</v>
      </c>
      <c r="B1796" s="259" t="s">
        <v>1317</v>
      </c>
      <c r="C1796" s="265"/>
      <c r="D1796" s="265"/>
      <c r="E1796" s="265">
        <v>17089.59</v>
      </c>
      <c r="F1796" s="263">
        <v>17089.59</v>
      </c>
      <c r="G1796" s="264"/>
      <c r="H1796" s="263"/>
      <c r="I1796" s="259" t="s">
        <v>4713</v>
      </c>
      <c r="J1796" s="214" t="s">
        <v>4730</v>
      </c>
    </row>
    <row r="1797" spans="1:10" ht="24" x14ac:dyDescent="0.25">
      <c r="A1797" s="214" t="s">
        <v>6728</v>
      </c>
      <c r="B1797" s="259" t="s">
        <v>1316</v>
      </c>
      <c r="C1797" s="265"/>
      <c r="D1797" s="265"/>
      <c r="E1797" s="265">
        <v>17089.59</v>
      </c>
      <c r="F1797" s="263">
        <v>17089.59</v>
      </c>
      <c r="G1797" s="264"/>
      <c r="H1797" s="263"/>
      <c r="I1797" s="259" t="s">
        <v>4713</v>
      </c>
      <c r="J1797" s="214" t="s">
        <v>4730</v>
      </c>
    </row>
    <row r="1798" spans="1:10" x14ac:dyDescent="0.25">
      <c r="A1798" s="214" t="s">
        <v>6729</v>
      </c>
      <c r="B1798" s="259" t="s">
        <v>1315</v>
      </c>
      <c r="C1798" s="265"/>
      <c r="D1798" s="265"/>
      <c r="E1798" s="265">
        <v>17089.59</v>
      </c>
      <c r="F1798" s="263">
        <v>17089.59</v>
      </c>
      <c r="G1798" s="264"/>
      <c r="H1798" s="263"/>
      <c r="I1798" s="259" t="s">
        <v>4713</v>
      </c>
      <c r="J1798" s="214" t="s">
        <v>4730</v>
      </c>
    </row>
    <row r="1799" spans="1:10" ht="24" x14ac:dyDescent="0.25">
      <c r="A1799" s="214" t="s">
        <v>2517</v>
      </c>
      <c r="B1799" s="259" t="s">
        <v>1314</v>
      </c>
      <c r="C1799" s="265"/>
      <c r="D1799" s="265"/>
      <c r="E1799" s="265">
        <v>17089.59</v>
      </c>
      <c r="F1799" s="263">
        <v>17089.59</v>
      </c>
      <c r="G1799" s="264"/>
      <c r="H1799" s="263"/>
      <c r="I1799" s="259" t="s">
        <v>4713</v>
      </c>
      <c r="J1799" s="214" t="s">
        <v>4730</v>
      </c>
    </row>
    <row r="1800" spans="1:10" ht="24" x14ac:dyDescent="0.25">
      <c r="A1800" s="214" t="s">
        <v>2516</v>
      </c>
      <c r="B1800" s="259" t="s">
        <v>1313</v>
      </c>
      <c r="C1800" s="265"/>
      <c r="D1800" s="265"/>
      <c r="E1800" s="265">
        <v>17089.59</v>
      </c>
      <c r="F1800" s="263">
        <v>17089.59</v>
      </c>
      <c r="G1800" s="264"/>
      <c r="H1800" s="263"/>
      <c r="I1800" s="259" t="s">
        <v>4713</v>
      </c>
      <c r="J1800" s="214" t="s">
        <v>4730</v>
      </c>
    </row>
    <row r="1801" spans="1:10" ht="24" x14ac:dyDescent="0.25">
      <c r="A1801" s="214" t="s">
        <v>2515</v>
      </c>
      <c r="B1801" s="259" t="s">
        <v>1312</v>
      </c>
      <c r="C1801" s="265"/>
      <c r="D1801" s="265"/>
      <c r="E1801" s="265">
        <v>17089.59</v>
      </c>
      <c r="F1801" s="259">
        <v>17089.59</v>
      </c>
      <c r="G1801" s="261"/>
      <c r="H1801" s="259"/>
      <c r="I1801" s="259" t="s">
        <v>4713</v>
      </c>
      <c r="J1801" s="214" t="s">
        <v>4730</v>
      </c>
    </row>
    <row r="1802" spans="1:10" x14ac:dyDescent="0.25">
      <c r="A1802" s="214" t="s">
        <v>6730</v>
      </c>
      <c r="B1802" s="259" t="s">
        <v>1311</v>
      </c>
      <c r="C1802" s="265"/>
      <c r="D1802" s="265"/>
      <c r="E1802" s="265">
        <v>45000</v>
      </c>
      <c r="F1802" s="263">
        <v>15750</v>
      </c>
      <c r="G1802" s="264"/>
      <c r="H1802" s="263"/>
      <c r="I1802" s="259" t="s">
        <v>4713</v>
      </c>
      <c r="J1802" s="214" t="s">
        <v>4730</v>
      </c>
    </row>
    <row r="1803" spans="1:10" x14ac:dyDescent="0.25">
      <c r="A1803" s="214" t="s">
        <v>2513</v>
      </c>
      <c r="B1803" s="259" t="s">
        <v>1310</v>
      </c>
      <c r="C1803" s="265"/>
      <c r="D1803" s="265"/>
      <c r="E1803" s="265">
        <v>33925</v>
      </c>
      <c r="F1803" s="263">
        <v>33925</v>
      </c>
      <c r="G1803" s="264"/>
      <c r="H1803" s="263"/>
      <c r="I1803" s="259" t="s">
        <v>4713</v>
      </c>
      <c r="J1803" s="214" t="s">
        <v>4730</v>
      </c>
    </row>
    <row r="1804" spans="1:10" ht="24" x14ac:dyDescent="0.25">
      <c r="A1804" s="214" t="s">
        <v>2512</v>
      </c>
      <c r="B1804" s="259" t="s">
        <v>1309</v>
      </c>
      <c r="C1804" s="265"/>
      <c r="D1804" s="265"/>
      <c r="E1804" s="265">
        <v>20300</v>
      </c>
      <c r="F1804" s="259">
        <v>20300</v>
      </c>
      <c r="G1804" s="261"/>
      <c r="H1804" s="259"/>
      <c r="I1804" s="259" t="s">
        <v>4713</v>
      </c>
      <c r="J1804" s="214" t="s">
        <v>4730</v>
      </c>
    </row>
    <row r="1805" spans="1:10" ht="24" x14ac:dyDescent="0.25">
      <c r="A1805" s="214" t="s">
        <v>2511</v>
      </c>
      <c r="B1805" s="259" t="s">
        <v>1308</v>
      </c>
      <c r="C1805" s="265"/>
      <c r="D1805" s="265"/>
      <c r="E1805" s="265">
        <v>59423</v>
      </c>
      <c r="F1805" s="263">
        <v>59423</v>
      </c>
      <c r="G1805" s="264"/>
      <c r="H1805" s="263"/>
      <c r="I1805" s="259" t="s">
        <v>4713</v>
      </c>
      <c r="J1805" s="214" t="s">
        <v>4730</v>
      </c>
    </row>
    <row r="1806" spans="1:10" ht="36" x14ac:dyDescent="0.25">
      <c r="A1806" s="214" t="s">
        <v>2510</v>
      </c>
      <c r="B1806" s="259" t="s">
        <v>1307</v>
      </c>
      <c r="C1806" s="265"/>
      <c r="D1806" s="265"/>
      <c r="E1806" s="265">
        <v>16328</v>
      </c>
      <c r="F1806" s="263">
        <v>16328</v>
      </c>
      <c r="G1806" s="264"/>
      <c r="H1806" s="263"/>
      <c r="I1806" s="259" t="s">
        <v>4713</v>
      </c>
      <c r="J1806" s="214" t="s">
        <v>4730</v>
      </c>
    </row>
    <row r="1807" spans="1:10" x14ac:dyDescent="0.25">
      <c r="A1807" s="214" t="s">
        <v>2509</v>
      </c>
      <c r="B1807" s="259" t="s">
        <v>1306</v>
      </c>
      <c r="C1807" s="259"/>
      <c r="D1807" s="259"/>
      <c r="E1807" s="259">
        <v>14200</v>
      </c>
      <c r="F1807" s="259">
        <v>14200</v>
      </c>
      <c r="G1807" s="261"/>
      <c r="H1807" s="259"/>
      <c r="I1807" s="259" t="s">
        <v>4713</v>
      </c>
      <c r="J1807" s="214" t="s">
        <v>4730</v>
      </c>
    </row>
    <row r="1808" spans="1:10" x14ac:dyDescent="0.25">
      <c r="A1808" s="214" t="s">
        <v>2508</v>
      </c>
      <c r="B1808" s="259" t="s">
        <v>1305</v>
      </c>
      <c r="C1808" s="263"/>
      <c r="D1808" s="263"/>
      <c r="E1808" s="263">
        <v>13889</v>
      </c>
      <c r="F1808" s="263">
        <v>13889</v>
      </c>
      <c r="G1808" s="264"/>
      <c r="H1808" s="263"/>
      <c r="I1808" s="259" t="s">
        <v>4713</v>
      </c>
      <c r="J1808" s="214" t="s">
        <v>4730</v>
      </c>
    </row>
    <row r="1809" spans="1:10" ht="24" x14ac:dyDescent="0.25">
      <c r="A1809" s="214" t="s">
        <v>2507</v>
      </c>
      <c r="B1809" s="259" t="s">
        <v>1304</v>
      </c>
      <c r="C1809" s="263"/>
      <c r="D1809" s="263"/>
      <c r="E1809" s="263">
        <v>11020</v>
      </c>
      <c r="F1809" s="263">
        <v>11020</v>
      </c>
      <c r="G1809" s="264"/>
      <c r="H1809" s="263"/>
      <c r="I1809" s="259" t="s">
        <v>4713</v>
      </c>
      <c r="J1809" s="214" t="s">
        <v>4730</v>
      </c>
    </row>
    <row r="1810" spans="1:10" ht="24" x14ac:dyDescent="0.25">
      <c r="A1810" s="214" t="s">
        <v>2506</v>
      </c>
      <c r="B1810" s="259" t="s">
        <v>1303</v>
      </c>
      <c r="C1810" s="263"/>
      <c r="D1810" s="263"/>
      <c r="E1810" s="263">
        <v>20662.5</v>
      </c>
      <c r="F1810" s="263">
        <v>20662.5</v>
      </c>
      <c r="G1810" s="264"/>
      <c r="H1810" s="263"/>
      <c r="I1810" s="259" t="s">
        <v>4713</v>
      </c>
      <c r="J1810" s="214" t="s">
        <v>4730</v>
      </c>
    </row>
    <row r="1811" spans="1:10" x14ac:dyDescent="0.25">
      <c r="A1811" s="214" t="s">
        <v>2505</v>
      </c>
      <c r="B1811" s="259" t="s">
        <v>1302</v>
      </c>
      <c r="C1811" s="263"/>
      <c r="D1811" s="263"/>
      <c r="E1811" s="263">
        <v>27550</v>
      </c>
      <c r="F1811" s="263">
        <v>27550</v>
      </c>
      <c r="G1811" s="264"/>
      <c r="H1811" s="263"/>
      <c r="I1811" s="259" t="s">
        <v>4713</v>
      </c>
      <c r="J1811" s="214" t="s">
        <v>4730</v>
      </c>
    </row>
    <row r="1812" spans="1:10" x14ac:dyDescent="0.25">
      <c r="A1812" s="214" t="s">
        <v>2504</v>
      </c>
      <c r="B1812" s="259" t="s">
        <v>1301</v>
      </c>
      <c r="C1812" s="263"/>
      <c r="D1812" s="263"/>
      <c r="E1812" s="263">
        <v>11210</v>
      </c>
      <c r="F1812" s="263">
        <v>11210</v>
      </c>
      <c r="G1812" s="264"/>
      <c r="H1812" s="263"/>
      <c r="I1812" s="259" t="s">
        <v>4713</v>
      </c>
      <c r="J1812" s="214" t="s">
        <v>4730</v>
      </c>
    </row>
    <row r="1813" spans="1:10" x14ac:dyDescent="0.25">
      <c r="A1813" s="214" t="s">
        <v>2503</v>
      </c>
      <c r="B1813" s="259" t="s">
        <v>1300</v>
      </c>
      <c r="C1813" s="263"/>
      <c r="D1813" s="263"/>
      <c r="E1813" s="263">
        <v>16150</v>
      </c>
      <c r="F1813" s="263">
        <v>16150</v>
      </c>
      <c r="G1813" s="264"/>
      <c r="H1813" s="263"/>
      <c r="I1813" s="259" t="s">
        <v>4713</v>
      </c>
      <c r="J1813" s="214" t="s">
        <v>4730</v>
      </c>
    </row>
    <row r="1814" spans="1:10" ht="36" x14ac:dyDescent="0.25">
      <c r="A1814" s="214" t="s">
        <v>2502</v>
      </c>
      <c r="B1814" s="259" t="s">
        <v>1299</v>
      </c>
      <c r="C1814" s="263"/>
      <c r="D1814" s="263"/>
      <c r="E1814" s="263">
        <v>21980</v>
      </c>
      <c r="F1814" s="263">
        <v>21980</v>
      </c>
      <c r="G1814" s="264"/>
      <c r="H1814" s="263"/>
      <c r="I1814" s="259" t="s">
        <v>4713</v>
      </c>
      <c r="J1814" s="214" t="s">
        <v>4730</v>
      </c>
    </row>
    <row r="1815" spans="1:10" ht="24" x14ac:dyDescent="0.25">
      <c r="A1815" s="214" t="s">
        <v>2501</v>
      </c>
      <c r="B1815" s="259" t="s">
        <v>1298</v>
      </c>
      <c r="C1815" s="263"/>
      <c r="D1815" s="263"/>
      <c r="E1815" s="263">
        <v>18357</v>
      </c>
      <c r="F1815" s="263">
        <v>18357</v>
      </c>
      <c r="G1815" s="264"/>
      <c r="H1815" s="263"/>
      <c r="I1815" s="259" t="s">
        <v>4713</v>
      </c>
      <c r="J1815" s="214" t="s">
        <v>4730</v>
      </c>
    </row>
    <row r="1816" spans="1:10" ht="24" x14ac:dyDescent="0.25">
      <c r="A1816" s="214" t="s">
        <v>2500</v>
      </c>
      <c r="B1816" s="259" t="s">
        <v>1297</v>
      </c>
      <c r="C1816" s="263"/>
      <c r="D1816" s="263"/>
      <c r="E1816" s="263">
        <v>13800</v>
      </c>
      <c r="F1816" s="263">
        <v>13800</v>
      </c>
      <c r="G1816" s="264"/>
      <c r="H1816" s="263"/>
      <c r="I1816" s="259" t="s">
        <v>4713</v>
      </c>
      <c r="J1816" s="214" t="s">
        <v>4730</v>
      </c>
    </row>
    <row r="1817" spans="1:10" ht="24" x14ac:dyDescent="0.25">
      <c r="A1817" s="214" t="s">
        <v>2499</v>
      </c>
      <c r="B1817" s="259" t="s">
        <v>1296</v>
      </c>
      <c r="C1817" s="263"/>
      <c r="D1817" s="263"/>
      <c r="E1817" s="263">
        <v>30863</v>
      </c>
      <c r="F1817" s="263">
        <v>30863</v>
      </c>
      <c r="G1817" s="264"/>
      <c r="H1817" s="263"/>
      <c r="I1817" s="259" t="s">
        <v>4713</v>
      </c>
      <c r="J1817" s="214" t="s">
        <v>4730</v>
      </c>
    </row>
    <row r="1818" spans="1:10" x14ac:dyDescent="0.25">
      <c r="A1818" s="214" t="s">
        <v>2498</v>
      </c>
      <c r="B1818" s="259" t="s">
        <v>1295</v>
      </c>
      <c r="C1818" s="263"/>
      <c r="D1818" s="263"/>
      <c r="E1818" s="263">
        <v>21680</v>
      </c>
      <c r="F1818" s="263">
        <v>21680</v>
      </c>
      <c r="G1818" s="264"/>
      <c r="H1818" s="263"/>
      <c r="I1818" s="259" t="s">
        <v>4713</v>
      </c>
      <c r="J1818" s="214" t="s">
        <v>4730</v>
      </c>
    </row>
    <row r="1819" spans="1:10" x14ac:dyDescent="0.25">
      <c r="A1819" s="214" t="s">
        <v>2496</v>
      </c>
      <c r="B1819" s="259" t="s">
        <v>1294</v>
      </c>
      <c r="C1819" s="263"/>
      <c r="D1819" s="263"/>
      <c r="E1819" s="263">
        <v>33500</v>
      </c>
      <c r="F1819" s="263">
        <v>33500</v>
      </c>
      <c r="G1819" s="264"/>
      <c r="H1819" s="263"/>
      <c r="I1819" s="259" t="s">
        <v>4713</v>
      </c>
      <c r="J1819" s="214" t="s">
        <v>4730</v>
      </c>
    </row>
    <row r="1820" spans="1:10" x14ac:dyDescent="0.25">
      <c r="A1820" s="214" t="s">
        <v>2495</v>
      </c>
      <c r="B1820" s="259" t="s">
        <v>1293</v>
      </c>
      <c r="C1820" s="263"/>
      <c r="D1820" s="263"/>
      <c r="E1820" s="263">
        <v>33500</v>
      </c>
      <c r="F1820" s="263">
        <v>33500</v>
      </c>
      <c r="G1820" s="264"/>
      <c r="H1820" s="263"/>
      <c r="I1820" s="259" t="s">
        <v>4713</v>
      </c>
      <c r="J1820" s="214" t="s">
        <v>4730</v>
      </c>
    </row>
    <row r="1821" spans="1:10" x14ac:dyDescent="0.25">
      <c r="A1821" s="214" t="s">
        <v>2494</v>
      </c>
      <c r="B1821" s="259" t="s">
        <v>1292</v>
      </c>
      <c r="C1821" s="263"/>
      <c r="D1821" s="263"/>
      <c r="E1821" s="263">
        <v>33000</v>
      </c>
      <c r="F1821" s="263">
        <v>33000</v>
      </c>
      <c r="G1821" s="264"/>
      <c r="H1821" s="263"/>
      <c r="I1821" s="259" t="s">
        <v>4713</v>
      </c>
      <c r="J1821" s="214" t="s">
        <v>4730</v>
      </c>
    </row>
    <row r="1822" spans="1:10" x14ac:dyDescent="0.25">
      <c r="A1822" s="214" t="s">
        <v>2492</v>
      </c>
      <c r="B1822" s="259" t="s">
        <v>1291</v>
      </c>
      <c r="C1822" s="263"/>
      <c r="D1822" s="263"/>
      <c r="E1822" s="263">
        <v>39990</v>
      </c>
      <c r="F1822" s="263">
        <v>39990</v>
      </c>
      <c r="G1822" s="264"/>
      <c r="H1822" s="263"/>
      <c r="I1822" s="259" t="s">
        <v>4713</v>
      </c>
      <c r="J1822" s="214" t="s">
        <v>4730</v>
      </c>
    </row>
    <row r="1823" spans="1:10" ht="24" x14ac:dyDescent="0.25">
      <c r="A1823" s="214" t="s">
        <v>2491</v>
      </c>
      <c r="B1823" s="259" t="s">
        <v>1290</v>
      </c>
      <c r="C1823" s="263"/>
      <c r="D1823" s="263"/>
      <c r="E1823" s="263">
        <v>13990</v>
      </c>
      <c r="F1823" s="263">
        <v>13990</v>
      </c>
      <c r="G1823" s="264"/>
      <c r="H1823" s="263"/>
      <c r="I1823" s="259" t="s">
        <v>4713</v>
      </c>
      <c r="J1823" s="214" t="s">
        <v>4730</v>
      </c>
    </row>
    <row r="1824" spans="1:10" x14ac:dyDescent="0.25">
      <c r="A1824" s="214" t="s">
        <v>2489</v>
      </c>
      <c r="B1824" s="259" t="s">
        <v>1289</v>
      </c>
      <c r="C1824" s="263"/>
      <c r="D1824" s="263"/>
      <c r="E1824" s="263">
        <v>15651</v>
      </c>
      <c r="F1824" s="263">
        <v>15651</v>
      </c>
      <c r="G1824" s="264"/>
      <c r="H1824" s="263"/>
      <c r="I1824" s="259" t="s">
        <v>4713</v>
      </c>
      <c r="J1824" s="214" t="s">
        <v>4730</v>
      </c>
    </row>
    <row r="1825" spans="1:10" ht="24" x14ac:dyDescent="0.25">
      <c r="A1825" s="214" t="s">
        <v>2487</v>
      </c>
      <c r="B1825" s="259" t="s">
        <v>1288</v>
      </c>
      <c r="C1825" s="263"/>
      <c r="D1825" s="263"/>
      <c r="E1825" s="263">
        <v>42888</v>
      </c>
      <c r="F1825" s="263">
        <v>42888</v>
      </c>
      <c r="G1825" s="264"/>
      <c r="H1825" s="263"/>
      <c r="I1825" s="259" t="s">
        <v>4713</v>
      </c>
      <c r="J1825" s="214" t="s">
        <v>4730</v>
      </c>
    </row>
    <row r="1826" spans="1:10" ht="24" x14ac:dyDescent="0.25">
      <c r="A1826" s="214" t="s">
        <v>2485</v>
      </c>
      <c r="B1826" s="259" t="s">
        <v>1287</v>
      </c>
      <c r="C1826" s="263"/>
      <c r="D1826" s="263"/>
      <c r="E1826" s="263">
        <v>51000</v>
      </c>
      <c r="F1826" s="263">
        <v>51000</v>
      </c>
      <c r="G1826" s="264"/>
      <c r="H1826" s="263"/>
      <c r="I1826" s="259" t="s">
        <v>4713</v>
      </c>
      <c r="J1826" s="214" t="s">
        <v>4730</v>
      </c>
    </row>
    <row r="1827" spans="1:10" x14ac:dyDescent="0.25">
      <c r="A1827" s="214" t="s">
        <v>2483</v>
      </c>
      <c r="B1827" s="259" t="s">
        <v>1286</v>
      </c>
      <c r="C1827" s="263"/>
      <c r="D1827" s="263"/>
      <c r="E1827" s="263">
        <v>53990</v>
      </c>
      <c r="F1827" s="263">
        <v>53990</v>
      </c>
      <c r="G1827" s="264"/>
      <c r="H1827" s="263"/>
      <c r="I1827" s="259" t="s">
        <v>4713</v>
      </c>
      <c r="J1827" s="214" t="s">
        <v>4730</v>
      </c>
    </row>
    <row r="1828" spans="1:10" x14ac:dyDescent="0.25">
      <c r="A1828" s="214" t="s">
        <v>2481</v>
      </c>
      <c r="B1828" s="259" t="s">
        <v>1284</v>
      </c>
      <c r="C1828" s="263"/>
      <c r="D1828" s="263"/>
      <c r="E1828" s="263">
        <v>12000</v>
      </c>
      <c r="F1828" s="263">
        <v>12000</v>
      </c>
      <c r="G1828" s="264"/>
      <c r="H1828" s="263"/>
      <c r="I1828" s="259" t="s">
        <v>4713</v>
      </c>
      <c r="J1828" s="214" t="s">
        <v>4730</v>
      </c>
    </row>
    <row r="1829" spans="1:10" x14ac:dyDescent="0.25">
      <c r="A1829" s="214" t="s">
        <v>2479</v>
      </c>
      <c r="B1829" s="259" t="s">
        <v>1272</v>
      </c>
      <c r="C1829" s="263"/>
      <c r="D1829" s="263"/>
      <c r="E1829" s="263">
        <v>512981.12</v>
      </c>
      <c r="F1829" s="263">
        <v>512981.12</v>
      </c>
      <c r="G1829" s="264"/>
      <c r="H1829" s="263"/>
      <c r="I1829" s="259" t="s">
        <v>4713</v>
      </c>
      <c r="J1829" s="214" t="s">
        <v>4730</v>
      </c>
    </row>
    <row r="1830" spans="1:10" x14ac:dyDescent="0.25">
      <c r="A1830" s="214" t="s">
        <v>2478</v>
      </c>
      <c r="B1830" s="259" t="s">
        <v>1282</v>
      </c>
      <c r="C1830" s="263"/>
      <c r="D1830" s="263"/>
      <c r="E1830" s="263">
        <v>37192</v>
      </c>
      <c r="F1830" s="263">
        <v>37192</v>
      </c>
      <c r="G1830" s="264"/>
      <c r="H1830" s="263"/>
      <c r="I1830" s="259" t="s">
        <v>4713</v>
      </c>
      <c r="J1830" s="214" t="s">
        <v>4730</v>
      </c>
    </row>
    <row r="1831" spans="1:10" x14ac:dyDescent="0.25">
      <c r="A1831" s="214" t="s">
        <v>2476</v>
      </c>
      <c r="B1831" s="259" t="s">
        <v>1281</v>
      </c>
      <c r="C1831" s="263"/>
      <c r="D1831" s="263"/>
      <c r="E1831" s="263">
        <v>25280</v>
      </c>
      <c r="F1831" s="263">
        <v>25280</v>
      </c>
      <c r="G1831" s="264"/>
      <c r="H1831" s="263"/>
      <c r="I1831" s="259" t="s">
        <v>4713</v>
      </c>
      <c r="J1831" s="214" t="s">
        <v>4730</v>
      </c>
    </row>
    <row r="1832" spans="1:10" ht="24" x14ac:dyDescent="0.25">
      <c r="A1832" s="214" t="s">
        <v>2475</v>
      </c>
      <c r="B1832" s="259" t="s">
        <v>1280</v>
      </c>
      <c r="C1832" s="263"/>
      <c r="D1832" s="263"/>
      <c r="E1832" s="263">
        <v>17014</v>
      </c>
      <c r="F1832" s="263">
        <v>17014</v>
      </c>
      <c r="G1832" s="264"/>
      <c r="H1832" s="263"/>
      <c r="I1832" s="259" t="s">
        <v>4713</v>
      </c>
      <c r="J1832" s="214" t="s">
        <v>4730</v>
      </c>
    </row>
    <row r="1833" spans="1:10" ht="24" x14ac:dyDescent="0.25">
      <c r="A1833" s="214" t="s">
        <v>2474</v>
      </c>
      <c r="B1833" s="259" t="s">
        <v>1278</v>
      </c>
      <c r="C1833" s="263"/>
      <c r="D1833" s="263"/>
      <c r="E1833" s="263">
        <v>26370</v>
      </c>
      <c r="F1833" s="263">
        <v>26370</v>
      </c>
      <c r="G1833" s="264"/>
      <c r="H1833" s="263"/>
      <c r="I1833" s="259" t="s">
        <v>4713</v>
      </c>
      <c r="J1833" s="214" t="s">
        <v>4730</v>
      </c>
    </row>
    <row r="1834" spans="1:10" ht="24" x14ac:dyDescent="0.25">
      <c r="A1834" s="214" t="s">
        <v>2473</v>
      </c>
      <c r="B1834" s="259" t="s">
        <v>1279</v>
      </c>
      <c r="C1834" s="263"/>
      <c r="D1834" s="263"/>
      <c r="E1834" s="263">
        <v>26370</v>
      </c>
      <c r="F1834" s="263">
        <v>26370</v>
      </c>
      <c r="G1834" s="264"/>
      <c r="H1834" s="263"/>
      <c r="I1834" s="259" t="s">
        <v>4713</v>
      </c>
      <c r="J1834" s="214" t="s">
        <v>4730</v>
      </c>
    </row>
    <row r="1835" spans="1:10" ht="24" x14ac:dyDescent="0.25">
      <c r="A1835" s="214" t="s">
        <v>2471</v>
      </c>
      <c r="B1835" s="259" t="s">
        <v>1278</v>
      </c>
      <c r="C1835" s="263"/>
      <c r="D1835" s="263"/>
      <c r="E1835" s="263">
        <v>26370</v>
      </c>
      <c r="F1835" s="263">
        <v>26370</v>
      </c>
      <c r="G1835" s="264"/>
      <c r="H1835" s="263"/>
      <c r="I1835" s="259" t="s">
        <v>4713</v>
      </c>
      <c r="J1835" s="214" t="s">
        <v>4730</v>
      </c>
    </row>
    <row r="1836" spans="1:10" ht="24" x14ac:dyDescent="0.25">
      <c r="A1836" s="214" t="s">
        <v>2470</v>
      </c>
      <c r="B1836" s="259" t="s">
        <v>1278</v>
      </c>
      <c r="C1836" s="263"/>
      <c r="D1836" s="263"/>
      <c r="E1836" s="263">
        <v>26370</v>
      </c>
      <c r="F1836" s="263">
        <v>26370</v>
      </c>
      <c r="G1836" s="264"/>
      <c r="H1836" s="263"/>
      <c r="I1836" s="259" t="s">
        <v>4713</v>
      </c>
      <c r="J1836" s="214" t="s">
        <v>4730</v>
      </c>
    </row>
    <row r="1837" spans="1:10" ht="24" x14ac:dyDescent="0.25">
      <c r="A1837" s="214" t="s">
        <v>2469</v>
      </c>
      <c r="B1837" s="259" t="s">
        <v>1277</v>
      </c>
      <c r="C1837" s="263"/>
      <c r="D1837" s="263"/>
      <c r="E1837" s="263">
        <v>27288</v>
      </c>
      <c r="F1837" s="263">
        <v>27288</v>
      </c>
      <c r="G1837" s="264"/>
      <c r="H1837" s="263"/>
      <c r="I1837" s="259" t="s">
        <v>4713</v>
      </c>
      <c r="J1837" s="214" t="s">
        <v>4730</v>
      </c>
    </row>
    <row r="1838" spans="1:10" ht="24" x14ac:dyDescent="0.25">
      <c r="A1838" s="214" t="s">
        <v>2468</v>
      </c>
      <c r="B1838" s="259" t="s">
        <v>1277</v>
      </c>
      <c r="C1838" s="263"/>
      <c r="D1838" s="263"/>
      <c r="E1838" s="263">
        <v>27288</v>
      </c>
      <c r="F1838" s="263">
        <v>27288</v>
      </c>
      <c r="G1838" s="264"/>
      <c r="H1838" s="263"/>
      <c r="I1838" s="259" t="s">
        <v>4713</v>
      </c>
      <c r="J1838" s="214" t="s">
        <v>4730</v>
      </c>
    </row>
    <row r="1839" spans="1:10" ht="24" x14ac:dyDescent="0.25">
      <c r="A1839" s="214" t="s">
        <v>2467</v>
      </c>
      <c r="B1839" s="259" t="s">
        <v>1276</v>
      </c>
      <c r="C1839" s="263"/>
      <c r="D1839" s="263"/>
      <c r="E1839" s="263">
        <v>13464</v>
      </c>
      <c r="F1839" s="263">
        <v>13464</v>
      </c>
      <c r="G1839" s="264"/>
      <c r="H1839" s="263"/>
      <c r="I1839" s="259" t="s">
        <v>4713</v>
      </c>
      <c r="J1839" s="214" t="s">
        <v>4730</v>
      </c>
    </row>
    <row r="1840" spans="1:10" x14ac:dyDescent="0.25">
      <c r="A1840" s="214" t="s">
        <v>2466</v>
      </c>
      <c r="B1840" s="259" t="s">
        <v>1275</v>
      </c>
      <c r="C1840" s="263"/>
      <c r="D1840" s="263"/>
      <c r="E1840" s="263">
        <v>115000</v>
      </c>
      <c r="F1840" s="263">
        <v>36964.35</v>
      </c>
      <c r="G1840" s="264"/>
      <c r="H1840" s="263"/>
      <c r="I1840" s="259" t="s">
        <v>4713</v>
      </c>
      <c r="J1840" s="214" t="s">
        <v>4730</v>
      </c>
    </row>
    <row r="1841" spans="1:10" x14ac:dyDescent="0.25">
      <c r="A1841" s="214" t="s">
        <v>2464</v>
      </c>
      <c r="B1841" s="259" t="s">
        <v>1274</v>
      </c>
      <c r="C1841" s="265"/>
      <c r="D1841" s="265"/>
      <c r="E1841" s="265">
        <v>18700</v>
      </c>
      <c r="F1841" s="263">
        <v>18700</v>
      </c>
      <c r="G1841" s="264"/>
      <c r="H1841" s="263"/>
      <c r="I1841" s="259" t="s">
        <v>4713</v>
      </c>
      <c r="J1841" s="214" t="s">
        <v>4730</v>
      </c>
    </row>
    <row r="1842" spans="1:10" x14ac:dyDescent="0.25">
      <c r="A1842" s="214" t="s">
        <v>2463</v>
      </c>
      <c r="B1842" s="259" t="s">
        <v>1273</v>
      </c>
      <c r="C1842" s="265"/>
      <c r="D1842" s="265"/>
      <c r="E1842" s="265">
        <v>30465</v>
      </c>
      <c r="F1842" s="263">
        <v>30465</v>
      </c>
      <c r="G1842" s="264"/>
      <c r="H1842" s="263"/>
      <c r="I1842" s="259" t="s">
        <v>4713</v>
      </c>
      <c r="J1842" s="214" t="s">
        <v>4730</v>
      </c>
    </row>
    <row r="1843" spans="1:10" x14ac:dyDescent="0.25">
      <c r="A1843" s="214" t="s">
        <v>2461</v>
      </c>
      <c r="B1843" s="259" t="s">
        <v>1271</v>
      </c>
      <c r="C1843" s="265"/>
      <c r="D1843" s="265"/>
      <c r="E1843" s="265">
        <v>10819.14</v>
      </c>
      <c r="F1843" s="263">
        <v>10819.14</v>
      </c>
      <c r="G1843" s="264"/>
      <c r="H1843" s="263"/>
      <c r="I1843" s="259" t="s">
        <v>4713</v>
      </c>
      <c r="J1843" s="214" t="s">
        <v>4730</v>
      </c>
    </row>
    <row r="1844" spans="1:10" ht="24" x14ac:dyDescent="0.25">
      <c r="A1844" s="214" t="s">
        <v>2460</v>
      </c>
      <c r="B1844" s="259" t="s">
        <v>1270</v>
      </c>
      <c r="C1844" s="263"/>
      <c r="D1844" s="263"/>
      <c r="E1844" s="263">
        <v>12960</v>
      </c>
      <c r="F1844" s="263">
        <v>12960</v>
      </c>
      <c r="G1844" s="264"/>
      <c r="H1844" s="263"/>
      <c r="I1844" s="259" t="s">
        <v>4713</v>
      </c>
      <c r="J1844" s="214" t="s">
        <v>4730</v>
      </c>
    </row>
    <row r="1845" spans="1:10" ht="24" x14ac:dyDescent="0.25">
      <c r="A1845" s="214" t="s">
        <v>2459</v>
      </c>
      <c r="B1845" s="259" t="s">
        <v>1269</v>
      </c>
      <c r="C1845" s="263"/>
      <c r="D1845" s="263"/>
      <c r="E1845" s="263">
        <v>16380</v>
      </c>
      <c r="F1845" s="263">
        <v>16380</v>
      </c>
      <c r="G1845" s="264"/>
      <c r="H1845" s="263"/>
      <c r="I1845" s="259" t="s">
        <v>4713</v>
      </c>
      <c r="J1845" s="214" t="s">
        <v>4730</v>
      </c>
    </row>
    <row r="1846" spans="1:10" x14ac:dyDescent="0.25">
      <c r="A1846" s="214" t="s">
        <v>2457</v>
      </c>
      <c r="B1846" s="259" t="s">
        <v>1268</v>
      </c>
      <c r="C1846" s="263"/>
      <c r="D1846" s="263"/>
      <c r="E1846" s="263">
        <v>10560</v>
      </c>
      <c r="F1846" s="263">
        <v>10560</v>
      </c>
      <c r="G1846" s="264"/>
      <c r="H1846" s="263"/>
      <c r="I1846" s="259" t="s">
        <v>4713</v>
      </c>
      <c r="J1846" s="214" t="s">
        <v>4730</v>
      </c>
    </row>
    <row r="1847" spans="1:10" x14ac:dyDescent="0.25">
      <c r="A1847" s="214" t="s">
        <v>6731</v>
      </c>
      <c r="B1847" s="259" t="s">
        <v>1267</v>
      </c>
      <c r="C1847" s="263"/>
      <c r="D1847" s="263"/>
      <c r="E1847" s="263">
        <v>12420</v>
      </c>
      <c r="F1847" s="263">
        <v>12420</v>
      </c>
      <c r="G1847" s="264"/>
      <c r="H1847" s="263"/>
      <c r="I1847" s="259" t="s">
        <v>4713</v>
      </c>
      <c r="J1847" s="214" t="s">
        <v>4730</v>
      </c>
    </row>
    <row r="1848" spans="1:10" ht="24" x14ac:dyDescent="0.25">
      <c r="A1848" s="214" t="s">
        <v>2455</v>
      </c>
      <c r="B1848" s="259" t="s">
        <v>1266</v>
      </c>
      <c r="C1848" s="263"/>
      <c r="D1848" s="263"/>
      <c r="E1848" s="263">
        <v>11970</v>
      </c>
      <c r="F1848" s="263">
        <v>11970</v>
      </c>
      <c r="G1848" s="264"/>
      <c r="H1848" s="263"/>
      <c r="I1848" s="259" t="s">
        <v>4713</v>
      </c>
      <c r="J1848" s="214" t="s">
        <v>4730</v>
      </c>
    </row>
    <row r="1849" spans="1:10" ht="24" x14ac:dyDescent="0.25">
      <c r="A1849" s="214" t="s">
        <v>2453</v>
      </c>
      <c r="B1849" s="259" t="s">
        <v>1265</v>
      </c>
      <c r="C1849" s="263"/>
      <c r="D1849" s="263"/>
      <c r="E1849" s="263">
        <v>16530</v>
      </c>
      <c r="F1849" s="263">
        <v>16530</v>
      </c>
      <c r="G1849" s="264"/>
      <c r="H1849" s="263"/>
      <c r="I1849" s="259" t="s">
        <v>4713</v>
      </c>
      <c r="J1849" s="214" t="s">
        <v>4730</v>
      </c>
    </row>
    <row r="1850" spans="1:10" ht="24" x14ac:dyDescent="0.25">
      <c r="A1850" s="214" t="s">
        <v>2451</v>
      </c>
      <c r="B1850" s="259" t="s">
        <v>1264</v>
      </c>
      <c r="C1850" s="263"/>
      <c r="D1850" s="263"/>
      <c r="E1850" s="263">
        <v>13530</v>
      </c>
      <c r="F1850" s="263">
        <v>13530</v>
      </c>
      <c r="G1850" s="264"/>
      <c r="H1850" s="263"/>
      <c r="I1850" s="259" t="s">
        <v>4713</v>
      </c>
      <c r="J1850" s="214" t="s">
        <v>4730</v>
      </c>
    </row>
    <row r="1851" spans="1:10" ht="24" x14ac:dyDescent="0.25">
      <c r="A1851" s="214" t="s">
        <v>6732</v>
      </c>
      <c r="B1851" s="259" t="s">
        <v>1263</v>
      </c>
      <c r="C1851" s="259"/>
      <c r="D1851" s="259"/>
      <c r="E1851" s="259">
        <v>23546.6</v>
      </c>
      <c r="F1851" s="263">
        <v>23546.6</v>
      </c>
      <c r="G1851" s="264"/>
      <c r="H1851" s="263"/>
      <c r="I1851" s="259" t="s">
        <v>4713</v>
      </c>
      <c r="J1851" s="214" t="s">
        <v>4730</v>
      </c>
    </row>
    <row r="1852" spans="1:10" ht="24" x14ac:dyDescent="0.25">
      <c r="A1852" s="214" t="s">
        <v>2450</v>
      </c>
      <c r="B1852" s="259" t="s">
        <v>1262</v>
      </c>
      <c r="C1852" s="263"/>
      <c r="D1852" s="263"/>
      <c r="E1852" s="263">
        <v>54912</v>
      </c>
      <c r="F1852" s="263">
        <v>13728</v>
      </c>
      <c r="G1852" s="264"/>
      <c r="H1852" s="263"/>
      <c r="I1852" s="259" t="s">
        <v>4713</v>
      </c>
      <c r="J1852" s="214" t="s">
        <v>4730</v>
      </c>
    </row>
    <row r="1853" spans="1:10" ht="24" x14ac:dyDescent="0.25">
      <c r="A1853" s="214" t="s">
        <v>6733</v>
      </c>
      <c r="B1853" s="259" t="s">
        <v>1261</v>
      </c>
      <c r="C1853" s="263"/>
      <c r="D1853" s="263"/>
      <c r="E1853" s="263">
        <v>44880</v>
      </c>
      <c r="F1853" s="263">
        <v>11220</v>
      </c>
      <c r="G1853" s="264"/>
      <c r="H1853" s="263"/>
      <c r="I1853" s="259" t="s">
        <v>4713</v>
      </c>
      <c r="J1853" s="214" t="s">
        <v>4730</v>
      </c>
    </row>
    <row r="1854" spans="1:10" ht="24" x14ac:dyDescent="0.25">
      <c r="A1854" s="214" t="s">
        <v>2449</v>
      </c>
      <c r="B1854" s="259" t="s">
        <v>1260</v>
      </c>
      <c r="C1854" s="263"/>
      <c r="D1854" s="263"/>
      <c r="E1854" s="263">
        <v>28180.9</v>
      </c>
      <c r="F1854" s="263">
        <v>28180.9</v>
      </c>
      <c r="G1854" s="264"/>
      <c r="H1854" s="263"/>
      <c r="I1854" s="259" t="s">
        <v>4713</v>
      </c>
      <c r="J1854" s="214" t="s">
        <v>4730</v>
      </c>
    </row>
    <row r="1855" spans="1:10" ht="24" x14ac:dyDescent="0.25">
      <c r="A1855" s="214" t="s">
        <v>2448</v>
      </c>
      <c r="B1855" s="259" t="s">
        <v>1260</v>
      </c>
      <c r="C1855" s="263"/>
      <c r="D1855" s="263"/>
      <c r="E1855" s="263">
        <v>28180.9</v>
      </c>
      <c r="F1855" s="263">
        <v>28180.9</v>
      </c>
      <c r="G1855" s="264"/>
      <c r="H1855" s="263"/>
      <c r="I1855" s="259" t="s">
        <v>4713</v>
      </c>
      <c r="J1855" s="214" t="s">
        <v>4730</v>
      </c>
    </row>
    <row r="1856" spans="1:10" ht="24" x14ac:dyDescent="0.25">
      <c r="A1856" s="214" t="s">
        <v>2447</v>
      </c>
      <c r="B1856" s="259" t="s">
        <v>1259</v>
      </c>
      <c r="C1856" s="263"/>
      <c r="D1856" s="263"/>
      <c r="E1856" s="263">
        <v>24224.2</v>
      </c>
      <c r="F1856" s="263">
        <v>24224.2</v>
      </c>
      <c r="G1856" s="264"/>
      <c r="H1856" s="263"/>
      <c r="I1856" s="259" t="s">
        <v>4713</v>
      </c>
      <c r="J1856" s="214" t="s">
        <v>4730</v>
      </c>
    </row>
    <row r="1857" spans="1:10" ht="24" x14ac:dyDescent="0.25">
      <c r="A1857" s="214" t="s">
        <v>2445</v>
      </c>
      <c r="B1857" s="259" t="s">
        <v>1259</v>
      </c>
      <c r="C1857" s="263"/>
      <c r="D1857" s="263"/>
      <c r="E1857" s="263">
        <v>24224.2</v>
      </c>
      <c r="F1857" s="263">
        <v>24224.2</v>
      </c>
      <c r="G1857" s="264"/>
      <c r="H1857" s="263"/>
      <c r="I1857" s="259" t="s">
        <v>4713</v>
      </c>
      <c r="J1857" s="214" t="s">
        <v>4730</v>
      </c>
    </row>
    <row r="1858" spans="1:10" ht="24" x14ac:dyDescent="0.25">
      <c r="A1858" s="214" t="s">
        <v>2443</v>
      </c>
      <c r="B1858" s="259" t="s">
        <v>1258</v>
      </c>
      <c r="C1858" s="263"/>
      <c r="D1858" s="263"/>
      <c r="E1858" s="263">
        <v>14885.2</v>
      </c>
      <c r="F1858" s="263">
        <v>14885.2</v>
      </c>
      <c r="G1858" s="264"/>
      <c r="H1858" s="263"/>
      <c r="I1858" s="259" t="s">
        <v>4713</v>
      </c>
      <c r="J1858" s="214" t="s">
        <v>4730</v>
      </c>
    </row>
    <row r="1859" spans="1:10" ht="24" x14ac:dyDescent="0.25">
      <c r="A1859" s="214" t="s">
        <v>6734</v>
      </c>
      <c r="B1859" s="259" t="s">
        <v>1257</v>
      </c>
      <c r="C1859" s="263"/>
      <c r="D1859" s="263"/>
      <c r="E1859" s="263">
        <v>34700</v>
      </c>
      <c r="F1859" s="263">
        <v>34700</v>
      </c>
      <c r="G1859" s="264"/>
      <c r="H1859" s="263"/>
      <c r="I1859" s="259" t="s">
        <v>4713</v>
      </c>
      <c r="J1859" s="214" t="s">
        <v>4730</v>
      </c>
    </row>
    <row r="1860" spans="1:10" ht="24" x14ac:dyDescent="0.25">
      <c r="A1860" s="214" t="s">
        <v>6735</v>
      </c>
      <c r="B1860" s="259" t="s">
        <v>1256</v>
      </c>
      <c r="C1860" s="263"/>
      <c r="D1860" s="263"/>
      <c r="E1860" s="263">
        <v>13167</v>
      </c>
      <c r="F1860" s="263">
        <v>13167</v>
      </c>
      <c r="G1860" s="264"/>
      <c r="H1860" s="263"/>
      <c r="I1860" s="259" t="s">
        <v>4713</v>
      </c>
      <c r="J1860" s="214" t="s">
        <v>4730</v>
      </c>
    </row>
    <row r="1861" spans="1:10" x14ac:dyDescent="0.25">
      <c r="A1861" s="214" t="s">
        <v>6736</v>
      </c>
      <c r="B1861" s="259" t="s">
        <v>1255</v>
      </c>
      <c r="C1861" s="263"/>
      <c r="D1861" s="263"/>
      <c r="E1861" s="263">
        <v>21413</v>
      </c>
      <c r="F1861" s="263">
        <v>21413</v>
      </c>
      <c r="G1861" s="264"/>
      <c r="H1861" s="263"/>
      <c r="I1861" s="259" t="s">
        <v>4713</v>
      </c>
      <c r="J1861" s="214" t="s">
        <v>4730</v>
      </c>
    </row>
    <row r="1862" spans="1:10" x14ac:dyDescent="0.25">
      <c r="A1862" s="214" t="s">
        <v>6737</v>
      </c>
      <c r="B1862" s="259" t="s">
        <v>1254</v>
      </c>
      <c r="C1862" s="263"/>
      <c r="D1862" s="263"/>
      <c r="E1862" s="263">
        <v>15295</v>
      </c>
      <c r="F1862" s="263">
        <v>15295</v>
      </c>
      <c r="G1862" s="264"/>
      <c r="H1862" s="263"/>
      <c r="I1862" s="259" t="s">
        <v>4713</v>
      </c>
      <c r="J1862" s="214" t="s">
        <v>4730</v>
      </c>
    </row>
    <row r="1863" spans="1:10" ht="24" x14ac:dyDescent="0.25">
      <c r="A1863" s="214" t="s">
        <v>2437</v>
      </c>
      <c r="B1863" s="259" t="s">
        <v>1253</v>
      </c>
      <c r="C1863" s="263"/>
      <c r="D1863" s="263"/>
      <c r="E1863" s="263">
        <v>20473</v>
      </c>
      <c r="F1863" s="263">
        <v>20473</v>
      </c>
      <c r="G1863" s="264"/>
      <c r="H1863" s="263"/>
      <c r="I1863" s="259" t="s">
        <v>4713</v>
      </c>
      <c r="J1863" s="214" t="s">
        <v>4730</v>
      </c>
    </row>
    <row r="1864" spans="1:10" ht="24" x14ac:dyDescent="0.25">
      <c r="A1864" s="214" t="s">
        <v>2435</v>
      </c>
      <c r="B1864" s="259" t="s">
        <v>1252</v>
      </c>
      <c r="C1864" s="263"/>
      <c r="D1864" s="263"/>
      <c r="E1864" s="263">
        <v>23546.6</v>
      </c>
      <c r="F1864" s="263">
        <v>23546.6</v>
      </c>
      <c r="G1864" s="264"/>
      <c r="H1864" s="263"/>
      <c r="I1864" s="259" t="s">
        <v>4713</v>
      </c>
      <c r="J1864" s="214" t="s">
        <v>4730</v>
      </c>
    </row>
    <row r="1865" spans="1:10" ht="24" x14ac:dyDescent="0.25">
      <c r="A1865" s="214" t="s">
        <v>2433</v>
      </c>
      <c r="B1865" s="259" t="s">
        <v>1251</v>
      </c>
      <c r="C1865" s="263"/>
      <c r="D1865" s="263"/>
      <c r="E1865" s="263">
        <v>30046</v>
      </c>
      <c r="F1865" s="263">
        <v>30046</v>
      </c>
      <c r="G1865" s="264"/>
      <c r="H1865" s="263"/>
      <c r="I1865" s="259" t="s">
        <v>4713</v>
      </c>
      <c r="J1865" s="214" t="s">
        <v>4730</v>
      </c>
    </row>
    <row r="1866" spans="1:10" ht="24" x14ac:dyDescent="0.25">
      <c r="A1866" s="214" t="s">
        <v>2432</v>
      </c>
      <c r="B1866" s="259" t="s">
        <v>1250</v>
      </c>
      <c r="C1866" s="263"/>
      <c r="D1866" s="263"/>
      <c r="E1866" s="263">
        <v>13400</v>
      </c>
      <c r="F1866" s="263">
        <v>13400</v>
      </c>
      <c r="G1866" s="264"/>
      <c r="H1866" s="263"/>
      <c r="I1866" s="259" t="s">
        <v>4713</v>
      </c>
      <c r="J1866" s="214" t="s">
        <v>4730</v>
      </c>
    </row>
    <row r="1867" spans="1:10" ht="24" x14ac:dyDescent="0.25">
      <c r="A1867" s="214" t="s">
        <v>2430</v>
      </c>
      <c r="B1867" s="259" t="s">
        <v>1249</v>
      </c>
      <c r="C1867" s="263"/>
      <c r="D1867" s="263"/>
      <c r="E1867" s="263">
        <v>13400</v>
      </c>
      <c r="F1867" s="263">
        <v>13400</v>
      </c>
      <c r="G1867" s="264"/>
      <c r="H1867" s="263"/>
      <c r="I1867" s="259" t="s">
        <v>4713</v>
      </c>
      <c r="J1867" s="214" t="s">
        <v>4730</v>
      </c>
    </row>
    <row r="1868" spans="1:10" ht="24" x14ac:dyDescent="0.25">
      <c r="A1868" s="214" t="s">
        <v>2429</v>
      </c>
      <c r="B1868" s="259" t="s">
        <v>1248</v>
      </c>
      <c r="C1868" s="263"/>
      <c r="D1868" s="263"/>
      <c r="E1868" s="263">
        <v>13400</v>
      </c>
      <c r="F1868" s="263">
        <v>13400</v>
      </c>
      <c r="G1868" s="264"/>
      <c r="H1868" s="263"/>
      <c r="I1868" s="259" t="s">
        <v>4713</v>
      </c>
      <c r="J1868" s="214" t="s">
        <v>4730</v>
      </c>
    </row>
    <row r="1869" spans="1:10" ht="24" x14ac:dyDescent="0.25">
      <c r="A1869" s="214" t="s">
        <v>6738</v>
      </c>
      <c r="B1869" s="259" t="s">
        <v>1247</v>
      </c>
      <c r="C1869" s="263"/>
      <c r="D1869" s="263"/>
      <c r="E1869" s="263">
        <v>12040</v>
      </c>
      <c r="F1869" s="263">
        <v>12040</v>
      </c>
      <c r="G1869" s="264"/>
      <c r="H1869" s="263"/>
      <c r="I1869" s="259" t="s">
        <v>4713</v>
      </c>
      <c r="J1869" s="214" t="s">
        <v>4730</v>
      </c>
    </row>
    <row r="1870" spans="1:10" ht="24" x14ac:dyDescent="0.25">
      <c r="A1870" s="214" t="s">
        <v>6739</v>
      </c>
      <c r="B1870" s="259" t="s">
        <v>1246</v>
      </c>
      <c r="C1870" s="263"/>
      <c r="D1870" s="263"/>
      <c r="E1870" s="263">
        <v>13400</v>
      </c>
      <c r="F1870" s="263">
        <v>13400</v>
      </c>
      <c r="G1870" s="264"/>
      <c r="H1870" s="263"/>
      <c r="I1870" s="259" t="s">
        <v>4713</v>
      </c>
      <c r="J1870" s="214" t="s">
        <v>4730</v>
      </c>
    </row>
    <row r="1871" spans="1:10" ht="24" x14ac:dyDescent="0.25">
      <c r="A1871" s="214" t="s">
        <v>6740</v>
      </c>
      <c r="B1871" s="259" t="s">
        <v>1245</v>
      </c>
      <c r="C1871" s="263"/>
      <c r="D1871" s="263"/>
      <c r="E1871" s="263">
        <v>14921</v>
      </c>
      <c r="F1871" s="263">
        <v>14921</v>
      </c>
      <c r="G1871" s="264"/>
      <c r="H1871" s="263"/>
      <c r="I1871" s="259" t="s">
        <v>4713</v>
      </c>
      <c r="J1871" s="214" t="s">
        <v>4730</v>
      </c>
    </row>
    <row r="1872" spans="1:10" x14ac:dyDescent="0.25">
      <c r="A1872" s="214" t="s">
        <v>6741</v>
      </c>
      <c r="B1872" s="259" t="s">
        <v>1244</v>
      </c>
      <c r="C1872" s="263"/>
      <c r="D1872" s="263"/>
      <c r="E1872" s="263">
        <v>28801</v>
      </c>
      <c r="F1872" s="263">
        <v>28801</v>
      </c>
      <c r="G1872" s="264"/>
      <c r="H1872" s="263"/>
      <c r="I1872" s="259" t="s">
        <v>4713</v>
      </c>
      <c r="J1872" s="214" t="s">
        <v>4730</v>
      </c>
    </row>
    <row r="1873" spans="1:10" x14ac:dyDescent="0.25">
      <c r="A1873" s="214" t="s">
        <v>2428</v>
      </c>
      <c r="B1873" s="259" t="s">
        <v>1243</v>
      </c>
      <c r="C1873" s="263"/>
      <c r="D1873" s="263"/>
      <c r="E1873" s="263">
        <v>15664</v>
      </c>
      <c r="F1873" s="263">
        <v>15664</v>
      </c>
      <c r="G1873" s="264"/>
      <c r="H1873" s="263"/>
      <c r="I1873" s="259" t="s">
        <v>4713</v>
      </c>
      <c r="J1873" s="214" t="s">
        <v>4730</v>
      </c>
    </row>
    <row r="1874" spans="1:10" x14ac:dyDescent="0.25">
      <c r="A1874" s="214" t="s">
        <v>2427</v>
      </c>
      <c r="B1874" s="259" t="s">
        <v>1242</v>
      </c>
      <c r="C1874" s="263"/>
      <c r="D1874" s="263"/>
      <c r="E1874" s="263">
        <v>320462.5</v>
      </c>
      <c r="F1874" s="263">
        <v>320462.5</v>
      </c>
      <c r="G1874" s="264"/>
      <c r="H1874" s="263"/>
      <c r="I1874" s="259" t="s">
        <v>4713</v>
      </c>
      <c r="J1874" s="214" t="s">
        <v>4730</v>
      </c>
    </row>
    <row r="1875" spans="1:10" x14ac:dyDescent="0.25">
      <c r="A1875" s="214" t="s">
        <v>2425</v>
      </c>
      <c r="B1875" s="259" t="s">
        <v>1241</v>
      </c>
      <c r="C1875" s="263"/>
      <c r="D1875" s="263"/>
      <c r="E1875" s="263">
        <v>755916.1</v>
      </c>
      <c r="F1875" s="263">
        <v>755916.1</v>
      </c>
      <c r="G1875" s="264"/>
      <c r="H1875" s="263"/>
      <c r="I1875" s="259" t="s">
        <v>4713</v>
      </c>
      <c r="J1875" s="214" t="s">
        <v>4730</v>
      </c>
    </row>
    <row r="1876" spans="1:10" x14ac:dyDescent="0.25">
      <c r="A1876" s="214" t="s">
        <v>2424</v>
      </c>
      <c r="B1876" s="259" t="s">
        <v>1240</v>
      </c>
      <c r="C1876" s="263"/>
      <c r="D1876" s="263"/>
      <c r="E1876" s="263">
        <v>44846</v>
      </c>
      <c r="F1876" s="263">
        <v>44846</v>
      </c>
      <c r="G1876" s="264"/>
      <c r="H1876" s="263"/>
      <c r="I1876" s="259" t="s">
        <v>4713</v>
      </c>
      <c r="J1876" s="214" t="s">
        <v>4730</v>
      </c>
    </row>
    <row r="1877" spans="1:10" x14ac:dyDescent="0.25">
      <c r="A1877" s="214" t="s">
        <v>6742</v>
      </c>
      <c r="B1877" s="259" t="s">
        <v>1239</v>
      </c>
      <c r="C1877" s="263"/>
      <c r="D1877" s="263"/>
      <c r="E1877" s="263">
        <v>87170</v>
      </c>
      <c r="F1877" s="263">
        <v>87170</v>
      </c>
      <c r="G1877" s="264"/>
      <c r="H1877" s="263"/>
      <c r="I1877" s="259" t="s">
        <v>4713</v>
      </c>
      <c r="J1877" s="214" t="s">
        <v>4730</v>
      </c>
    </row>
    <row r="1878" spans="1:10" x14ac:dyDescent="0.25">
      <c r="A1878" s="214" t="s">
        <v>6743</v>
      </c>
      <c r="B1878" s="259" t="s">
        <v>1238</v>
      </c>
      <c r="C1878" s="263"/>
      <c r="D1878" s="263"/>
      <c r="E1878" s="263">
        <v>534181.30000000005</v>
      </c>
      <c r="F1878" s="263">
        <v>534181.30000000005</v>
      </c>
      <c r="G1878" s="264"/>
      <c r="H1878" s="263"/>
      <c r="I1878" s="259" t="s">
        <v>4713</v>
      </c>
      <c r="J1878" s="214" t="s">
        <v>4730</v>
      </c>
    </row>
    <row r="1879" spans="1:10" x14ac:dyDescent="0.25">
      <c r="A1879" s="214" t="s">
        <v>2422</v>
      </c>
      <c r="B1879" s="259" t="s">
        <v>1237</v>
      </c>
      <c r="C1879" s="263"/>
      <c r="D1879" s="263"/>
      <c r="E1879" s="263">
        <v>57831</v>
      </c>
      <c r="F1879" s="263">
        <v>57831</v>
      </c>
      <c r="G1879" s="264"/>
      <c r="H1879" s="263"/>
      <c r="I1879" s="259" t="s">
        <v>4713</v>
      </c>
      <c r="J1879" s="214" t="s">
        <v>4730</v>
      </c>
    </row>
    <row r="1880" spans="1:10" x14ac:dyDescent="0.25">
      <c r="A1880" s="214" t="s">
        <v>6744</v>
      </c>
      <c r="B1880" s="259" t="s">
        <v>1236</v>
      </c>
      <c r="C1880" s="263"/>
      <c r="D1880" s="263"/>
      <c r="E1880" s="263">
        <v>99800</v>
      </c>
      <c r="F1880" s="263">
        <v>99800</v>
      </c>
      <c r="G1880" s="264"/>
      <c r="H1880" s="263"/>
      <c r="I1880" s="259" t="s">
        <v>4713</v>
      </c>
      <c r="J1880" s="214" t="s">
        <v>4730</v>
      </c>
    </row>
    <row r="1881" spans="1:10" ht="24" x14ac:dyDescent="0.25">
      <c r="A1881" s="214" t="s">
        <v>6745</v>
      </c>
      <c r="B1881" s="259" t="s">
        <v>1235</v>
      </c>
      <c r="C1881" s="263"/>
      <c r="D1881" s="263"/>
      <c r="E1881" s="263">
        <v>119109.26</v>
      </c>
      <c r="F1881" s="263">
        <v>47643.6</v>
      </c>
      <c r="G1881" s="264"/>
      <c r="H1881" s="263"/>
      <c r="I1881" s="259" t="s">
        <v>4713</v>
      </c>
      <c r="J1881" s="214" t="s">
        <v>4730</v>
      </c>
    </row>
    <row r="1882" spans="1:10" x14ac:dyDescent="0.25">
      <c r="A1882" s="214" t="s">
        <v>2420</v>
      </c>
      <c r="B1882" s="259" t="s">
        <v>1234</v>
      </c>
      <c r="C1882" s="263"/>
      <c r="D1882" s="263"/>
      <c r="E1882" s="263">
        <v>16800</v>
      </c>
      <c r="F1882" s="263">
        <v>16800</v>
      </c>
      <c r="G1882" s="264"/>
      <c r="H1882" s="263"/>
      <c r="I1882" s="259" t="s">
        <v>4713</v>
      </c>
      <c r="J1882" s="214" t="s">
        <v>4730</v>
      </c>
    </row>
    <row r="1883" spans="1:10" x14ac:dyDescent="0.25">
      <c r="A1883" s="214" t="s">
        <v>6746</v>
      </c>
      <c r="B1883" s="259" t="s">
        <v>1233</v>
      </c>
      <c r="C1883" s="263"/>
      <c r="D1883" s="263"/>
      <c r="E1883" s="263">
        <v>10540</v>
      </c>
      <c r="F1883" s="263">
        <v>10540</v>
      </c>
      <c r="G1883" s="264"/>
      <c r="H1883" s="263"/>
      <c r="I1883" s="259" t="s">
        <v>4713</v>
      </c>
      <c r="J1883" s="214" t="s">
        <v>4730</v>
      </c>
    </row>
    <row r="1884" spans="1:10" x14ac:dyDescent="0.25">
      <c r="A1884" s="214" t="s">
        <v>2419</v>
      </c>
      <c r="B1884" s="259" t="s">
        <v>1232</v>
      </c>
      <c r="C1884" s="263"/>
      <c r="D1884" s="263"/>
      <c r="E1884" s="263">
        <v>10080</v>
      </c>
      <c r="F1884" s="263">
        <v>10080</v>
      </c>
      <c r="G1884" s="264"/>
      <c r="H1884" s="263"/>
      <c r="I1884" s="259" t="s">
        <v>4713</v>
      </c>
      <c r="J1884" s="214" t="s">
        <v>4730</v>
      </c>
    </row>
    <row r="1885" spans="1:10" ht="24" x14ac:dyDescent="0.25">
      <c r="A1885" s="214" t="s">
        <v>2418</v>
      </c>
      <c r="B1885" s="259" t="s">
        <v>1231</v>
      </c>
      <c r="C1885" s="263"/>
      <c r="D1885" s="263"/>
      <c r="E1885" s="263">
        <v>12400</v>
      </c>
      <c r="F1885" s="263">
        <v>12400</v>
      </c>
      <c r="G1885" s="264"/>
      <c r="H1885" s="263"/>
      <c r="I1885" s="259" t="s">
        <v>4713</v>
      </c>
      <c r="J1885" s="214" t="s">
        <v>4730</v>
      </c>
    </row>
    <row r="1886" spans="1:10" ht="24" x14ac:dyDescent="0.25">
      <c r="A1886" s="214" t="s">
        <v>6747</v>
      </c>
      <c r="B1886" s="259" t="s">
        <v>1230</v>
      </c>
      <c r="C1886" s="263"/>
      <c r="D1886" s="263"/>
      <c r="E1886" s="263">
        <v>11780</v>
      </c>
      <c r="F1886" s="263">
        <v>11780</v>
      </c>
      <c r="G1886" s="264"/>
      <c r="H1886" s="263"/>
      <c r="I1886" s="259" t="s">
        <v>4713</v>
      </c>
      <c r="J1886" s="214" t="s">
        <v>4730</v>
      </c>
    </row>
    <row r="1887" spans="1:10" ht="24" x14ac:dyDescent="0.25">
      <c r="A1887" s="214" t="s">
        <v>2417</v>
      </c>
      <c r="B1887" s="259" t="s">
        <v>1229</v>
      </c>
      <c r="C1887" s="263"/>
      <c r="D1887" s="263"/>
      <c r="E1887" s="263">
        <v>72883.94</v>
      </c>
      <c r="F1887" s="263">
        <v>29153.52</v>
      </c>
      <c r="G1887" s="264"/>
      <c r="H1887" s="263"/>
      <c r="I1887" s="259" t="s">
        <v>4713</v>
      </c>
      <c r="J1887" s="214" t="s">
        <v>4730</v>
      </c>
    </row>
    <row r="1888" spans="1:10" x14ac:dyDescent="0.25">
      <c r="A1888" s="214" t="s">
        <v>6748</v>
      </c>
      <c r="B1888" s="259" t="s">
        <v>1228</v>
      </c>
      <c r="C1888" s="263"/>
      <c r="D1888" s="263"/>
      <c r="E1888" s="263">
        <v>188394.2</v>
      </c>
      <c r="F1888" s="263">
        <v>119763.4</v>
      </c>
      <c r="G1888" s="264"/>
      <c r="H1888" s="263"/>
      <c r="I1888" s="259" t="s">
        <v>4713</v>
      </c>
      <c r="J1888" s="214" t="s">
        <v>4730</v>
      </c>
    </row>
    <row r="1889" spans="1:10" x14ac:dyDescent="0.25">
      <c r="A1889" s="214" t="s">
        <v>6749</v>
      </c>
      <c r="B1889" s="259" t="s">
        <v>1227</v>
      </c>
      <c r="C1889" s="263"/>
      <c r="D1889" s="263"/>
      <c r="E1889" s="263">
        <v>13406.8</v>
      </c>
      <c r="F1889" s="263">
        <v>13406.8</v>
      </c>
      <c r="G1889" s="264"/>
      <c r="H1889" s="263"/>
      <c r="I1889" s="259" t="s">
        <v>4713</v>
      </c>
      <c r="J1889" s="214" t="s">
        <v>4730</v>
      </c>
    </row>
    <row r="1890" spans="1:10" x14ac:dyDescent="0.25">
      <c r="A1890" s="214" t="s">
        <v>6750</v>
      </c>
      <c r="B1890" s="259" t="s">
        <v>1226</v>
      </c>
      <c r="C1890" s="263"/>
      <c r="D1890" s="263"/>
      <c r="E1890" s="263">
        <v>30498.93</v>
      </c>
      <c r="F1890" s="263">
        <v>30498.93</v>
      </c>
      <c r="G1890" s="264"/>
      <c r="H1890" s="263"/>
      <c r="I1890" s="259" t="s">
        <v>4713</v>
      </c>
      <c r="J1890" s="214" t="s">
        <v>4730</v>
      </c>
    </row>
    <row r="1891" spans="1:10" x14ac:dyDescent="0.25">
      <c r="A1891" s="214" t="s">
        <v>6751</v>
      </c>
      <c r="B1891" s="259" t="s">
        <v>1225</v>
      </c>
      <c r="C1891" s="263"/>
      <c r="D1891" s="263"/>
      <c r="E1891" s="263">
        <v>27486.69</v>
      </c>
      <c r="F1891" s="263">
        <v>27486.69</v>
      </c>
      <c r="G1891" s="264"/>
      <c r="H1891" s="263"/>
      <c r="I1891" s="259" t="s">
        <v>4713</v>
      </c>
      <c r="J1891" s="214" t="s">
        <v>4730</v>
      </c>
    </row>
    <row r="1892" spans="1:10" x14ac:dyDescent="0.25">
      <c r="A1892" s="214" t="s">
        <v>6752</v>
      </c>
      <c r="B1892" s="259" t="s">
        <v>1224</v>
      </c>
      <c r="C1892" s="263"/>
      <c r="D1892" s="263"/>
      <c r="E1892" s="263">
        <v>42703.98</v>
      </c>
      <c r="F1892" s="263">
        <v>19216.71</v>
      </c>
      <c r="G1892" s="264"/>
      <c r="H1892" s="263"/>
      <c r="I1892" s="259" t="s">
        <v>4713</v>
      </c>
      <c r="J1892" s="214" t="s">
        <v>4730</v>
      </c>
    </row>
    <row r="1893" spans="1:10" x14ac:dyDescent="0.25">
      <c r="A1893" s="214" t="s">
        <v>6753</v>
      </c>
      <c r="B1893" s="259" t="s">
        <v>1223</v>
      </c>
      <c r="C1893" s="263"/>
      <c r="D1893" s="263"/>
      <c r="E1893" s="263">
        <v>33511.17</v>
      </c>
      <c r="F1893" s="263">
        <v>33511.17</v>
      </c>
      <c r="G1893" s="264"/>
      <c r="H1893" s="263"/>
      <c r="I1893" s="259" t="s">
        <v>4713</v>
      </c>
      <c r="J1893" s="214" t="s">
        <v>4730</v>
      </c>
    </row>
    <row r="1894" spans="1:10" ht="24" x14ac:dyDescent="0.25">
      <c r="A1894" s="214" t="s">
        <v>6754</v>
      </c>
      <c r="B1894" s="259" t="s">
        <v>1222</v>
      </c>
      <c r="C1894" s="263"/>
      <c r="D1894" s="263"/>
      <c r="E1894" s="263">
        <v>41346.14</v>
      </c>
      <c r="F1894" s="263">
        <v>18605.7</v>
      </c>
      <c r="G1894" s="264"/>
      <c r="H1894" s="263"/>
      <c r="I1894" s="259" t="s">
        <v>4713</v>
      </c>
      <c r="J1894" s="214" t="s">
        <v>4730</v>
      </c>
    </row>
    <row r="1895" spans="1:10" x14ac:dyDescent="0.25">
      <c r="A1895" s="214" t="s">
        <v>6755</v>
      </c>
      <c r="B1895" s="259" t="s">
        <v>1221</v>
      </c>
      <c r="C1895" s="263"/>
      <c r="D1895" s="263"/>
      <c r="E1895" s="263">
        <v>16442.8</v>
      </c>
      <c r="F1895" s="263">
        <v>16442.8</v>
      </c>
      <c r="G1895" s="264"/>
      <c r="H1895" s="263"/>
      <c r="I1895" s="259" t="s">
        <v>4713</v>
      </c>
      <c r="J1895" s="214" t="s">
        <v>4730</v>
      </c>
    </row>
    <row r="1896" spans="1:10" x14ac:dyDescent="0.25">
      <c r="A1896" s="214" t="s">
        <v>6756</v>
      </c>
      <c r="B1896" s="259" t="s">
        <v>1220</v>
      </c>
      <c r="C1896" s="263"/>
      <c r="D1896" s="263"/>
      <c r="E1896" s="263">
        <v>48028.09</v>
      </c>
      <c r="F1896" s="263">
        <v>21612.69</v>
      </c>
      <c r="G1896" s="264"/>
      <c r="H1896" s="263"/>
      <c r="I1896" s="259" t="s">
        <v>4713</v>
      </c>
      <c r="J1896" s="214" t="s">
        <v>4730</v>
      </c>
    </row>
    <row r="1897" spans="1:10" x14ac:dyDescent="0.25">
      <c r="A1897" s="214" t="s">
        <v>6757</v>
      </c>
      <c r="B1897" s="259" t="s">
        <v>1219</v>
      </c>
      <c r="C1897" s="263"/>
      <c r="D1897" s="263"/>
      <c r="E1897" s="263">
        <v>25569.94</v>
      </c>
      <c r="F1897" s="263">
        <v>25569.94</v>
      </c>
      <c r="G1897" s="264"/>
      <c r="H1897" s="263"/>
      <c r="I1897" s="259" t="s">
        <v>4713</v>
      </c>
      <c r="J1897" s="214" t="s">
        <v>4730</v>
      </c>
    </row>
    <row r="1898" spans="1:10" x14ac:dyDescent="0.25">
      <c r="A1898" s="214" t="s">
        <v>6758</v>
      </c>
      <c r="B1898" s="259" t="s">
        <v>1218</v>
      </c>
      <c r="C1898" s="263"/>
      <c r="D1898" s="263"/>
      <c r="E1898" s="263">
        <v>16874</v>
      </c>
      <c r="F1898" s="263">
        <v>16874</v>
      </c>
      <c r="G1898" s="264"/>
      <c r="H1898" s="263"/>
      <c r="I1898" s="259" t="s">
        <v>4713</v>
      </c>
      <c r="J1898" s="214" t="s">
        <v>4730</v>
      </c>
    </row>
    <row r="1899" spans="1:10" x14ac:dyDescent="0.25">
      <c r="A1899" s="214" t="s">
        <v>6759</v>
      </c>
      <c r="B1899" s="259" t="s">
        <v>1217</v>
      </c>
      <c r="C1899" s="263"/>
      <c r="D1899" s="263"/>
      <c r="E1899" s="263">
        <v>19734</v>
      </c>
      <c r="F1899" s="263">
        <v>19734</v>
      </c>
      <c r="G1899" s="264"/>
      <c r="H1899" s="263"/>
      <c r="I1899" s="259" t="s">
        <v>4713</v>
      </c>
      <c r="J1899" s="214" t="s">
        <v>4730</v>
      </c>
    </row>
    <row r="1900" spans="1:10" x14ac:dyDescent="0.25">
      <c r="A1900" s="214" t="s">
        <v>6760</v>
      </c>
      <c r="B1900" s="259" t="s">
        <v>1216</v>
      </c>
      <c r="C1900" s="263"/>
      <c r="D1900" s="263"/>
      <c r="E1900" s="263">
        <v>14000</v>
      </c>
      <c r="F1900" s="263">
        <v>14000</v>
      </c>
      <c r="G1900" s="264"/>
      <c r="H1900" s="263"/>
      <c r="I1900" s="259" t="s">
        <v>4713</v>
      </c>
      <c r="J1900" s="214" t="s">
        <v>4730</v>
      </c>
    </row>
    <row r="1901" spans="1:10" x14ac:dyDescent="0.25">
      <c r="A1901" s="214" t="s">
        <v>6761</v>
      </c>
      <c r="B1901" s="259" t="s">
        <v>1215</v>
      </c>
      <c r="C1901" s="263"/>
      <c r="D1901" s="263"/>
      <c r="E1901" s="263">
        <v>21384</v>
      </c>
      <c r="F1901" s="263">
        <v>21384</v>
      </c>
      <c r="G1901" s="264"/>
      <c r="H1901" s="263"/>
      <c r="I1901" s="259" t="s">
        <v>4713</v>
      </c>
      <c r="J1901" s="214" t="s">
        <v>4730</v>
      </c>
    </row>
    <row r="1902" spans="1:10" x14ac:dyDescent="0.25">
      <c r="A1902" s="214" t="s">
        <v>6762</v>
      </c>
      <c r="B1902" s="259" t="s">
        <v>1214</v>
      </c>
      <c r="C1902" s="263"/>
      <c r="D1902" s="263"/>
      <c r="E1902" s="263">
        <v>15417.82</v>
      </c>
      <c r="F1902" s="263">
        <v>15417.82</v>
      </c>
      <c r="G1902" s="264"/>
      <c r="H1902" s="263"/>
      <c r="I1902" s="259" t="s">
        <v>4713</v>
      </c>
      <c r="J1902" s="214" t="s">
        <v>4730</v>
      </c>
    </row>
    <row r="1903" spans="1:10" x14ac:dyDescent="0.25">
      <c r="A1903" s="214" t="s">
        <v>6763</v>
      </c>
      <c r="B1903" s="259" t="s">
        <v>1213</v>
      </c>
      <c r="C1903" s="263"/>
      <c r="D1903" s="263"/>
      <c r="E1903" s="263">
        <v>20176.86</v>
      </c>
      <c r="F1903" s="263">
        <v>20176.86</v>
      </c>
      <c r="G1903" s="264"/>
      <c r="H1903" s="263"/>
      <c r="I1903" s="259" t="s">
        <v>4713</v>
      </c>
      <c r="J1903" s="214" t="s">
        <v>4730</v>
      </c>
    </row>
    <row r="1904" spans="1:10" x14ac:dyDescent="0.25">
      <c r="A1904" s="214" t="s">
        <v>6764</v>
      </c>
      <c r="B1904" s="259" t="s">
        <v>1212</v>
      </c>
      <c r="C1904" s="263"/>
      <c r="D1904" s="263"/>
      <c r="E1904" s="263">
        <v>21238.799999999999</v>
      </c>
      <c r="F1904" s="263">
        <v>21238.799999999999</v>
      </c>
      <c r="G1904" s="264"/>
      <c r="H1904" s="263"/>
      <c r="I1904" s="259" t="s">
        <v>4713</v>
      </c>
      <c r="J1904" s="214" t="s">
        <v>4730</v>
      </c>
    </row>
    <row r="1905" spans="1:10" x14ac:dyDescent="0.25">
      <c r="A1905" s="214" t="s">
        <v>2412</v>
      </c>
      <c r="B1905" s="259" t="s">
        <v>1211</v>
      </c>
      <c r="C1905" s="263"/>
      <c r="D1905" s="263"/>
      <c r="E1905" s="263">
        <v>26733.63</v>
      </c>
      <c r="F1905" s="263">
        <v>26733.63</v>
      </c>
      <c r="G1905" s="264"/>
      <c r="H1905" s="263"/>
      <c r="I1905" s="259" t="s">
        <v>4713</v>
      </c>
      <c r="J1905" s="214" t="s">
        <v>4730</v>
      </c>
    </row>
    <row r="1906" spans="1:10" x14ac:dyDescent="0.25">
      <c r="A1906" s="214" t="s">
        <v>6765</v>
      </c>
      <c r="B1906" s="259" t="s">
        <v>1210</v>
      </c>
      <c r="C1906" s="263"/>
      <c r="D1906" s="263"/>
      <c r="E1906" s="263">
        <v>12736.46</v>
      </c>
      <c r="F1906" s="263">
        <v>12736.46</v>
      </c>
      <c r="G1906" s="264"/>
      <c r="H1906" s="263"/>
      <c r="I1906" s="259" t="s">
        <v>4713</v>
      </c>
      <c r="J1906" s="214" t="s">
        <v>4730</v>
      </c>
    </row>
    <row r="1907" spans="1:10" x14ac:dyDescent="0.25">
      <c r="A1907" s="214" t="s">
        <v>6766</v>
      </c>
      <c r="B1907" s="259" t="s">
        <v>1209</v>
      </c>
      <c r="C1907" s="263"/>
      <c r="D1907" s="263"/>
      <c r="E1907" s="263">
        <v>24850.98</v>
      </c>
      <c r="F1907" s="263">
        <v>24850.98</v>
      </c>
      <c r="G1907" s="264"/>
      <c r="H1907" s="263"/>
      <c r="I1907" s="259" t="s">
        <v>4713</v>
      </c>
      <c r="J1907" s="214" t="s">
        <v>4730</v>
      </c>
    </row>
    <row r="1908" spans="1:10" x14ac:dyDescent="0.25">
      <c r="A1908" s="214" t="s">
        <v>6767</v>
      </c>
      <c r="B1908" s="259" t="s">
        <v>1208</v>
      </c>
      <c r="C1908" s="263"/>
      <c r="D1908" s="263"/>
      <c r="E1908" s="263">
        <v>38865.42</v>
      </c>
      <c r="F1908" s="263">
        <v>38865.42</v>
      </c>
      <c r="G1908" s="264"/>
      <c r="H1908" s="263"/>
      <c r="I1908" s="259" t="s">
        <v>4713</v>
      </c>
      <c r="J1908" s="214" t="s">
        <v>4730</v>
      </c>
    </row>
    <row r="1909" spans="1:10" x14ac:dyDescent="0.25">
      <c r="A1909" s="214" t="s">
        <v>6768</v>
      </c>
      <c r="B1909" s="259" t="s">
        <v>1207</v>
      </c>
      <c r="C1909" s="263"/>
      <c r="D1909" s="263"/>
      <c r="E1909" s="263">
        <v>35986.5</v>
      </c>
      <c r="F1909" s="263">
        <v>35986.5</v>
      </c>
      <c r="G1909" s="264"/>
      <c r="H1909" s="263"/>
      <c r="I1909" s="259" t="s">
        <v>4713</v>
      </c>
      <c r="J1909" s="214" t="s">
        <v>4730</v>
      </c>
    </row>
    <row r="1910" spans="1:10" x14ac:dyDescent="0.25">
      <c r="A1910" s="214" t="s">
        <v>6769</v>
      </c>
      <c r="B1910" s="259" t="s">
        <v>1206</v>
      </c>
      <c r="C1910" s="263"/>
      <c r="D1910" s="263"/>
      <c r="E1910" s="263">
        <v>34067.22</v>
      </c>
      <c r="F1910" s="263">
        <v>34067.22</v>
      </c>
      <c r="G1910" s="264"/>
      <c r="H1910" s="263"/>
      <c r="I1910" s="259" t="s">
        <v>4713</v>
      </c>
      <c r="J1910" s="214" t="s">
        <v>4730</v>
      </c>
    </row>
    <row r="1911" spans="1:10" x14ac:dyDescent="0.25">
      <c r="A1911" s="214" t="s">
        <v>2410</v>
      </c>
      <c r="B1911" s="259" t="s">
        <v>1205</v>
      </c>
      <c r="C1911" s="263"/>
      <c r="D1911" s="263"/>
      <c r="E1911" s="263">
        <v>36946.14</v>
      </c>
      <c r="F1911" s="263">
        <v>36946.14</v>
      </c>
      <c r="G1911" s="264"/>
      <c r="H1911" s="263"/>
      <c r="I1911" s="259" t="s">
        <v>4713</v>
      </c>
      <c r="J1911" s="214" t="s">
        <v>4730</v>
      </c>
    </row>
    <row r="1912" spans="1:10" x14ac:dyDescent="0.25">
      <c r="A1912" s="214" t="s">
        <v>6770</v>
      </c>
      <c r="B1912" s="259" t="s">
        <v>1204</v>
      </c>
      <c r="C1912" s="263"/>
      <c r="D1912" s="263"/>
      <c r="E1912" s="263">
        <v>2011.02</v>
      </c>
      <c r="F1912" s="263">
        <v>2011.02</v>
      </c>
      <c r="G1912" s="264"/>
      <c r="H1912" s="263"/>
      <c r="I1912" s="259" t="s">
        <v>4713</v>
      </c>
      <c r="J1912" s="214" t="s">
        <v>4730</v>
      </c>
    </row>
    <row r="1913" spans="1:10" x14ac:dyDescent="0.25">
      <c r="A1913" s="214" t="s">
        <v>6771</v>
      </c>
      <c r="B1913" s="259" t="s">
        <v>1203</v>
      </c>
      <c r="C1913" s="263"/>
      <c r="D1913" s="263"/>
      <c r="E1913" s="263">
        <v>12452</v>
      </c>
      <c r="F1913" s="263">
        <v>12452</v>
      </c>
      <c r="G1913" s="264"/>
      <c r="H1913" s="263"/>
      <c r="I1913" s="259" t="s">
        <v>4713</v>
      </c>
      <c r="J1913" s="214" t="s">
        <v>4730</v>
      </c>
    </row>
    <row r="1914" spans="1:10" x14ac:dyDescent="0.25">
      <c r="A1914" s="214" t="s">
        <v>6772</v>
      </c>
      <c r="B1914" s="259" t="s">
        <v>1202</v>
      </c>
      <c r="C1914" s="263"/>
      <c r="D1914" s="263"/>
      <c r="E1914" s="263">
        <v>29037.69</v>
      </c>
      <c r="F1914" s="263">
        <v>29037.69</v>
      </c>
      <c r="G1914" s="264"/>
      <c r="H1914" s="263"/>
      <c r="I1914" s="259" t="s">
        <v>4713</v>
      </c>
      <c r="J1914" s="214" t="s">
        <v>4730</v>
      </c>
    </row>
    <row r="1915" spans="1:10" x14ac:dyDescent="0.25">
      <c r="A1915" s="214" t="s">
        <v>6773</v>
      </c>
      <c r="B1915" s="259" t="s">
        <v>1201</v>
      </c>
      <c r="C1915" s="263"/>
      <c r="D1915" s="263"/>
      <c r="E1915" s="263">
        <v>15723.18</v>
      </c>
      <c r="F1915" s="263">
        <v>15723.18</v>
      </c>
      <c r="G1915" s="264"/>
      <c r="H1915" s="263"/>
      <c r="I1915" s="259" t="s">
        <v>4713</v>
      </c>
      <c r="J1915" s="214" t="s">
        <v>4730</v>
      </c>
    </row>
    <row r="1916" spans="1:10" x14ac:dyDescent="0.25">
      <c r="A1916" s="214" t="s">
        <v>6774</v>
      </c>
      <c r="B1916" s="259" t="s">
        <v>1200</v>
      </c>
      <c r="C1916" s="263"/>
      <c r="D1916" s="263"/>
      <c r="E1916" s="263">
        <v>38434.44</v>
      </c>
      <c r="F1916" s="263">
        <v>38434.44</v>
      </c>
      <c r="G1916" s="264"/>
      <c r="H1916" s="263"/>
      <c r="I1916" s="259" t="s">
        <v>4713</v>
      </c>
      <c r="J1916" s="214" t="s">
        <v>4730</v>
      </c>
    </row>
    <row r="1917" spans="1:10" x14ac:dyDescent="0.25">
      <c r="A1917" s="214" t="s">
        <v>6775</v>
      </c>
      <c r="B1917" s="259" t="s">
        <v>1199</v>
      </c>
      <c r="C1917" s="263"/>
      <c r="D1917" s="263"/>
      <c r="E1917" s="263">
        <v>16847.599999999999</v>
      </c>
      <c r="F1917" s="263">
        <v>16847.599999999999</v>
      </c>
      <c r="G1917" s="264"/>
      <c r="H1917" s="263"/>
      <c r="I1917" s="259" t="s">
        <v>4713</v>
      </c>
      <c r="J1917" s="214" t="s">
        <v>4730</v>
      </c>
    </row>
    <row r="1918" spans="1:10" x14ac:dyDescent="0.25">
      <c r="A1918" s="214" t="s">
        <v>6776</v>
      </c>
      <c r="B1918" s="259" t="s">
        <v>1198</v>
      </c>
      <c r="C1918" s="263"/>
      <c r="D1918" s="263"/>
      <c r="E1918" s="263">
        <v>17150.54</v>
      </c>
      <c r="F1918" s="263">
        <v>17150.54</v>
      </c>
      <c r="G1918" s="264"/>
      <c r="H1918" s="263"/>
      <c r="I1918" s="259" t="s">
        <v>4713</v>
      </c>
      <c r="J1918" s="214" t="s">
        <v>4730</v>
      </c>
    </row>
    <row r="1919" spans="1:10" x14ac:dyDescent="0.25">
      <c r="A1919" s="214" t="s">
        <v>6777</v>
      </c>
      <c r="B1919" s="259" t="s">
        <v>1197</v>
      </c>
      <c r="C1919" s="263"/>
      <c r="D1919" s="263"/>
      <c r="E1919" s="263">
        <v>26787.64</v>
      </c>
      <c r="F1919" s="263">
        <v>26787.64</v>
      </c>
      <c r="G1919" s="264"/>
      <c r="H1919" s="263"/>
      <c r="I1919" s="259" t="s">
        <v>4713</v>
      </c>
      <c r="J1919" s="214" t="s">
        <v>4730</v>
      </c>
    </row>
    <row r="1920" spans="1:10" x14ac:dyDescent="0.25">
      <c r="A1920" s="214" t="s">
        <v>6778</v>
      </c>
      <c r="B1920" s="259" t="s">
        <v>1196</v>
      </c>
      <c r="C1920" s="263"/>
      <c r="D1920" s="263"/>
      <c r="E1920" s="263">
        <v>23769.24</v>
      </c>
      <c r="F1920" s="263">
        <v>23769.24</v>
      </c>
      <c r="G1920" s="264"/>
      <c r="H1920" s="263"/>
      <c r="I1920" s="259" t="s">
        <v>4713</v>
      </c>
      <c r="J1920" s="214" t="s">
        <v>4730</v>
      </c>
    </row>
    <row r="1921" spans="1:10" x14ac:dyDescent="0.25">
      <c r="A1921" s="214" t="s">
        <v>6779</v>
      </c>
      <c r="B1921" s="259" t="s">
        <v>1195</v>
      </c>
      <c r="C1921" s="263"/>
      <c r="D1921" s="263"/>
      <c r="E1921" s="263">
        <v>15061.2</v>
      </c>
      <c r="F1921" s="263">
        <v>15061.2</v>
      </c>
      <c r="G1921" s="264"/>
      <c r="H1921" s="263"/>
      <c r="I1921" s="259" t="s">
        <v>4713</v>
      </c>
      <c r="J1921" s="214" t="s">
        <v>4730</v>
      </c>
    </row>
    <row r="1922" spans="1:10" x14ac:dyDescent="0.25">
      <c r="A1922" s="214" t="s">
        <v>6780</v>
      </c>
      <c r="B1922" s="259" t="s">
        <v>1194</v>
      </c>
      <c r="C1922" s="263"/>
      <c r="D1922" s="263"/>
      <c r="E1922" s="263">
        <v>14308.14</v>
      </c>
      <c r="F1922" s="263">
        <v>14308.14</v>
      </c>
      <c r="G1922" s="264"/>
      <c r="H1922" s="263"/>
      <c r="I1922" s="259" t="s">
        <v>4713</v>
      </c>
      <c r="J1922" s="214" t="s">
        <v>4730</v>
      </c>
    </row>
    <row r="1923" spans="1:10" x14ac:dyDescent="0.25">
      <c r="A1923" s="214" t="s">
        <v>6781</v>
      </c>
      <c r="B1923" s="259" t="s">
        <v>1193</v>
      </c>
      <c r="C1923" s="263"/>
      <c r="D1923" s="263"/>
      <c r="E1923" s="263">
        <v>23531.31</v>
      </c>
      <c r="F1923" s="263">
        <v>23531.31</v>
      </c>
      <c r="G1923" s="264"/>
      <c r="H1923" s="263"/>
      <c r="I1923" s="259" t="s">
        <v>4713</v>
      </c>
      <c r="J1923" s="214" t="s">
        <v>4730</v>
      </c>
    </row>
    <row r="1924" spans="1:10" ht="24" x14ac:dyDescent="0.25">
      <c r="A1924" s="214" t="s">
        <v>6782</v>
      </c>
      <c r="B1924" s="259" t="s">
        <v>1192</v>
      </c>
      <c r="C1924" s="263"/>
      <c r="D1924" s="263"/>
      <c r="E1924" s="263">
        <v>24420</v>
      </c>
      <c r="F1924" s="263">
        <v>24420</v>
      </c>
      <c r="G1924" s="264"/>
      <c r="H1924" s="263"/>
      <c r="I1924" s="259" t="s">
        <v>4713</v>
      </c>
      <c r="J1924" s="214" t="s">
        <v>4730</v>
      </c>
    </row>
    <row r="1925" spans="1:10" ht="24" x14ac:dyDescent="0.25">
      <c r="A1925" s="214" t="s">
        <v>2405</v>
      </c>
      <c r="B1925" s="259" t="s">
        <v>1191</v>
      </c>
      <c r="C1925" s="263"/>
      <c r="D1925" s="263"/>
      <c r="E1925" s="263">
        <v>30536</v>
      </c>
      <c r="F1925" s="263">
        <v>30536</v>
      </c>
      <c r="G1925" s="264"/>
      <c r="H1925" s="263"/>
      <c r="I1925" s="259" t="s">
        <v>4713</v>
      </c>
      <c r="J1925" s="214" t="s">
        <v>4730</v>
      </c>
    </row>
    <row r="1926" spans="1:10" x14ac:dyDescent="0.25">
      <c r="A1926" s="214" t="s">
        <v>6783</v>
      </c>
      <c r="B1926" s="259" t="s">
        <v>1190</v>
      </c>
      <c r="C1926" s="263"/>
      <c r="D1926" s="263"/>
      <c r="E1926" s="263">
        <v>27666</v>
      </c>
      <c r="F1926" s="263">
        <v>27666</v>
      </c>
      <c r="G1926" s="264"/>
      <c r="H1926" s="263"/>
      <c r="I1926" s="259" t="s">
        <v>4713</v>
      </c>
      <c r="J1926" s="214" t="s">
        <v>4730</v>
      </c>
    </row>
    <row r="1927" spans="1:10" ht="24" x14ac:dyDescent="0.25">
      <c r="A1927" s="214" t="s">
        <v>6784</v>
      </c>
      <c r="B1927" s="259" t="s">
        <v>1189</v>
      </c>
      <c r="C1927" s="263"/>
      <c r="D1927" s="263"/>
      <c r="E1927" s="263">
        <v>15280</v>
      </c>
      <c r="F1927" s="263">
        <v>15280</v>
      </c>
      <c r="G1927" s="264"/>
      <c r="H1927" s="263"/>
      <c r="I1927" s="259" t="s">
        <v>4713</v>
      </c>
      <c r="J1927" s="214" t="s">
        <v>4730</v>
      </c>
    </row>
    <row r="1928" spans="1:10" ht="24" x14ac:dyDescent="0.25">
      <c r="A1928" s="214" t="s">
        <v>6785</v>
      </c>
      <c r="B1928" s="259" t="s">
        <v>1188</v>
      </c>
      <c r="C1928" s="263"/>
      <c r="D1928" s="263"/>
      <c r="E1928" s="263">
        <v>14516</v>
      </c>
      <c r="F1928" s="263">
        <v>14516</v>
      </c>
      <c r="G1928" s="264"/>
      <c r="H1928" s="263"/>
      <c r="I1928" s="259" t="s">
        <v>4713</v>
      </c>
      <c r="J1928" s="214" t="s">
        <v>4730</v>
      </c>
    </row>
    <row r="1929" spans="1:10" x14ac:dyDescent="0.25">
      <c r="A1929" s="214" t="s">
        <v>6786</v>
      </c>
      <c r="B1929" s="259" t="s">
        <v>1187</v>
      </c>
      <c r="C1929" s="263"/>
      <c r="D1929" s="263"/>
      <c r="E1929" s="263">
        <v>25300</v>
      </c>
      <c r="F1929" s="263">
        <v>25300</v>
      </c>
      <c r="G1929" s="264"/>
      <c r="H1929" s="263"/>
      <c r="I1929" s="259" t="s">
        <v>4713</v>
      </c>
      <c r="J1929" s="214" t="s">
        <v>4730</v>
      </c>
    </row>
    <row r="1930" spans="1:10" x14ac:dyDescent="0.25">
      <c r="A1930" s="214" t="s">
        <v>6787</v>
      </c>
      <c r="B1930" s="259" t="s">
        <v>1186</v>
      </c>
      <c r="C1930" s="263"/>
      <c r="D1930" s="263"/>
      <c r="E1930" s="263">
        <v>15924</v>
      </c>
      <c r="F1930" s="263">
        <v>15924</v>
      </c>
      <c r="G1930" s="264"/>
      <c r="H1930" s="263"/>
      <c r="I1930" s="259" t="s">
        <v>4713</v>
      </c>
      <c r="J1930" s="214" t="s">
        <v>4730</v>
      </c>
    </row>
    <row r="1931" spans="1:10" x14ac:dyDescent="0.25">
      <c r="A1931" s="214" t="s">
        <v>6788</v>
      </c>
      <c r="B1931" s="259" t="s">
        <v>1185</v>
      </c>
      <c r="C1931" s="263"/>
      <c r="D1931" s="263"/>
      <c r="E1931" s="263">
        <v>49000</v>
      </c>
      <c r="F1931" s="263">
        <v>49000</v>
      </c>
      <c r="G1931" s="264"/>
      <c r="H1931" s="263"/>
      <c r="I1931" s="259" t="s">
        <v>4713</v>
      </c>
      <c r="J1931" s="214" t="s">
        <v>4730</v>
      </c>
    </row>
    <row r="1932" spans="1:10" x14ac:dyDescent="0.25">
      <c r="A1932" s="214" t="s">
        <v>6789</v>
      </c>
      <c r="B1932" s="259" t="s">
        <v>1183</v>
      </c>
      <c r="C1932" s="263"/>
      <c r="D1932" s="263"/>
      <c r="E1932" s="263">
        <v>17500</v>
      </c>
      <c r="F1932" s="263">
        <v>17500</v>
      </c>
      <c r="G1932" s="264"/>
      <c r="H1932" s="263"/>
      <c r="I1932" s="259" t="s">
        <v>4713</v>
      </c>
      <c r="J1932" s="214" t="s">
        <v>4730</v>
      </c>
    </row>
    <row r="1933" spans="1:10" x14ac:dyDescent="0.25">
      <c r="A1933" s="214" t="s">
        <v>2404</v>
      </c>
      <c r="B1933" s="259" t="s">
        <v>1181</v>
      </c>
      <c r="C1933" s="265"/>
      <c r="D1933" s="265"/>
      <c r="E1933" s="265">
        <v>16000</v>
      </c>
      <c r="F1933" s="259">
        <v>16000</v>
      </c>
      <c r="G1933" s="261"/>
      <c r="H1933" s="259"/>
      <c r="I1933" s="259" t="s">
        <v>4713</v>
      </c>
      <c r="J1933" s="214" t="s">
        <v>4730</v>
      </c>
    </row>
    <row r="1934" spans="1:10" x14ac:dyDescent="0.25">
      <c r="A1934" s="214" t="s">
        <v>6790</v>
      </c>
      <c r="B1934" s="259" t="s">
        <v>1180</v>
      </c>
      <c r="C1934" s="265"/>
      <c r="D1934" s="265"/>
      <c r="E1934" s="265">
        <v>19700</v>
      </c>
      <c r="F1934" s="259">
        <v>19700</v>
      </c>
      <c r="G1934" s="261"/>
      <c r="H1934" s="259"/>
      <c r="I1934" s="259" t="s">
        <v>4713</v>
      </c>
      <c r="J1934" s="214" t="s">
        <v>4730</v>
      </c>
    </row>
    <row r="1935" spans="1:10" x14ac:dyDescent="0.25">
      <c r="A1935" s="214" t="s">
        <v>6791</v>
      </c>
      <c r="B1935" s="259" t="s">
        <v>1179</v>
      </c>
      <c r="C1935" s="265"/>
      <c r="D1935" s="265"/>
      <c r="E1935" s="265">
        <v>34440</v>
      </c>
      <c r="F1935" s="259">
        <v>34440</v>
      </c>
      <c r="G1935" s="261"/>
      <c r="H1935" s="259"/>
      <c r="I1935" s="259" t="s">
        <v>4713</v>
      </c>
      <c r="J1935" s="214" t="s">
        <v>4730</v>
      </c>
    </row>
    <row r="1936" spans="1:10" x14ac:dyDescent="0.25">
      <c r="A1936" s="214" t="s">
        <v>6792</v>
      </c>
      <c r="B1936" s="259" t="s">
        <v>1178</v>
      </c>
      <c r="C1936" s="265"/>
      <c r="D1936" s="265"/>
      <c r="E1936" s="265">
        <v>16000</v>
      </c>
      <c r="F1936" s="259">
        <v>16000</v>
      </c>
      <c r="G1936" s="261"/>
      <c r="H1936" s="259"/>
      <c r="I1936" s="259" t="s">
        <v>4713</v>
      </c>
      <c r="J1936" s="214" t="s">
        <v>4730</v>
      </c>
    </row>
    <row r="1937" spans="1:10" x14ac:dyDescent="0.25">
      <c r="A1937" s="214" t="s">
        <v>6793</v>
      </c>
      <c r="B1937" s="259" t="s">
        <v>1177</v>
      </c>
      <c r="C1937" s="265"/>
      <c r="D1937" s="265"/>
      <c r="E1937" s="265">
        <v>12000</v>
      </c>
      <c r="F1937" s="259">
        <v>12000</v>
      </c>
      <c r="G1937" s="261"/>
      <c r="H1937" s="259"/>
      <c r="I1937" s="259" t="s">
        <v>4713</v>
      </c>
      <c r="J1937" s="214" t="s">
        <v>4730</v>
      </c>
    </row>
    <row r="1938" spans="1:10" x14ac:dyDescent="0.25">
      <c r="A1938" s="214" t="s">
        <v>6794</v>
      </c>
      <c r="B1938" s="259" t="s">
        <v>1176</v>
      </c>
      <c r="C1938" s="265"/>
      <c r="D1938" s="265"/>
      <c r="E1938" s="265">
        <v>18150</v>
      </c>
      <c r="F1938" s="259">
        <v>18150</v>
      </c>
      <c r="G1938" s="261"/>
      <c r="H1938" s="259"/>
      <c r="I1938" s="259" t="s">
        <v>4713</v>
      </c>
      <c r="J1938" s="214" t="s">
        <v>4730</v>
      </c>
    </row>
    <row r="1939" spans="1:10" ht="24" x14ac:dyDescent="0.25">
      <c r="A1939" s="214" t="s">
        <v>2403</v>
      </c>
      <c r="B1939" s="259" t="s">
        <v>1175</v>
      </c>
      <c r="C1939" s="265"/>
      <c r="D1939" s="265"/>
      <c r="E1939" s="265">
        <v>13800</v>
      </c>
      <c r="F1939" s="259">
        <v>13800</v>
      </c>
      <c r="G1939" s="261"/>
      <c r="H1939" s="259"/>
      <c r="I1939" s="259" t="s">
        <v>4713</v>
      </c>
      <c r="J1939" s="214" t="s">
        <v>4730</v>
      </c>
    </row>
    <row r="1940" spans="1:10" x14ac:dyDescent="0.25">
      <c r="A1940" s="214" t="s">
        <v>2402</v>
      </c>
      <c r="B1940" s="259" t="s">
        <v>1173</v>
      </c>
      <c r="C1940" s="265"/>
      <c r="D1940" s="265"/>
      <c r="E1940" s="265">
        <v>1689577.69</v>
      </c>
      <c r="F1940" s="259">
        <v>1421452.4</v>
      </c>
      <c r="G1940" s="261"/>
      <c r="H1940" s="259"/>
      <c r="I1940" s="259" t="s">
        <v>4713</v>
      </c>
      <c r="J1940" s="214" t="s">
        <v>4730</v>
      </c>
    </row>
    <row r="1941" spans="1:10" x14ac:dyDescent="0.25">
      <c r="A1941" s="214" t="s">
        <v>6795</v>
      </c>
      <c r="B1941" s="259" t="s">
        <v>1172</v>
      </c>
      <c r="C1941" s="260"/>
      <c r="D1941" s="260"/>
      <c r="E1941" s="260">
        <v>26000</v>
      </c>
      <c r="F1941" s="260">
        <v>26000</v>
      </c>
      <c r="G1941" s="261"/>
      <c r="H1941" s="260"/>
      <c r="I1941" s="259" t="s">
        <v>1141</v>
      </c>
      <c r="J1941" s="214" t="s">
        <v>4730</v>
      </c>
    </row>
    <row r="1942" spans="1:10" x14ac:dyDescent="0.25">
      <c r="A1942" s="214" t="s">
        <v>2401</v>
      </c>
      <c r="B1942" s="259" t="s">
        <v>1164</v>
      </c>
      <c r="C1942" s="260"/>
      <c r="D1942" s="260"/>
      <c r="E1942" s="260">
        <v>21550</v>
      </c>
      <c r="F1942" s="260">
        <v>14941.63</v>
      </c>
      <c r="G1942" s="261"/>
      <c r="H1942" s="260"/>
      <c r="I1942" s="259" t="s">
        <v>1141</v>
      </c>
      <c r="J1942" s="214" t="s">
        <v>4730</v>
      </c>
    </row>
    <row r="1943" spans="1:10" x14ac:dyDescent="0.25">
      <c r="A1943" s="214" t="s">
        <v>2400</v>
      </c>
      <c r="B1943" s="259" t="s">
        <v>1146</v>
      </c>
      <c r="C1943" s="260"/>
      <c r="D1943" s="260"/>
      <c r="E1943" s="260">
        <v>32588</v>
      </c>
      <c r="F1943" s="260">
        <v>32588</v>
      </c>
      <c r="G1943" s="261"/>
      <c r="H1943" s="260"/>
      <c r="I1943" s="259" t="s">
        <v>4797</v>
      </c>
      <c r="J1943" s="214" t="s">
        <v>4682</v>
      </c>
    </row>
    <row r="1944" spans="1:10" x14ac:dyDescent="0.25">
      <c r="A1944" s="214" t="s">
        <v>6796</v>
      </c>
      <c r="B1944" s="259" t="s">
        <v>1123</v>
      </c>
      <c r="C1944" s="260"/>
      <c r="D1944" s="260"/>
      <c r="E1944" s="260">
        <v>37546.199999999997</v>
      </c>
      <c r="F1944" s="260">
        <v>37546.199999999997</v>
      </c>
      <c r="G1944" s="261"/>
      <c r="H1944" s="260"/>
      <c r="I1944" s="259" t="s">
        <v>1141</v>
      </c>
      <c r="J1944" s="214" t="s">
        <v>4730</v>
      </c>
    </row>
    <row r="1945" spans="1:10" x14ac:dyDescent="0.25">
      <c r="A1945" s="214" t="s">
        <v>6797</v>
      </c>
      <c r="B1945" s="259" t="s">
        <v>1124</v>
      </c>
      <c r="C1945" s="260"/>
      <c r="D1945" s="260"/>
      <c r="E1945" s="260">
        <v>34170</v>
      </c>
      <c r="F1945" s="260">
        <v>34170</v>
      </c>
      <c r="G1945" s="261"/>
      <c r="H1945" s="260"/>
      <c r="I1945" s="259" t="s">
        <v>1141</v>
      </c>
      <c r="J1945" s="214" t="s">
        <v>4730</v>
      </c>
    </row>
    <row r="1946" spans="1:10" x14ac:dyDescent="0.25">
      <c r="A1946" s="214" t="s">
        <v>6798</v>
      </c>
      <c r="B1946" s="259" t="s">
        <v>1124</v>
      </c>
      <c r="C1946" s="260"/>
      <c r="D1946" s="260"/>
      <c r="E1946" s="260">
        <v>30380.17</v>
      </c>
      <c r="F1946" s="260">
        <v>30380.17</v>
      </c>
      <c r="G1946" s="261"/>
      <c r="H1946" s="260"/>
      <c r="I1946" s="259" t="s">
        <v>1141</v>
      </c>
      <c r="J1946" s="214" t="s">
        <v>4730</v>
      </c>
    </row>
    <row r="1947" spans="1:10" x14ac:dyDescent="0.25">
      <c r="A1947" s="214" t="s">
        <v>6799</v>
      </c>
      <c r="B1947" s="259" t="s">
        <v>1124</v>
      </c>
      <c r="C1947" s="260"/>
      <c r="D1947" s="260"/>
      <c r="E1947" s="260">
        <v>28679.39</v>
      </c>
      <c r="F1947" s="260">
        <v>28679.39</v>
      </c>
      <c r="G1947" s="261"/>
      <c r="H1947" s="260"/>
      <c r="I1947" s="259" t="s">
        <v>1141</v>
      </c>
      <c r="J1947" s="214" t="s">
        <v>4730</v>
      </c>
    </row>
    <row r="1948" spans="1:10" x14ac:dyDescent="0.25">
      <c r="A1948" s="214" t="s">
        <v>6800</v>
      </c>
      <c r="B1948" s="259" t="s">
        <v>1167</v>
      </c>
      <c r="C1948" s="260"/>
      <c r="D1948" s="260"/>
      <c r="E1948" s="260">
        <v>34170.14</v>
      </c>
      <c r="F1948" s="260">
        <v>34170.14</v>
      </c>
      <c r="G1948" s="261"/>
      <c r="H1948" s="260"/>
      <c r="I1948" s="259" t="s">
        <v>1141</v>
      </c>
      <c r="J1948" s="214" t="s">
        <v>4730</v>
      </c>
    </row>
    <row r="1949" spans="1:10" x14ac:dyDescent="0.25">
      <c r="A1949" s="214" t="s">
        <v>6801</v>
      </c>
      <c r="B1949" s="259" t="s">
        <v>1124</v>
      </c>
      <c r="C1949" s="260"/>
      <c r="D1949" s="260"/>
      <c r="E1949" s="260">
        <v>33770</v>
      </c>
      <c r="F1949" s="260">
        <v>33770</v>
      </c>
      <c r="G1949" s="261"/>
      <c r="H1949" s="260"/>
      <c r="I1949" s="259" t="s">
        <v>1141</v>
      </c>
      <c r="J1949" s="214" t="s">
        <v>4730</v>
      </c>
    </row>
    <row r="1950" spans="1:10" x14ac:dyDescent="0.25">
      <c r="A1950" s="214" t="s">
        <v>6802</v>
      </c>
      <c r="B1950" s="259" t="s">
        <v>1124</v>
      </c>
      <c r="C1950" s="260"/>
      <c r="D1950" s="260"/>
      <c r="E1950" s="260">
        <v>24203</v>
      </c>
      <c r="F1950" s="260">
        <v>24203</v>
      </c>
      <c r="G1950" s="261"/>
      <c r="H1950" s="260"/>
      <c r="I1950" s="259" t="s">
        <v>1141</v>
      </c>
      <c r="J1950" s="214" t="s">
        <v>4730</v>
      </c>
    </row>
    <row r="1951" spans="1:10" x14ac:dyDescent="0.25">
      <c r="A1951" s="214" t="s">
        <v>6803</v>
      </c>
      <c r="B1951" s="259" t="s">
        <v>1171</v>
      </c>
      <c r="C1951" s="260"/>
      <c r="D1951" s="260"/>
      <c r="E1951" s="260">
        <v>123273</v>
      </c>
      <c r="F1951" s="260">
        <v>123273</v>
      </c>
      <c r="G1951" s="261"/>
      <c r="H1951" s="260"/>
      <c r="I1951" s="259" t="s">
        <v>1141</v>
      </c>
      <c r="J1951" s="214" t="s">
        <v>4730</v>
      </c>
    </row>
    <row r="1952" spans="1:10" x14ac:dyDescent="0.25">
      <c r="A1952" s="214" t="s">
        <v>6804</v>
      </c>
      <c r="B1952" s="259" t="s">
        <v>1170</v>
      </c>
      <c r="C1952" s="260"/>
      <c r="D1952" s="260"/>
      <c r="E1952" s="260">
        <v>35700</v>
      </c>
      <c r="F1952" s="260">
        <v>35700</v>
      </c>
      <c r="G1952" s="261"/>
      <c r="H1952" s="260"/>
      <c r="I1952" s="259" t="s">
        <v>1141</v>
      </c>
      <c r="J1952" s="214" t="s">
        <v>4730</v>
      </c>
    </row>
    <row r="1953" spans="1:10" x14ac:dyDescent="0.25">
      <c r="A1953" s="214" t="s">
        <v>6805</v>
      </c>
      <c r="B1953" s="259" t="s">
        <v>1124</v>
      </c>
      <c r="C1953" s="260"/>
      <c r="D1953" s="260"/>
      <c r="E1953" s="260">
        <v>23450</v>
      </c>
      <c r="F1953" s="260">
        <v>23450</v>
      </c>
      <c r="G1953" s="261"/>
      <c r="H1953" s="260"/>
      <c r="I1953" s="259" t="s">
        <v>1141</v>
      </c>
      <c r="J1953" s="214" t="s">
        <v>4730</v>
      </c>
    </row>
    <row r="1954" spans="1:10" x14ac:dyDescent="0.25">
      <c r="A1954" s="214" t="s">
        <v>6806</v>
      </c>
      <c r="B1954" s="259" t="s">
        <v>1167</v>
      </c>
      <c r="C1954" s="260"/>
      <c r="D1954" s="260"/>
      <c r="E1954" s="260">
        <v>35360</v>
      </c>
      <c r="F1954" s="260">
        <v>35360</v>
      </c>
      <c r="G1954" s="261"/>
      <c r="H1954" s="260"/>
      <c r="I1954" s="259" t="s">
        <v>1141</v>
      </c>
      <c r="J1954" s="214" t="s">
        <v>4730</v>
      </c>
    </row>
    <row r="1955" spans="1:10" x14ac:dyDescent="0.25">
      <c r="A1955" s="214" t="s">
        <v>6807</v>
      </c>
      <c r="B1955" s="259" t="s">
        <v>1164</v>
      </c>
      <c r="C1955" s="260"/>
      <c r="D1955" s="260"/>
      <c r="E1955" s="260">
        <v>17780</v>
      </c>
      <c r="F1955" s="260">
        <v>17780</v>
      </c>
      <c r="G1955" s="261"/>
      <c r="H1955" s="260"/>
      <c r="I1955" s="259" t="s">
        <v>1141</v>
      </c>
      <c r="J1955" s="214" t="s">
        <v>4730</v>
      </c>
    </row>
    <row r="1956" spans="1:10" x14ac:dyDescent="0.25">
      <c r="A1956" s="214" t="s">
        <v>6808</v>
      </c>
      <c r="B1956" s="259" t="s">
        <v>1147</v>
      </c>
      <c r="C1956" s="260"/>
      <c r="D1956" s="260"/>
      <c r="E1956" s="260">
        <v>14500</v>
      </c>
      <c r="F1956" s="260">
        <v>14500</v>
      </c>
      <c r="G1956" s="261"/>
      <c r="H1956" s="260"/>
      <c r="I1956" s="259" t="s">
        <v>1141</v>
      </c>
      <c r="J1956" s="214" t="s">
        <v>4730</v>
      </c>
    </row>
    <row r="1957" spans="1:10" x14ac:dyDescent="0.25">
      <c r="A1957" s="214" t="s">
        <v>6809</v>
      </c>
      <c r="B1957" s="259" t="s">
        <v>1164</v>
      </c>
      <c r="C1957" s="260"/>
      <c r="D1957" s="260"/>
      <c r="E1957" s="260">
        <v>15500</v>
      </c>
      <c r="F1957" s="260">
        <v>15500</v>
      </c>
      <c r="G1957" s="261"/>
      <c r="H1957" s="260"/>
      <c r="I1957" s="259" t="s">
        <v>1141</v>
      </c>
      <c r="J1957" s="214" t="s">
        <v>4730</v>
      </c>
    </row>
    <row r="1958" spans="1:10" x14ac:dyDescent="0.25">
      <c r="A1958" s="214" t="s">
        <v>6810</v>
      </c>
      <c r="B1958" s="259" t="s">
        <v>1166</v>
      </c>
      <c r="C1958" s="260"/>
      <c r="D1958" s="260"/>
      <c r="E1958" s="260">
        <v>22230</v>
      </c>
      <c r="F1958" s="260">
        <v>22230</v>
      </c>
      <c r="G1958" s="261"/>
      <c r="H1958" s="260"/>
      <c r="I1958" s="259" t="s">
        <v>1141</v>
      </c>
      <c r="J1958" s="214" t="s">
        <v>4730</v>
      </c>
    </row>
    <row r="1959" spans="1:10" x14ac:dyDescent="0.25">
      <c r="A1959" s="214" t="s">
        <v>6811</v>
      </c>
      <c r="B1959" s="259" t="s">
        <v>1164</v>
      </c>
      <c r="C1959" s="260"/>
      <c r="D1959" s="260"/>
      <c r="E1959" s="260">
        <v>11576.05</v>
      </c>
      <c r="F1959" s="260">
        <v>11576.05</v>
      </c>
      <c r="G1959" s="261"/>
      <c r="H1959" s="260"/>
      <c r="I1959" s="259" t="s">
        <v>1141</v>
      </c>
      <c r="J1959" s="214" t="s">
        <v>4730</v>
      </c>
    </row>
    <row r="1960" spans="1:10" x14ac:dyDescent="0.25">
      <c r="A1960" s="214" t="s">
        <v>6812</v>
      </c>
      <c r="B1960" s="259" t="s">
        <v>1147</v>
      </c>
      <c r="C1960" s="260"/>
      <c r="D1960" s="260"/>
      <c r="E1960" s="260">
        <v>12750</v>
      </c>
      <c r="F1960" s="260">
        <v>12750</v>
      </c>
      <c r="G1960" s="261"/>
      <c r="H1960" s="260"/>
      <c r="I1960" s="259" t="s">
        <v>1141</v>
      </c>
      <c r="J1960" s="214" t="s">
        <v>4730</v>
      </c>
    </row>
    <row r="1961" spans="1:10" x14ac:dyDescent="0.25">
      <c r="A1961" s="214" t="s">
        <v>6813</v>
      </c>
      <c r="B1961" s="259" t="s">
        <v>1169</v>
      </c>
      <c r="C1961" s="260"/>
      <c r="D1961" s="260"/>
      <c r="E1961" s="260">
        <v>14790</v>
      </c>
      <c r="F1961" s="260">
        <v>14790</v>
      </c>
      <c r="G1961" s="261"/>
      <c r="H1961" s="260"/>
      <c r="I1961" s="259" t="s">
        <v>1141</v>
      </c>
      <c r="J1961" s="214" t="s">
        <v>4730</v>
      </c>
    </row>
    <row r="1962" spans="1:10" x14ac:dyDescent="0.25">
      <c r="A1962" s="214" t="s">
        <v>6814</v>
      </c>
      <c r="B1962" s="259" t="s">
        <v>1164</v>
      </c>
      <c r="C1962" s="260"/>
      <c r="D1962" s="260"/>
      <c r="E1962" s="260">
        <v>10681.1</v>
      </c>
      <c r="F1962" s="260">
        <v>10681.1</v>
      </c>
      <c r="G1962" s="261"/>
      <c r="H1962" s="260"/>
      <c r="I1962" s="259" t="s">
        <v>1141</v>
      </c>
      <c r="J1962" s="214" t="s">
        <v>4730</v>
      </c>
    </row>
    <row r="1963" spans="1:10" x14ac:dyDescent="0.25">
      <c r="A1963" s="214" t="s">
        <v>6815</v>
      </c>
      <c r="B1963" s="259" t="s">
        <v>1125</v>
      </c>
      <c r="C1963" s="260"/>
      <c r="D1963" s="260"/>
      <c r="E1963" s="260">
        <v>10584</v>
      </c>
      <c r="F1963" s="260">
        <v>10584</v>
      </c>
      <c r="G1963" s="261"/>
      <c r="H1963" s="260"/>
      <c r="I1963" s="259" t="s">
        <v>1141</v>
      </c>
      <c r="J1963" s="214" t="s">
        <v>4730</v>
      </c>
    </row>
    <row r="1964" spans="1:10" x14ac:dyDescent="0.25">
      <c r="A1964" s="214" t="s">
        <v>6816</v>
      </c>
      <c r="B1964" s="259" t="s">
        <v>1167</v>
      </c>
      <c r="C1964" s="260"/>
      <c r="D1964" s="260"/>
      <c r="E1964" s="260">
        <v>14326.23</v>
      </c>
      <c r="F1964" s="260">
        <v>14326.23</v>
      </c>
      <c r="G1964" s="261"/>
      <c r="H1964" s="260"/>
      <c r="I1964" s="259" t="s">
        <v>1141</v>
      </c>
      <c r="J1964" s="214" t="s">
        <v>4730</v>
      </c>
    </row>
    <row r="1965" spans="1:10" x14ac:dyDescent="0.25">
      <c r="A1965" s="214" t="s">
        <v>6817</v>
      </c>
      <c r="B1965" s="259" t="s">
        <v>1166</v>
      </c>
      <c r="C1965" s="260"/>
      <c r="D1965" s="260"/>
      <c r="E1965" s="260">
        <v>12412</v>
      </c>
      <c r="F1965" s="260">
        <v>12412</v>
      </c>
      <c r="G1965" s="261"/>
      <c r="H1965" s="260"/>
      <c r="I1965" s="259" t="s">
        <v>1141</v>
      </c>
      <c r="J1965" s="214" t="s">
        <v>4730</v>
      </c>
    </row>
    <row r="1966" spans="1:10" x14ac:dyDescent="0.25">
      <c r="A1966" s="214" t="s">
        <v>6818</v>
      </c>
      <c r="B1966" s="259" t="s">
        <v>1166</v>
      </c>
      <c r="C1966" s="260"/>
      <c r="D1966" s="260"/>
      <c r="E1966" s="260">
        <v>15000</v>
      </c>
      <c r="F1966" s="260">
        <v>15000</v>
      </c>
      <c r="G1966" s="261"/>
      <c r="H1966" s="260"/>
      <c r="I1966" s="259" t="s">
        <v>1141</v>
      </c>
      <c r="J1966" s="214" t="s">
        <v>4730</v>
      </c>
    </row>
    <row r="1967" spans="1:10" x14ac:dyDescent="0.25">
      <c r="A1967" s="214" t="s">
        <v>6819</v>
      </c>
      <c r="B1967" s="259" t="s">
        <v>1165</v>
      </c>
      <c r="C1967" s="260"/>
      <c r="D1967" s="260"/>
      <c r="E1967" s="260">
        <v>14000</v>
      </c>
      <c r="F1967" s="260">
        <v>14000</v>
      </c>
      <c r="G1967" s="261"/>
      <c r="H1967" s="260"/>
      <c r="I1967" s="259" t="s">
        <v>1141</v>
      </c>
      <c r="J1967" s="214" t="s">
        <v>4730</v>
      </c>
    </row>
    <row r="1968" spans="1:10" x14ac:dyDescent="0.25">
      <c r="A1968" s="214" t="s">
        <v>2398</v>
      </c>
      <c r="B1968" s="259" t="s">
        <v>1163</v>
      </c>
      <c r="C1968" s="260"/>
      <c r="D1968" s="260"/>
      <c r="E1968" s="260">
        <v>17600</v>
      </c>
      <c r="F1968" s="260">
        <v>17600</v>
      </c>
      <c r="G1968" s="261"/>
      <c r="H1968" s="260"/>
      <c r="I1968" s="259" t="s">
        <v>1141</v>
      </c>
      <c r="J1968" s="214" t="s">
        <v>4730</v>
      </c>
    </row>
    <row r="1969" spans="1:10" x14ac:dyDescent="0.25">
      <c r="A1969" s="214" t="s">
        <v>6820</v>
      </c>
      <c r="B1969" s="259" t="s">
        <v>1162</v>
      </c>
      <c r="C1969" s="260"/>
      <c r="D1969" s="260"/>
      <c r="E1969" s="260">
        <v>23100</v>
      </c>
      <c r="F1969" s="260">
        <v>19558</v>
      </c>
      <c r="G1969" s="261"/>
      <c r="H1969" s="260"/>
      <c r="I1969" s="259" t="s">
        <v>1141</v>
      </c>
      <c r="J1969" s="214" t="s">
        <v>4730</v>
      </c>
    </row>
    <row r="1970" spans="1:10" x14ac:dyDescent="0.25">
      <c r="A1970" s="214" t="s">
        <v>6821</v>
      </c>
      <c r="B1970" s="259" t="s">
        <v>1144</v>
      </c>
      <c r="C1970" s="260"/>
      <c r="D1970" s="260"/>
      <c r="E1970" s="260">
        <v>20251</v>
      </c>
      <c r="F1970" s="260">
        <v>20251</v>
      </c>
      <c r="G1970" s="261"/>
      <c r="H1970" s="260"/>
      <c r="I1970" s="259" t="s">
        <v>1141</v>
      </c>
      <c r="J1970" s="214" t="s">
        <v>4730</v>
      </c>
    </row>
    <row r="1971" spans="1:10" x14ac:dyDescent="0.25">
      <c r="A1971" s="214" t="s">
        <v>6822</v>
      </c>
      <c r="B1971" s="259" t="s">
        <v>1161</v>
      </c>
      <c r="C1971" s="260"/>
      <c r="D1971" s="260"/>
      <c r="E1971" s="260">
        <v>19200</v>
      </c>
      <c r="F1971" s="260">
        <v>19200</v>
      </c>
      <c r="G1971" s="261"/>
      <c r="H1971" s="260"/>
      <c r="I1971" s="259" t="s">
        <v>1141</v>
      </c>
      <c r="J1971" s="214" t="s">
        <v>4730</v>
      </c>
    </row>
    <row r="1972" spans="1:10" x14ac:dyDescent="0.25">
      <c r="A1972" s="214" t="s">
        <v>6823</v>
      </c>
      <c r="B1972" s="259" t="s">
        <v>1160</v>
      </c>
      <c r="C1972" s="260"/>
      <c r="D1972" s="260"/>
      <c r="E1972" s="260">
        <v>21072</v>
      </c>
      <c r="F1972" s="260">
        <v>21072</v>
      </c>
      <c r="G1972" s="261"/>
      <c r="H1972" s="260"/>
      <c r="I1972" s="259" t="s">
        <v>1141</v>
      </c>
      <c r="J1972" s="214" t="s">
        <v>4730</v>
      </c>
    </row>
    <row r="1973" spans="1:10" x14ac:dyDescent="0.25">
      <c r="A1973" s="214" t="s">
        <v>6824</v>
      </c>
      <c r="B1973" s="259" t="s">
        <v>1159</v>
      </c>
      <c r="C1973" s="260"/>
      <c r="D1973" s="260"/>
      <c r="E1973" s="260">
        <v>13280</v>
      </c>
      <c r="F1973" s="260">
        <v>13280</v>
      </c>
      <c r="G1973" s="261"/>
      <c r="H1973" s="260"/>
      <c r="I1973" s="259" t="s">
        <v>1141</v>
      </c>
      <c r="J1973" s="214" t="s">
        <v>4730</v>
      </c>
    </row>
    <row r="1974" spans="1:10" x14ac:dyDescent="0.25">
      <c r="A1974" s="214" t="s">
        <v>6825</v>
      </c>
      <c r="B1974" s="259" t="s">
        <v>1157</v>
      </c>
      <c r="C1974" s="260"/>
      <c r="D1974" s="260"/>
      <c r="E1974" s="260">
        <v>97002</v>
      </c>
      <c r="F1974" s="260">
        <v>97002</v>
      </c>
      <c r="G1974" s="261"/>
      <c r="H1974" s="260"/>
      <c r="I1974" s="259" t="s">
        <v>1141</v>
      </c>
      <c r="J1974" s="214" t="s">
        <v>4730</v>
      </c>
    </row>
    <row r="1975" spans="1:10" x14ac:dyDescent="0.25">
      <c r="A1975" s="214" t="s">
        <v>6826</v>
      </c>
      <c r="B1975" s="259" t="s">
        <v>1157</v>
      </c>
      <c r="C1975" s="260"/>
      <c r="D1975" s="260"/>
      <c r="E1975" s="260">
        <v>45000</v>
      </c>
      <c r="F1975" s="260">
        <v>45000</v>
      </c>
      <c r="G1975" s="261"/>
      <c r="H1975" s="260"/>
      <c r="I1975" s="259" t="s">
        <v>1141</v>
      </c>
      <c r="J1975" s="214" t="s">
        <v>4730</v>
      </c>
    </row>
    <row r="1976" spans="1:10" x14ac:dyDescent="0.25">
      <c r="A1976" s="214" t="s">
        <v>6827</v>
      </c>
      <c r="B1976" s="259" t="s">
        <v>1156</v>
      </c>
      <c r="C1976" s="260"/>
      <c r="D1976" s="260"/>
      <c r="E1976" s="260">
        <v>14000</v>
      </c>
      <c r="F1976" s="260">
        <v>14000</v>
      </c>
      <c r="G1976" s="261"/>
      <c r="H1976" s="260"/>
      <c r="I1976" s="259" t="s">
        <v>1141</v>
      </c>
      <c r="J1976" s="214" t="s">
        <v>4730</v>
      </c>
    </row>
    <row r="1977" spans="1:10" x14ac:dyDescent="0.25">
      <c r="A1977" s="214" t="s">
        <v>6828</v>
      </c>
      <c r="B1977" s="259" t="s">
        <v>1155</v>
      </c>
      <c r="C1977" s="260"/>
      <c r="D1977" s="260"/>
      <c r="E1977" s="260">
        <v>16516</v>
      </c>
      <c r="F1977" s="260">
        <v>16516</v>
      </c>
      <c r="G1977" s="261"/>
      <c r="H1977" s="260"/>
      <c r="I1977" s="259" t="s">
        <v>1141</v>
      </c>
      <c r="J1977" s="214" t="s">
        <v>4730</v>
      </c>
    </row>
    <row r="1978" spans="1:10" x14ac:dyDescent="0.25">
      <c r="A1978" s="214" t="s">
        <v>6829</v>
      </c>
      <c r="B1978" s="259" t="s">
        <v>1136</v>
      </c>
      <c r="C1978" s="260"/>
      <c r="D1978" s="260"/>
      <c r="E1978" s="260">
        <v>28249</v>
      </c>
      <c r="F1978" s="260">
        <v>28249</v>
      </c>
      <c r="G1978" s="261"/>
      <c r="H1978" s="260"/>
      <c r="I1978" s="259" t="s">
        <v>1141</v>
      </c>
      <c r="J1978" s="214" t="s">
        <v>4730</v>
      </c>
    </row>
    <row r="1979" spans="1:10" x14ac:dyDescent="0.25">
      <c r="A1979" s="214" t="s">
        <v>2394</v>
      </c>
      <c r="B1979" s="259" t="s">
        <v>1154</v>
      </c>
      <c r="C1979" s="260"/>
      <c r="D1979" s="260"/>
      <c r="E1979" s="260">
        <v>190585</v>
      </c>
      <c r="F1979" s="260">
        <v>122291.98</v>
      </c>
      <c r="G1979" s="261"/>
      <c r="H1979" s="260"/>
      <c r="I1979" s="259" t="s">
        <v>1141</v>
      </c>
      <c r="J1979" s="214" t="s">
        <v>4730</v>
      </c>
    </row>
    <row r="1980" spans="1:10" x14ac:dyDescent="0.25">
      <c r="A1980" s="214" t="s">
        <v>6830</v>
      </c>
      <c r="B1980" s="259" t="s">
        <v>1154</v>
      </c>
      <c r="C1980" s="260"/>
      <c r="D1980" s="260"/>
      <c r="E1980" s="260">
        <v>244800</v>
      </c>
      <c r="F1980" s="260">
        <v>141780</v>
      </c>
      <c r="G1980" s="261"/>
      <c r="H1980" s="260"/>
      <c r="I1980" s="259" t="s">
        <v>1141</v>
      </c>
      <c r="J1980" s="214" t="s">
        <v>4730</v>
      </c>
    </row>
    <row r="1981" spans="1:10" x14ac:dyDescent="0.25">
      <c r="A1981" s="214" t="s">
        <v>6831</v>
      </c>
      <c r="B1981" s="259" t="s">
        <v>1153</v>
      </c>
      <c r="C1981" s="260"/>
      <c r="D1981" s="260"/>
      <c r="E1981" s="260">
        <v>28000</v>
      </c>
      <c r="F1981" s="260">
        <v>28000</v>
      </c>
      <c r="G1981" s="261"/>
      <c r="H1981" s="260"/>
      <c r="I1981" s="259" t="s">
        <v>4797</v>
      </c>
      <c r="J1981" s="214" t="s">
        <v>4682</v>
      </c>
    </row>
    <row r="1982" spans="1:10" x14ac:dyDescent="0.25">
      <c r="A1982" s="214" t="s">
        <v>6832</v>
      </c>
      <c r="B1982" s="259" t="s">
        <v>1152</v>
      </c>
      <c r="C1982" s="260"/>
      <c r="D1982" s="260"/>
      <c r="E1982" s="260">
        <v>45614.400000000001</v>
      </c>
      <c r="F1982" s="260">
        <v>45614.400000000001</v>
      </c>
      <c r="G1982" s="261"/>
      <c r="H1982" s="260"/>
      <c r="I1982" s="259" t="s">
        <v>1141</v>
      </c>
      <c r="J1982" s="214" t="s">
        <v>4730</v>
      </c>
    </row>
    <row r="1983" spans="1:10" x14ac:dyDescent="0.25">
      <c r="A1983" s="214" t="s">
        <v>6833</v>
      </c>
      <c r="B1983" s="259" t="s">
        <v>1151</v>
      </c>
      <c r="C1983" s="260"/>
      <c r="D1983" s="260"/>
      <c r="E1983" s="260">
        <v>30600</v>
      </c>
      <c r="F1983" s="260">
        <v>30600</v>
      </c>
      <c r="G1983" s="261"/>
      <c r="H1983" s="260"/>
      <c r="I1983" s="259" t="s">
        <v>1141</v>
      </c>
      <c r="J1983" s="214" t="s">
        <v>4730</v>
      </c>
    </row>
    <row r="1984" spans="1:10" x14ac:dyDescent="0.25">
      <c r="A1984" s="214" t="s">
        <v>6834</v>
      </c>
      <c r="B1984" s="259" t="s">
        <v>1150</v>
      </c>
      <c r="C1984" s="260"/>
      <c r="D1984" s="260"/>
      <c r="E1984" s="260">
        <v>38200</v>
      </c>
      <c r="F1984" s="260">
        <v>38200</v>
      </c>
      <c r="G1984" s="261"/>
      <c r="H1984" s="260"/>
      <c r="I1984" s="259" t="s">
        <v>1141</v>
      </c>
      <c r="J1984" s="214" t="s">
        <v>4730</v>
      </c>
    </row>
    <row r="1985" spans="1:10" x14ac:dyDescent="0.25">
      <c r="A1985" s="214" t="s">
        <v>6835</v>
      </c>
      <c r="B1985" s="259" t="s">
        <v>1149</v>
      </c>
      <c r="C1985" s="260"/>
      <c r="D1985" s="260"/>
      <c r="E1985" s="260">
        <v>254600</v>
      </c>
      <c r="F1985" s="260">
        <v>254600</v>
      </c>
      <c r="G1985" s="261"/>
      <c r="H1985" s="260"/>
      <c r="I1985" s="259" t="s">
        <v>1141</v>
      </c>
      <c r="J1985" s="214" t="s">
        <v>4730</v>
      </c>
    </row>
    <row r="1986" spans="1:10" x14ac:dyDescent="0.25">
      <c r="A1986" s="214" t="s">
        <v>6836</v>
      </c>
      <c r="B1986" s="259" t="s">
        <v>1148</v>
      </c>
      <c r="C1986" s="260"/>
      <c r="D1986" s="260"/>
      <c r="E1986" s="260">
        <v>16605.599999999999</v>
      </c>
      <c r="F1986" s="260">
        <v>16605.599999999999</v>
      </c>
      <c r="G1986" s="261"/>
      <c r="H1986" s="260"/>
      <c r="I1986" s="259" t="s">
        <v>1141</v>
      </c>
      <c r="J1986" s="214" t="s">
        <v>4730</v>
      </c>
    </row>
    <row r="1987" spans="1:10" x14ac:dyDescent="0.25">
      <c r="A1987" s="214" t="s">
        <v>6837</v>
      </c>
      <c r="B1987" s="259" t="s">
        <v>1147</v>
      </c>
      <c r="C1987" s="260"/>
      <c r="D1987" s="260"/>
      <c r="E1987" s="260">
        <v>36000</v>
      </c>
      <c r="F1987" s="260">
        <v>36000</v>
      </c>
      <c r="G1987" s="261"/>
      <c r="H1987" s="260"/>
      <c r="I1987" s="259" t="s">
        <v>1141</v>
      </c>
      <c r="J1987" s="214" t="s">
        <v>4730</v>
      </c>
    </row>
    <row r="1988" spans="1:10" x14ac:dyDescent="0.25">
      <c r="A1988" s="214" t="s">
        <v>6838</v>
      </c>
      <c r="B1988" s="259" t="s">
        <v>1146</v>
      </c>
      <c r="C1988" s="260"/>
      <c r="D1988" s="260"/>
      <c r="E1988" s="260">
        <v>14300</v>
      </c>
      <c r="F1988" s="260">
        <v>14300</v>
      </c>
      <c r="G1988" s="261"/>
      <c r="H1988" s="260"/>
      <c r="I1988" s="259" t="s">
        <v>4797</v>
      </c>
      <c r="J1988" s="214" t="s">
        <v>4682</v>
      </c>
    </row>
    <row r="1989" spans="1:10" x14ac:dyDescent="0.25">
      <c r="A1989" s="214" t="s">
        <v>6839</v>
      </c>
      <c r="B1989" s="259" t="s">
        <v>1118</v>
      </c>
      <c r="C1989" s="260"/>
      <c r="D1989" s="260"/>
      <c r="E1989" s="260">
        <v>39330</v>
      </c>
      <c r="F1989" s="260">
        <v>39330</v>
      </c>
      <c r="G1989" s="261"/>
      <c r="H1989" s="260"/>
      <c r="I1989" s="259" t="s">
        <v>1141</v>
      </c>
      <c r="J1989" s="214" t="s">
        <v>4730</v>
      </c>
    </row>
    <row r="1990" spans="1:10" x14ac:dyDescent="0.25">
      <c r="A1990" s="214" t="s">
        <v>6840</v>
      </c>
      <c r="B1990" s="259" t="s">
        <v>1145</v>
      </c>
      <c r="C1990" s="260"/>
      <c r="D1990" s="260"/>
      <c r="E1990" s="260">
        <v>14800</v>
      </c>
      <c r="F1990" s="260">
        <v>14800</v>
      </c>
      <c r="G1990" s="261"/>
      <c r="H1990" s="260"/>
      <c r="I1990" s="259" t="s">
        <v>1141</v>
      </c>
      <c r="J1990" s="214" t="s">
        <v>4730</v>
      </c>
    </row>
    <row r="1991" spans="1:10" x14ac:dyDescent="0.25">
      <c r="A1991" s="214" t="s">
        <v>6841</v>
      </c>
      <c r="B1991" s="259" t="s">
        <v>1143</v>
      </c>
      <c r="C1991" s="260"/>
      <c r="D1991" s="260"/>
      <c r="E1991" s="260">
        <v>82850</v>
      </c>
      <c r="F1991" s="260">
        <v>82850</v>
      </c>
      <c r="G1991" s="261"/>
      <c r="H1991" s="260"/>
      <c r="I1991" s="259" t="s">
        <v>1141</v>
      </c>
      <c r="J1991" s="214" t="s">
        <v>4730</v>
      </c>
    </row>
    <row r="1992" spans="1:10" x14ac:dyDescent="0.25">
      <c r="A1992" s="214" t="s">
        <v>6842</v>
      </c>
      <c r="B1992" s="259" t="s">
        <v>1144</v>
      </c>
      <c r="C1992" s="260"/>
      <c r="D1992" s="260"/>
      <c r="E1992" s="260">
        <v>17000</v>
      </c>
      <c r="F1992" s="260">
        <v>17000</v>
      </c>
      <c r="G1992" s="261"/>
      <c r="H1992" s="260"/>
      <c r="I1992" s="259" t="s">
        <v>1141</v>
      </c>
      <c r="J1992" s="214" t="s">
        <v>4730</v>
      </c>
    </row>
    <row r="1993" spans="1:10" x14ac:dyDescent="0.25">
      <c r="A1993" s="214" t="s">
        <v>6843</v>
      </c>
      <c r="B1993" s="259" t="s">
        <v>1144</v>
      </c>
      <c r="C1993" s="260"/>
      <c r="D1993" s="260"/>
      <c r="E1993" s="260">
        <v>85000</v>
      </c>
      <c r="F1993" s="260">
        <v>85000</v>
      </c>
      <c r="G1993" s="261"/>
      <c r="H1993" s="260"/>
      <c r="I1993" s="259" t="s">
        <v>1141</v>
      </c>
      <c r="J1993" s="214" t="s">
        <v>4730</v>
      </c>
    </row>
    <row r="1994" spans="1:10" x14ac:dyDescent="0.25">
      <c r="A1994" s="214" t="s">
        <v>6844</v>
      </c>
      <c r="B1994" s="259" t="s">
        <v>1143</v>
      </c>
      <c r="C1994" s="260"/>
      <c r="D1994" s="260"/>
      <c r="E1994" s="260">
        <v>38181</v>
      </c>
      <c r="F1994" s="260">
        <v>38181</v>
      </c>
      <c r="G1994" s="261"/>
      <c r="H1994" s="260"/>
      <c r="I1994" s="259" t="s">
        <v>1141</v>
      </c>
      <c r="J1994" s="214" t="s">
        <v>4730</v>
      </c>
    </row>
    <row r="1995" spans="1:10" x14ac:dyDescent="0.25">
      <c r="A1995" s="214" t="s">
        <v>6845</v>
      </c>
      <c r="B1995" s="259" t="s">
        <v>1144</v>
      </c>
      <c r="C1995" s="260"/>
      <c r="D1995" s="260"/>
      <c r="E1995" s="260">
        <v>61305</v>
      </c>
      <c r="F1995" s="260">
        <v>61305</v>
      </c>
      <c r="G1995" s="261"/>
      <c r="H1995" s="260"/>
      <c r="I1995" s="259" t="s">
        <v>1141</v>
      </c>
      <c r="J1995" s="214" t="s">
        <v>4730</v>
      </c>
    </row>
    <row r="1996" spans="1:10" x14ac:dyDescent="0.25">
      <c r="A1996" s="214" t="s">
        <v>6846</v>
      </c>
      <c r="B1996" s="259" t="s">
        <v>1143</v>
      </c>
      <c r="C1996" s="260"/>
      <c r="D1996" s="260"/>
      <c r="E1996" s="260">
        <v>49929</v>
      </c>
      <c r="F1996" s="260">
        <v>49929</v>
      </c>
      <c r="G1996" s="261"/>
      <c r="H1996" s="260"/>
      <c r="I1996" s="259" t="s">
        <v>1141</v>
      </c>
      <c r="J1996" s="214" t="s">
        <v>4730</v>
      </c>
    </row>
    <row r="1997" spans="1:10" x14ac:dyDescent="0.25">
      <c r="A1997" s="214" t="s">
        <v>6847</v>
      </c>
      <c r="B1997" s="259" t="s">
        <v>1142</v>
      </c>
      <c r="C1997" s="260"/>
      <c r="D1997" s="260"/>
      <c r="E1997" s="260">
        <v>11184</v>
      </c>
      <c r="F1997" s="260">
        <v>11184</v>
      </c>
      <c r="G1997" s="261"/>
      <c r="H1997" s="260"/>
      <c r="I1997" s="259" t="s">
        <v>1141</v>
      </c>
      <c r="J1997" s="214" t="s">
        <v>4730</v>
      </c>
    </row>
    <row r="1998" spans="1:10" x14ac:dyDescent="0.25">
      <c r="A1998" s="214" t="s">
        <v>6848</v>
      </c>
      <c r="B1998" s="259" t="s">
        <v>1129</v>
      </c>
      <c r="C1998" s="260"/>
      <c r="D1998" s="260"/>
      <c r="E1998" s="260">
        <v>25000</v>
      </c>
      <c r="F1998" s="260">
        <v>25000</v>
      </c>
      <c r="G1998" s="261"/>
      <c r="H1998" s="260"/>
      <c r="I1998" s="259" t="s">
        <v>1135</v>
      </c>
      <c r="J1998" s="214" t="s">
        <v>4730</v>
      </c>
    </row>
    <row r="1999" spans="1:10" x14ac:dyDescent="0.25">
      <c r="A1999" s="214" t="s">
        <v>6849</v>
      </c>
      <c r="B1999" s="259" t="s">
        <v>1140</v>
      </c>
      <c r="C1999" s="260"/>
      <c r="D1999" s="260"/>
      <c r="E1999" s="260">
        <v>25000</v>
      </c>
      <c r="F1999" s="260">
        <v>25000</v>
      </c>
      <c r="G1999" s="261"/>
      <c r="H1999" s="260"/>
      <c r="I1999" s="259" t="s">
        <v>1135</v>
      </c>
      <c r="J1999" s="214" t="s">
        <v>4730</v>
      </c>
    </row>
    <row r="2000" spans="1:10" x14ac:dyDescent="0.25">
      <c r="A2000" s="214" t="s">
        <v>6850</v>
      </c>
      <c r="B2000" s="259" t="s">
        <v>1123</v>
      </c>
      <c r="C2000" s="260"/>
      <c r="D2000" s="260"/>
      <c r="E2000" s="260">
        <v>25500</v>
      </c>
      <c r="F2000" s="260">
        <v>25500</v>
      </c>
      <c r="G2000" s="261"/>
      <c r="H2000" s="260"/>
      <c r="I2000" s="259" t="s">
        <v>1135</v>
      </c>
      <c r="J2000" s="214" t="s">
        <v>4730</v>
      </c>
    </row>
    <row r="2001" spans="1:10" x14ac:dyDescent="0.25">
      <c r="A2001" s="214" t="s">
        <v>6851</v>
      </c>
      <c r="B2001" s="259" t="s">
        <v>1131</v>
      </c>
      <c r="C2001" s="260"/>
      <c r="D2001" s="260"/>
      <c r="E2001" s="260">
        <v>99000</v>
      </c>
      <c r="F2001" s="260"/>
      <c r="G2001" s="261"/>
      <c r="H2001" s="260"/>
      <c r="I2001" s="259" t="s">
        <v>1135</v>
      </c>
      <c r="J2001" s="214" t="s">
        <v>4730</v>
      </c>
    </row>
    <row r="2002" spans="1:10" x14ac:dyDescent="0.25">
      <c r="A2002" s="214" t="s">
        <v>2393</v>
      </c>
      <c r="B2002" s="259" t="s">
        <v>1139</v>
      </c>
      <c r="C2002" s="260"/>
      <c r="D2002" s="260"/>
      <c r="E2002" s="260">
        <v>16000</v>
      </c>
      <c r="F2002" s="260">
        <v>16000</v>
      </c>
      <c r="G2002" s="261"/>
      <c r="H2002" s="260"/>
      <c r="I2002" s="259" t="s">
        <v>1135</v>
      </c>
      <c r="J2002" s="214" t="s">
        <v>4730</v>
      </c>
    </row>
    <row r="2003" spans="1:10" x14ac:dyDescent="0.25">
      <c r="A2003" s="214" t="s">
        <v>2392</v>
      </c>
      <c r="B2003" s="259" t="s">
        <v>1123</v>
      </c>
      <c r="C2003" s="260"/>
      <c r="D2003" s="260"/>
      <c r="E2003" s="260">
        <v>25500</v>
      </c>
      <c r="F2003" s="260">
        <v>25500</v>
      </c>
      <c r="G2003" s="261"/>
      <c r="H2003" s="260"/>
      <c r="I2003" s="259" t="s">
        <v>1135</v>
      </c>
      <c r="J2003" s="214" t="s">
        <v>4730</v>
      </c>
    </row>
    <row r="2004" spans="1:10" x14ac:dyDescent="0.25">
      <c r="A2004" s="214" t="s">
        <v>6852</v>
      </c>
      <c r="B2004" s="259" t="s">
        <v>1124</v>
      </c>
      <c r="C2004" s="260"/>
      <c r="D2004" s="260"/>
      <c r="E2004" s="260">
        <v>35918</v>
      </c>
      <c r="F2004" s="260">
        <v>35918</v>
      </c>
      <c r="G2004" s="261"/>
      <c r="H2004" s="260"/>
      <c r="I2004" s="259" t="s">
        <v>1135</v>
      </c>
      <c r="J2004" s="214" t="s">
        <v>4730</v>
      </c>
    </row>
    <row r="2005" spans="1:10" x14ac:dyDescent="0.25">
      <c r="A2005" s="214" t="s">
        <v>6853</v>
      </c>
      <c r="B2005" s="259" t="s">
        <v>1125</v>
      </c>
      <c r="C2005" s="260"/>
      <c r="D2005" s="260"/>
      <c r="E2005" s="260">
        <v>15481</v>
      </c>
      <c r="F2005" s="260">
        <v>15481</v>
      </c>
      <c r="G2005" s="261"/>
      <c r="H2005" s="260"/>
      <c r="I2005" s="259" t="s">
        <v>1135</v>
      </c>
      <c r="J2005" s="214" t="s">
        <v>4730</v>
      </c>
    </row>
    <row r="2006" spans="1:10" x14ac:dyDescent="0.25">
      <c r="A2006" s="214" t="s">
        <v>6854</v>
      </c>
      <c r="B2006" s="259" t="s">
        <v>1124</v>
      </c>
      <c r="C2006" s="260"/>
      <c r="D2006" s="260"/>
      <c r="E2006" s="260">
        <v>25013</v>
      </c>
      <c r="F2006" s="260">
        <v>25013</v>
      </c>
      <c r="G2006" s="261"/>
      <c r="H2006" s="260"/>
      <c r="I2006" s="259" t="s">
        <v>1135</v>
      </c>
      <c r="J2006" s="214" t="s">
        <v>4730</v>
      </c>
    </row>
    <row r="2007" spans="1:10" x14ac:dyDescent="0.25">
      <c r="A2007" s="214" t="s">
        <v>6855</v>
      </c>
      <c r="B2007" s="259" t="s">
        <v>1125</v>
      </c>
      <c r="C2007" s="260"/>
      <c r="D2007" s="260"/>
      <c r="E2007" s="260">
        <v>15481</v>
      </c>
      <c r="F2007" s="260">
        <v>15481</v>
      </c>
      <c r="G2007" s="261"/>
      <c r="H2007" s="260"/>
      <c r="I2007" s="259" t="s">
        <v>1135</v>
      </c>
      <c r="J2007" s="214" t="s">
        <v>4730</v>
      </c>
    </row>
    <row r="2008" spans="1:10" x14ac:dyDescent="0.25">
      <c r="A2008" s="214" t="s">
        <v>2391</v>
      </c>
      <c r="B2008" s="259" t="s">
        <v>1126</v>
      </c>
      <c r="C2008" s="260"/>
      <c r="D2008" s="260"/>
      <c r="E2008" s="260">
        <v>13320</v>
      </c>
      <c r="F2008" s="260">
        <v>13320</v>
      </c>
      <c r="G2008" s="261"/>
      <c r="H2008" s="260"/>
      <c r="I2008" s="259" t="s">
        <v>1135</v>
      </c>
      <c r="J2008" s="214" t="s">
        <v>4730</v>
      </c>
    </row>
    <row r="2009" spans="1:10" x14ac:dyDescent="0.25">
      <c r="A2009" s="214" t="s">
        <v>6856</v>
      </c>
      <c r="B2009" s="259" t="s">
        <v>1124</v>
      </c>
      <c r="C2009" s="260"/>
      <c r="D2009" s="260"/>
      <c r="E2009" s="260">
        <v>26368</v>
      </c>
      <c r="F2009" s="260">
        <v>26368</v>
      </c>
      <c r="G2009" s="261"/>
      <c r="H2009" s="260"/>
      <c r="I2009" s="259" t="s">
        <v>1135</v>
      </c>
      <c r="J2009" s="214" t="s">
        <v>4730</v>
      </c>
    </row>
    <row r="2010" spans="1:10" x14ac:dyDescent="0.25">
      <c r="A2010" s="214" t="s">
        <v>6857</v>
      </c>
      <c r="B2010" s="259" t="s">
        <v>1137</v>
      </c>
      <c r="C2010" s="260"/>
      <c r="D2010" s="260"/>
      <c r="E2010" s="260">
        <v>23427</v>
      </c>
      <c r="F2010" s="260">
        <v>23427</v>
      </c>
      <c r="G2010" s="261"/>
      <c r="H2010" s="260"/>
      <c r="I2010" s="259" t="s">
        <v>1135</v>
      </c>
      <c r="J2010" s="214" t="s">
        <v>4730</v>
      </c>
    </row>
    <row r="2011" spans="1:10" x14ac:dyDescent="0.25">
      <c r="A2011" s="214" t="s">
        <v>6858</v>
      </c>
      <c r="B2011" s="259" t="s">
        <v>1124</v>
      </c>
      <c r="C2011" s="260"/>
      <c r="D2011" s="260"/>
      <c r="E2011" s="260">
        <v>22876</v>
      </c>
      <c r="F2011" s="260">
        <v>22876</v>
      </c>
      <c r="G2011" s="261"/>
      <c r="H2011" s="260"/>
      <c r="I2011" s="259" t="s">
        <v>1135</v>
      </c>
      <c r="J2011" s="214" t="s">
        <v>4730</v>
      </c>
    </row>
    <row r="2012" spans="1:10" x14ac:dyDescent="0.25">
      <c r="A2012" s="214" t="s">
        <v>2390</v>
      </c>
      <c r="B2012" s="259" t="s">
        <v>1124</v>
      </c>
      <c r="C2012" s="260"/>
      <c r="D2012" s="260"/>
      <c r="E2012" s="260">
        <v>32517</v>
      </c>
      <c r="F2012" s="260">
        <v>32517</v>
      </c>
      <c r="G2012" s="261"/>
      <c r="H2012" s="260"/>
      <c r="I2012" s="259" t="s">
        <v>1135</v>
      </c>
      <c r="J2012" s="214" t="s">
        <v>4730</v>
      </c>
    </row>
    <row r="2013" spans="1:10" x14ac:dyDescent="0.25">
      <c r="A2013" s="214" t="s">
        <v>2389</v>
      </c>
      <c r="B2013" s="259" t="s">
        <v>1124</v>
      </c>
      <c r="C2013" s="260"/>
      <c r="D2013" s="260"/>
      <c r="E2013" s="260">
        <v>35918</v>
      </c>
      <c r="F2013" s="260">
        <v>35918</v>
      </c>
      <c r="G2013" s="261"/>
      <c r="H2013" s="260"/>
      <c r="I2013" s="259" t="s">
        <v>1135</v>
      </c>
      <c r="J2013" s="214" t="s">
        <v>4730</v>
      </c>
    </row>
    <row r="2014" spans="1:10" x14ac:dyDescent="0.25">
      <c r="A2014" s="214" t="s">
        <v>2388</v>
      </c>
      <c r="B2014" s="259" t="s">
        <v>1126</v>
      </c>
      <c r="C2014" s="260"/>
      <c r="D2014" s="260"/>
      <c r="E2014" s="260">
        <v>12145</v>
      </c>
      <c r="F2014" s="260">
        <v>12145</v>
      </c>
      <c r="G2014" s="261"/>
      <c r="H2014" s="260"/>
      <c r="I2014" s="259" t="s">
        <v>1135</v>
      </c>
      <c r="J2014" s="214" t="s">
        <v>4730</v>
      </c>
    </row>
    <row r="2015" spans="1:10" x14ac:dyDescent="0.25">
      <c r="A2015" s="214" t="s">
        <v>6859</v>
      </c>
      <c r="B2015" s="259" t="s">
        <v>1124</v>
      </c>
      <c r="C2015" s="260"/>
      <c r="D2015" s="260"/>
      <c r="E2015" s="260">
        <v>32517</v>
      </c>
      <c r="F2015" s="260">
        <v>32517</v>
      </c>
      <c r="G2015" s="261"/>
      <c r="H2015" s="260"/>
      <c r="I2015" s="259" t="s">
        <v>1135</v>
      </c>
      <c r="J2015" s="214" t="s">
        <v>4730</v>
      </c>
    </row>
    <row r="2016" spans="1:10" x14ac:dyDescent="0.25">
      <c r="A2016" s="214" t="s">
        <v>2387</v>
      </c>
      <c r="B2016" s="259" t="s">
        <v>1124</v>
      </c>
      <c r="C2016" s="260"/>
      <c r="D2016" s="260"/>
      <c r="E2016" s="260">
        <v>22876</v>
      </c>
      <c r="F2016" s="260">
        <v>22876</v>
      </c>
      <c r="G2016" s="261"/>
      <c r="H2016" s="260"/>
      <c r="I2016" s="259" t="s">
        <v>1135</v>
      </c>
      <c r="J2016" s="214" t="s">
        <v>4730</v>
      </c>
    </row>
    <row r="2017" spans="1:10" x14ac:dyDescent="0.25">
      <c r="A2017" s="214" t="s">
        <v>2386</v>
      </c>
      <c r="B2017" s="259" t="s">
        <v>1125</v>
      </c>
      <c r="C2017" s="260"/>
      <c r="D2017" s="260"/>
      <c r="E2017" s="260">
        <v>10700</v>
      </c>
      <c r="F2017" s="260">
        <v>9213.82</v>
      </c>
      <c r="G2017" s="261"/>
      <c r="H2017" s="260"/>
      <c r="I2017" s="259" t="s">
        <v>1135</v>
      </c>
      <c r="J2017" s="214" t="s">
        <v>4730</v>
      </c>
    </row>
    <row r="2018" spans="1:10" x14ac:dyDescent="0.25">
      <c r="A2018" s="214" t="s">
        <v>6860</v>
      </c>
      <c r="B2018" s="259" t="s">
        <v>1126</v>
      </c>
      <c r="C2018" s="260"/>
      <c r="D2018" s="260"/>
      <c r="E2018" s="260">
        <v>13320</v>
      </c>
      <c r="F2018" s="260">
        <v>13320</v>
      </c>
      <c r="G2018" s="261"/>
      <c r="H2018" s="260"/>
      <c r="I2018" s="259" t="s">
        <v>1135</v>
      </c>
      <c r="J2018" s="214" t="s">
        <v>4730</v>
      </c>
    </row>
    <row r="2019" spans="1:10" x14ac:dyDescent="0.25">
      <c r="A2019" s="214" t="s">
        <v>2385</v>
      </c>
      <c r="B2019" s="259" t="s">
        <v>1126</v>
      </c>
      <c r="C2019" s="260"/>
      <c r="D2019" s="260"/>
      <c r="E2019" s="260">
        <v>13320</v>
      </c>
      <c r="F2019" s="260">
        <v>13320</v>
      </c>
      <c r="G2019" s="261"/>
      <c r="H2019" s="260"/>
      <c r="I2019" s="259" t="s">
        <v>1135</v>
      </c>
      <c r="J2019" s="214" t="s">
        <v>4730</v>
      </c>
    </row>
    <row r="2020" spans="1:10" x14ac:dyDescent="0.25">
      <c r="A2020" s="214" t="s">
        <v>6861</v>
      </c>
      <c r="B2020" s="259" t="s">
        <v>1124</v>
      </c>
      <c r="C2020" s="260"/>
      <c r="D2020" s="260"/>
      <c r="E2020" s="260">
        <v>32517</v>
      </c>
      <c r="F2020" s="260">
        <v>32517</v>
      </c>
      <c r="G2020" s="261"/>
      <c r="H2020" s="260"/>
      <c r="I2020" s="259" t="s">
        <v>1135</v>
      </c>
      <c r="J2020" s="214" t="s">
        <v>4730</v>
      </c>
    </row>
    <row r="2021" spans="1:10" x14ac:dyDescent="0.25">
      <c r="A2021" s="214" t="s">
        <v>2384</v>
      </c>
      <c r="B2021" s="259" t="s">
        <v>1124</v>
      </c>
      <c r="C2021" s="260"/>
      <c r="D2021" s="260"/>
      <c r="E2021" s="260">
        <v>25013</v>
      </c>
      <c r="F2021" s="260">
        <v>25013</v>
      </c>
      <c r="G2021" s="261"/>
      <c r="H2021" s="260"/>
      <c r="I2021" s="259" t="s">
        <v>1135</v>
      </c>
      <c r="J2021" s="214" t="s">
        <v>4730</v>
      </c>
    </row>
    <row r="2022" spans="1:10" x14ac:dyDescent="0.25">
      <c r="A2022" s="214" t="s">
        <v>2383</v>
      </c>
      <c r="B2022" s="259" t="s">
        <v>1124</v>
      </c>
      <c r="C2022" s="260"/>
      <c r="D2022" s="260"/>
      <c r="E2022" s="260">
        <v>26368</v>
      </c>
      <c r="F2022" s="260">
        <v>26368</v>
      </c>
      <c r="G2022" s="261"/>
      <c r="H2022" s="260"/>
      <c r="I2022" s="259" t="s">
        <v>1135</v>
      </c>
      <c r="J2022" s="214" t="s">
        <v>4730</v>
      </c>
    </row>
    <row r="2023" spans="1:10" x14ac:dyDescent="0.25">
      <c r="A2023" s="214" t="s">
        <v>2382</v>
      </c>
      <c r="B2023" s="259" t="s">
        <v>1137</v>
      </c>
      <c r="C2023" s="260"/>
      <c r="D2023" s="260"/>
      <c r="E2023" s="260">
        <v>21960</v>
      </c>
      <c r="F2023" s="260">
        <v>21960</v>
      </c>
      <c r="G2023" s="261"/>
      <c r="H2023" s="260"/>
      <c r="I2023" s="259" t="s">
        <v>1135</v>
      </c>
      <c r="J2023" s="214" t="s">
        <v>4730</v>
      </c>
    </row>
    <row r="2024" spans="1:10" x14ac:dyDescent="0.25">
      <c r="A2024" s="214" t="s">
        <v>2381</v>
      </c>
      <c r="B2024" s="259" t="s">
        <v>1124</v>
      </c>
      <c r="C2024" s="260"/>
      <c r="D2024" s="260"/>
      <c r="E2024" s="260">
        <v>26367</v>
      </c>
      <c r="F2024" s="260">
        <v>26367</v>
      </c>
      <c r="G2024" s="261"/>
      <c r="H2024" s="260"/>
      <c r="I2024" s="259" t="s">
        <v>1135</v>
      </c>
      <c r="J2024" s="214" t="s">
        <v>4730</v>
      </c>
    </row>
    <row r="2025" spans="1:10" x14ac:dyDescent="0.25">
      <c r="A2025" s="214" t="s">
        <v>2380</v>
      </c>
      <c r="B2025" s="259" t="s">
        <v>1125</v>
      </c>
      <c r="C2025" s="260"/>
      <c r="D2025" s="260"/>
      <c r="E2025" s="260">
        <v>16500</v>
      </c>
      <c r="F2025" s="260">
        <v>16500</v>
      </c>
      <c r="G2025" s="261"/>
      <c r="H2025" s="260"/>
      <c r="I2025" s="259" t="s">
        <v>1135</v>
      </c>
      <c r="J2025" s="214" t="s">
        <v>4730</v>
      </c>
    </row>
    <row r="2026" spans="1:10" x14ac:dyDescent="0.25">
      <c r="A2026" s="214" t="s">
        <v>2379</v>
      </c>
      <c r="B2026" s="259" t="s">
        <v>1124</v>
      </c>
      <c r="C2026" s="260"/>
      <c r="D2026" s="260"/>
      <c r="E2026" s="260">
        <v>22876</v>
      </c>
      <c r="F2026" s="260">
        <v>22876</v>
      </c>
      <c r="G2026" s="261"/>
      <c r="H2026" s="260"/>
      <c r="I2026" s="259" t="s">
        <v>1135</v>
      </c>
      <c r="J2026" s="214" t="s">
        <v>4730</v>
      </c>
    </row>
    <row r="2027" spans="1:10" x14ac:dyDescent="0.25">
      <c r="A2027" s="214" t="s">
        <v>2378</v>
      </c>
      <c r="B2027" s="259" t="s">
        <v>1132</v>
      </c>
      <c r="C2027" s="260"/>
      <c r="D2027" s="260"/>
      <c r="E2027" s="260">
        <v>12798</v>
      </c>
      <c r="F2027" s="260">
        <v>12798</v>
      </c>
      <c r="G2027" s="261"/>
      <c r="H2027" s="260"/>
      <c r="I2027" s="259" t="s">
        <v>1135</v>
      </c>
      <c r="J2027" s="214" t="s">
        <v>4730</v>
      </c>
    </row>
    <row r="2028" spans="1:10" x14ac:dyDescent="0.25">
      <c r="A2028" s="214" t="s">
        <v>2377</v>
      </c>
      <c r="B2028" s="259" t="s">
        <v>1136</v>
      </c>
      <c r="C2028" s="260"/>
      <c r="D2028" s="260"/>
      <c r="E2028" s="260">
        <v>16748</v>
      </c>
      <c r="F2028" s="260">
        <v>16748</v>
      </c>
      <c r="G2028" s="261"/>
      <c r="H2028" s="260"/>
      <c r="I2028" s="259" t="s">
        <v>1135</v>
      </c>
      <c r="J2028" s="214" t="s">
        <v>4730</v>
      </c>
    </row>
    <row r="2029" spans="1:10" ht="48" x14ac:dyDescent="0.25">
      <c r="A2029" s="214" t="s">
        <v>2376</v>
      </c>
      <c r="B2029" s="259" t="s">
        <v>1126</v>
      </c>
      <c r="C2029" s="260"/>
      <c r="D2029" s="260"/>
      <c r="E2029" s="260">
        <v>13320</v>
      </c>
      <c r="F2029" s="260">
        <v>13320</v>
      </c>
      <c r="G2029" s="261"/>
      <c r="H2029" s="260"/>
      <c r="I2029" s="259" t="s">
        <v>4729</v>
      </c>
      <c r="J2029" s="214" t="s">
        <v>4730</v>
      </c>
    </row>
    <row r="2030" spans="1:10" ht="48" x14ac:dyDescent="0.25">
      <c r="A2030" s="214" t="s">
        <v>2375</v>
      </c>
      <c r="B2030" s="259" t="s">
        <v>1126</v>
      </c>
      <c r="C2030" s="260"/>
      <c r="D2030" s="260"/>
      <c r="E2030" s="260">
        <v>13320</v>
      </c>
      <c r="F2030" s="260">
        <v>13320</v>
      </c>
      <c r="G2030" s="261"/>
      <c r="H2030" s="260"/>
      <c r="I2030" s="259" t="s">
        <v>4729</v>
      </c>
      <c r="J2030" s="214" t="s">
        <v>4730</v>
      </c>
    </row>
    <row r="2031" spans="1:10" ht="48" x14ac:dyDescent="0.25">
      <c r="A2031" s="214" t="s">
        <v>2374</v>
      </c>
      <c r="B2031" s="259" t="s">
        <v>1126</v>
      </c>
      <c r="C2031" s="260"/>
      <c r="D2031" s="260"/>
      <c r="E2031" s="260">
        <v>13320</v>
      </c>
      <c r="F2031" s="260">
        <v>13320</v>
      </c>
      <c r="G2031" s="261"/>
      <c r="H2031" s="260"/>
      <c r="I2031" s="259" t="s">
        <v>4729</v>
      </c>
      <c r="J2031" s="214" t="s">
        <v>4730</v>
      </c>
    </row>
    <row r="2032" spans="1:10" ht="48" x14ac:dyDescent="0.25">
      <c r="A2032" s="214" t="s">
        <v>2373</v>
      </c>
      <c r="B2032" s="259" t="s">
        <v>1129</v>
      </c>
      <c r="C2032" s="260"/>
      <c r="D2032" s="260"/>
      <c r="E2032" s="260">
        <v>26000</v>
      </c>
      <c r="F2032" s="260">
        <v>26000</v>
      </c>
      <c r="G2032" s="261"/>
      <c r="H2032" s="260"/>
      <c r="I2032" s="259" t="s">
        <v>4729</v>
      </c>
      <c r="J2032" s="214" t="s">
        <v>4730</v>
      </c>
    </row>
    <row r="2033" spans="1:10" ht="48" x14ac:dyDescent="0.25">
      <c r="A2033" s="214" t="s">
        <v>2372</v>
      </c>
      <c r="B2033" s="259" t="s">
        <v>1126</v>
      </c>
      <c r="C2033" s="260"/>
      <c r="D2033" s="260"/>
      <c r="E2033" s="260">
        <v>23000</v>
      </c>
      <c r="F2033" s="260">
        <v>23000</v>
      </c>
      <c r="G2033" s="261"/>
      <c r="H2033" s="260"/>
      <c r="I2033" s="259" t="s">
        <v>4729</v>
      </c>
      <c r="J2033" s="214" t="s">
        <v>4730</v>
      </c>
    </row>
    <row r="2034" spans="1:10" ht="48" x14ac:dyDescent="0.25">
      <c r="A2034" s="214" t="s">
        <v>2371</v>
      </c>
      <c r="B2034" s="259" t="s">
        <v>1126</v>
      </c>
      <c r="C2034" s="260"/>
      <c r="D2034" s="260"/>
      <c r="E2034" s="260">
        <v>13320</v>
      </c>
      <c r="F2034" s="260">
        <v>13320</v>
      </c>
      <c r="G2034" s="261"/>
      <c r="H2034" s="260"/>
      <c r="I2034" s="259" t="s">
        <v>4729</v>
      </c>
      <c r="J2034" s="214" t="s">
        <v>4730</v>
      </c>
    </row>
    <row r="2035" spans="1:10" ht="48" x14ac:dyDescent="0.25">
      <c r="A2035" s="214" t="s">
        <v>6862</v>
      </c>
      <c r="B2035" s="259" t="s">
        <v>1126</v>
      </c>
      <c r="C2035" s="260"/>
      <c r="D2035" s="260"/>
      <c r="E2035" s="260">
        <v>13320</v>
      </c>
      <c r="F2035" s="260">
        <v>13320</v>
      </c>
      <c r="G2035" s="261"/>
      <c r="H2035" s="260"/>
      <c r="I2035" s="259" t="s">
        <v>4729</v>
      </c>
      <c r="J2035" s="214" t="s">
        <v>4730</v>
      </c>
    </row>
    <row r="2036" spans="1:10" ht="48" x14ac:dyDescent="0.25">
      <c r="A2036" s="214" t="s">
        <v>6863</v>
      </c>
      <c r="B2036" s="259" t="s">
        <v>1124</v>
      </c>
      <c r="C2036" s="260"/>
      <c r="D2036" s="260"/>
      <c r="E2036" s="260">
        <v>25000</v>
      </c>
      <c r="F2036" s="260">
        <v>25000</v>
      </c>
      <c r="G2036" s="261"/>
      <c r="H2036" s="260"/>
      <c r="I2036" s="259" t="s">
        <v>4729</v>
      </c>
      <c r="J2036" s="214" t="s">
        <v>4730</v>
      </c>
    </row>
    <row r="2037" spans="1:10" ht="48" x14ac:dyDescent="0.25">
      <c r="A2037" s="214" t="s">
        <v>2370</v>
      </c>
      <c r="B2037" s="259" t="s">
        <v>1132</v>
      </c>
      <c r="C2037" s="260"/>
      <c r="D2037" s="260"/>
      <c r="E2037" s="260">
        <v>20930</v>
      </c>
      <c r="F2037" s="260">
        <v>20930</v>
      </c>
      <c r="G2037" s="261"/>
      <c r="H2037" s="260"/>
      <c r="I2037" s="259" t="s">
        <v>4729</v>
      </c>
      <c r="J2037" s="214" t="s">
        <v>4730</v>
      </c>
    </row>
    <row r="2038" spans="1:10" ht="48" x14ac:dyDescent="0.25">
      <c r="A2038" s="214" t="s">
        <v>6864</v>
      </c>
      <c r="B2038" s="259" t="s">
        <v>1124</v>
      </c>
      <c r="C2038" s="260"/>
      <c r="D2038" s="260"/>
      <c r="E2038" s="260">
        <v>32517</v>
      </c>
      <c r="F2038" s="260">
        <v>32517</v>
      </c>
      <c r="G2038" s="261"/>
      <c r="H2038" s="260"/>
      <c r="I2038" s="259" t="s">
        <v>4729</v>
      </c>
      <c r="J2038" s="214" t="s">
        <v>4730</v>
      </c>
    </row>
    <row r="2039" spans="1:10" ht="48" x14ac:dyDescent="0.25">
      <c r="A2039" s="214" t="s">
        <v>2368</v>
      </c>
      <c r="B2039" s="259" t="s">
        <v>1124</v>
      </c>
      <c r="C2039" s="260"/>
      <c r="D2039" s="260"/>
      <c r="E2039" s="260">
        <v>29926</v>
      </c>
      <c r="F2039" s="260">
        <v>29926</v>
      </c>
      <c r="G2039" s="261"/>
      <c r="H2039" s="260"/>
      <c r="I2039" s="259" t="s">
        <v>4729</v>
      </c>
      <c r="J2039" s="214" t="s">
        <v>4730</v>
      </c>
    </row>
    <row r="2040" spans="1:10" ht="48" x14ac:dyDescent="0.25">
      <c r="A2040" s="214" t="s">
        <v>2367</v>
      </c>
      <c r="B2040" s="259" t="s">
        <v>1124</v>
      </c>
      <c r="C2040" s="260"/>
      <c r="D2040" s="260"/>
      <c r="E2040" s="260">
        <v>22876</v>
      </c>
      <c r="F2040" s="260">
        <v>22876</v>
      </c>
      <c r="G2040" s="261"/>
      <c r="H2040" s="260"/>
      <c r="I2040" s="259" t="s">
        <v>4729</v>
      </c>
      <c r="J2040" s="214" t="s">
        <v>4730</v>
      </c>
    </row>
    <row r="2041" spans="1:10" ht="48" x14ac:dyDescent="0.25">
      <c r="A2041" s="214" t="s">
        <v>2366</v>
      </c>
      <c r="B2041" s="259" t="s">
        <v>1124</v>
      </c>
      <c r="C2041" s="260"/>
      <c r="D2041" s="260"/>
      <c r="E2041" s="260">
        <v>60702</v>
      </c>
      <c r="F2041" s="260">
        <v>60702</v>
      </c>
      <c r="G2041" s="261"/>
      <c r="H2041" s="260"/>
      <c r="I2041" s="259" t="s">
        <v>4729</v>
      </c>
      <c r="J2041" s="214" t="s">
        <v>4730</v>
      </c>
    </row>
    <row r="2042" spans="1:10" ht="48" x14ac:dyDescent="0.25">
      <c r="A2042" s="214" t="s">
        <v>2365</v>
      </c>
      <c r="B2042" s="259" t="s">
        <v>1124</v>
      </c>
      <c r="C2042" s="260"/>
      <c r="D2042" s="260"/>
      <c r="E2042" s="260">
        <v>72582</v>
      </c>
      <c r="F2042" s="260">
        <v>72582</v>
      </c>
      <c r="G2042" s="261"/>
      <c r="H2042" s="260"/>
      <c r="I2042" s="259" t="s">
        <v>4729</v>
      </c>
      <c r="J2042" s="214" t="s">
        <v>4730</v>
      </c>
    </row>
    <row r="2043" spans="1:10" ht="48" x14ac:dyDescent="0.25">
      <c r="A2043" s="214" t="s">
        <v>2364</v>
      </c>
      <c r="B2043" s="259" t="s">
        <v>1126</v>
      </c>
      <c r="C2043" s="260"/>
      <c r="D2043" s="260"/>
      <c r="E2043" s="260">
        <v>14950</v>
      </c>
      <c r="F2043" s="260">
        <v>13704.24</v>
      </c>
      <c r="G2043" s="261"/>
      <c r="H2043" s="260"/>
      <c r="I2043" s="259" t="s">
        <v>4729</v>
      </c>
      <c r="J2043" s="214" t="s">
        <v>4730</v>
      </c>
    </row>
    <row r="2044" spans="1:10" ht="48" x14ac:dyDescent="0.25">
      <c r="A2044" s="214" t="s">
        <v>2363</v>
      </c>
      <c r="B2044" s="259" t="s">
        <v>1125</v>
      </c>
      <c r="C2044" s="260"/>
      <c r="D2044" s="260"/>
      <c r="E2044" s="260">
        <v>16500</v>
      </c>
      <c r="F2044" s="260">
        <v>16500</v>
      </c>
      <c r="G2044" s="261"/>
      <c r="H2044" s="260"/>
      <c r="I2044" s="259" t="s">
        <v>4729</v>
      </c>
      <c r="J2044" s="214" t="s">
        <v>4730</v>
      </c>
    </row>
    <row r="2045" spans="1:10" ht="48" x14ac:dyDescent="0.25">
      <c r="A2045" s="214" t="s">
        <v>2362</v>
      </c>
      <c r="B2045" s="259" t="s">
        <v>1126</v>
      </c>
      <c r="C2045" s="260"/>
      <c r="D2045" s="260"/>
      <c r="E2045" s="260">
        <v>36670</v>
      </c>
      <c r="F2045" s="260">
        <v>36670</v>
      </c>
      <c r="G2045" s="261"/>
      <c r="H2045" s="260"/>
      <c r="I2045" s="259" t="s">
        <v>4729</v>
      </c>
      <c r="J2045" s="214" t="s">
        <v>4730</v>
      </c>
    </row>
    <row r="2046" spans="1:10" ht="48" x14ac:dyDescent="0.25">
      <c r="A2046" s="214" t="s">
        <v>2361</v>
      </c>
      <c r="B2046" s="259" t="s">
        <v>1124</v>
      </c>
      <c r="C2046" s="260"/>
      <c r="D2046" s="260"/>
      <c r="E2046" s="260">
        <v>18707.05</v>
      </c>
      <c r="F2046" s="260">
        <v>18707.05</v>
      </c>
      <c r="G2046" s="261"/>
      <c r="H2046" s="260"/>
      <c r="I2046" s="259" t="s">
        <v>4729</v>
      </c>
      <c r="J2046" s="214" t="s">
        <v>4730</v>
      </c>
    </row>
    <row r="2047" spans="1:10" ht="48" x14ac:dyDescent="0.25">
      <c r="A2047" s="214" t="s">
        <v>2360</v>
      </c>
      <c r="B2047" s="259" t="s">
        <v>1131</v>
      </c>
      <c r="C2047" s="260"/>
      <c r="D2047" s="260"/>
      <c r="E2047" s="260">
        <v>141756</v>
      </c>
      <c r="F2047" s="260">
        <v>141756</v>
      </c>
      <c r="G2047" s="261"/>
      <c r="H2047" s="260"/>
      <c r="I2047" s="259" t="s">
        <v>4729</v>
      </c>
      <c r="J2047" s="214" t="s">
        <v>4730</v>
      </c>
    </row>
    <row r="2048" spans="1:10" ht="48" x14ac:dyDescent="0.25">
      <c r="A2048" s="214" t="s">
        <v>6865</v>
      </c>
      <c r="B2048" s="259" t="s">
        <v>1124</v>
      </c>
      <c r="C2048" s="260"/>
      <c r="D2048" s="260"/>
      <c r="E2048" s="260">
        <v>17318</v>
      </c>
      <c r="F2048" s="260">
        <v>17318</v>
      </c>
      <c r="G2048" s="261"/>
      <c r="H2048" s="260"/>
      <c r="I2048" s="259" t="s">
        <v>4729</v>
      </c>
      <c r="J2048" s="214" t="s">
        <v>4730</v>
      </c>
    </row>
    <row r="2049" spans="1:10" ht="48" x14ac:dyDescent="0.25">
      <c r="A2049" s="214" t="s">
        <v>2359</v>
      </c>
      <c r="B2049" s="259" t="s">
        <v>1124</v>
      </c>
      <c r="C2049" s="260"/>
      <c r="D2049" s="260"/>
      <c r="E2049" s="260">
        <v>23936</v>
      </c>
      <c r="F2049" s="260">
        <v>23936</v>
      </c>
      <c r="G2049" s="261"/>
      <c r="H2049" s="260"/>
      <c r="I2049" s="259" t="s">
        <v>4729</v>
      </c>
      <c r="J2049" s="214" t="s">
        <v>4730</v>
      </c>
    </row>
    <row r="2050" spans="1:10" ht="48" x14ac:dyDescent="0.25">
      <c r="A2050" s="214" t="s">
        <v>2358</v>
      </c>
      <c r="B2050" s="259" t="s">
        <v>1126</v>
      </c>
      <c r="C2050" s="260"/>
      <c r="D2050" s="260"/>
      <c r="E2050" s="260">
        <v>12145</v>
      </c>
      <c r="F2050" s="260">
        <v>12145</v>
      </c>
      <c r="G2050" s="261"/>
      <c r="H2050" s="260"/>
      <c r="I2050" s="259" t="s">
        <v>4729</v>
      </c>
      <c r="J2050" s="214" t="s">
        <v>4730</v>
      </c>
    </row>
    <row r="2051" spans="1:10" ht="48" x14ac:dyDescent="0.25">
      <c r="A2051" s="214" t="s">
        <v>2357</v>
      </c>
      <c r="B2051" s="259" t="s">
        <v>1124</v>
      </c>
      <c r="C2051" s="260"/>
      <c r="D2051" s="260"/>
      <c r="E2051" s="260">
        <v>30000</v>
      </c>
      <c r="F2051" s="260">
        <v>30000</v>
      </c>
      <c r="G2051" s="261"/>
      <c r="H2051" s="260"/>
      <c r="I2051" s="259" t="s">
        <v>4729</v>
      </c>
      <c r="J2051" s="214" t="s">
        <v>4730</v>
      </c>
    </row>
    <row r="2052" spans="1:10" ht="48" x14ac:dyDescent="0.25">
      <c r="A2052" s="214" t="s">
        <v>6866</v>
      </c>
      <c r="B2052" s="259" t="s">
        <v>1124</v>
      </c>
      <c r="C2052" s="260"/>
      <c r="D2052" s="260"/>
      <c r="E2052" s="260">
        <v>32517</v>
      </c>
      <c r="F2052" s="260">
        <v>32517</v>
      </c>
      <c r="G2052" s="261"/>
      <c r="H2052" s="260"/>
      <c r="I2052" s="259" t="s">
        <v>4729</v>
      </c>
      <c r="J2052" s="214" t="s">
        <v>4730</v>
      </c>
    </row>
    <row r="2053" spans="1:10" ht="48" x14ac:dyDescent="0.25">
      <c r="A2053" s="214" t="s">
        <v>2356</v>
      </c>
      <c r="B2053" s="259" t="s">
        <v>1125</v>
      </c>
      <c r="C2053" s="260"/>
      <c r="D2053" s="260"/>
      <c r="E2053" s="260">
        <v>16500</v>
      </c>
      <c r="F2053" s="260">
        <v>16500</v>
      </c>
      <c r="G2053" s="261"/>
      <c r="H2053" s="260"/>
      <c r="I2053" s="259" t="s">
        <v>4729</v>
      </c>
      <c r="J2053" s="214" t="s">
        <v>4730</v>
      </c>
    </row>
    <row r="2054" spans="1:10" ht="48" x14ac:dyDescent="0.25">
      <c r="A2054" s="214" t="s">
        <v>2355</v>
      </c>
      <c r="B2054" s="259" t="s">
        <v>1124</v>
      </c>
      <c r="C2054" s="260"/>
      <c r="D2054" s="260"/>
      <c r="E2054" s="260">
        <v>22876</v>
      </c>
      <c r="F2054" s="260">
        <v>22876</v>
      </c>
      <c r="G2054" s="261"/>
      <c r="H2054" s="260"/>
      <c r="I2054" s="259" t="s">
        <v>4729</v>
      </c>
      <c r="J2054" s="214" t="s">
        <v>4730</v>
      </c>
    </row>
    <row r="2055" spans="1:10" ht="48" x14ac:dyDescent="0.25">
      <c r="A2055" s="214" t="s">
        <v>2354</v>
      </c>
      <c r="B2055" s="259" t="s">
        <v>1127</v>
      </c>
      <c r="C2055" s="260"/>
      <c r="D2055" s="260"/>
      <c r="E2055" s="260">
        <v>17655</v>
      </c>
      <c r="F2055" s="260">
        <v>17655</v>
      </c>
      <c r="G2055" s="261"/>
      <c r="H2055" s="260"/>
      <c r="I2055" s="259" t="s">
        <v>4729</v>
      </c>
      <c r="J2055" s="214" t="s">
        <v>4730</v>
      </c>
    </row>
    <row r="2056" spans="1:10" ht="48" x14ac:dyDescent="0.25">
      <c r="A2056" s="214" t="s">
        <v>2353</v>
      </c>
      <c r="B2056" s="259" t="s">
        <v>1124</v>
      </c>
      <c r="C2056" s="260"/>
      <c r="D2056" s="260"/>
      <c r="E2056" s="260">
        <v>17318</v>
      </c>
      <c r="F2056" s="260">
        <v>17318</v>
      </c>
      <c r="G2056" s="261"/>
      <c r="H2056" s="260"/>
      <c r="I2056" s="259" t="s">
        <v>4729</v>
      </c>
      <c r="J2056" s="214" t="s">
        <v>4730</v>
      </c>
    </row>
    <row r="2057" spans="1:10" ht="48" x14ac:dyDescent="0.25">
      <c r="A2057" s="214" t="s">
        <v>2352</v>
      </c>
      <c r="B2057" s="259" t="s">
        <v>1126</v>
      </c>
      <c r="C2057" s="260"/>
      <c r="D2057" s="260"/>
      <c r="E2057" s="260">
        <v>13120</v>
      </c>
      <c r="F2057" s="260">
        <v>13120</v>
      </c>
      <c r="G2057" s="261"/>
      <c r="H2057" s="260"/>
      <c r="I2057" s="259" t="s">
        <v>4729</v>
      </c>
      <c r="J2057" s="214" t="s">
        <v>4730</v>
      </c>
    </row>
    <row r="2058" spans="1:10" ht="48" x14ac:dyDescent="0.25">
      <c r="A2058" s="214" t="s">
        <v>2351</v>
      </c>
      <c r="B2058" s="259" t="s">
        <v>1125</v>
      </c>
      <c r="C2058" s="260"/>
      <c r="D2058" s="260"/>
      <c r="E2058" s="260">
        <v>16576</v>
      </c>
      <c r="F2058" s="260">
        <v>16576</v>
      </c>
      <c r="G2058" s="261"/>
      <c r="H2058" s="260"/>
      <c r="I2058" s="259" t="s">
        <v>4729</v>
      </c>
      <c r="J2058" s="214" t="s">
        <v>4730</v>
      </c>
    </row>
    <row r="2059" spans="1:10" ht="48" x14ac:dyDescent="0.25">
      <c r="A2059" s="214" t="s">
        <v>2350</v>
      </c>
      <c r="B2059" s="259" t="s">
        <v>1124</v>
      </c>
      <c r="C2059" s="260"/>
      <c r="D2059" s="260"/>
      <c r="E2059" s="260">
        <v>29926</v>
      </c>
      <c r="F2059" s="260">
        <v>29926</v>
      </c>
      <c r="G2059" s="261"/>
      <c r="H2059" s="260"/>
      <c r="I2059" s="259" t="s">
        <v>4729</v>
      </c>
      <c r="J2059" s="214" t="s">
        <v>4730</v>
      </c>
    </row>
    <row r="2060" spans="1:10" ht="48" x14ac:dyDescent="0.25">
      <c r="A2060" s="214" t="s">
        <v>2349</v>
      </c>
      <c r="B2060" s="259" t="s">
        <v>1124</v>
      </c>
      <c r="C2060" s="260"/>
      <c r="D2060" s="260"/>
      <c r="E2060" s="260">
        <v>40060</v>
      </c>
      <c r="F2060" s="260">
        <v>40060</v>
      </c>
      <c r="G2060" s="261"/>
      <c r="H2060" s="260"/>
      <c r="I2060" s="259" t="s">
        <v>4729</v>
      </c>
      <c r="J2060" s="214" t="s">
        <v>4730</v>
      </c>
    </row>
    <row r="2061" spans="1:10" ht="48" x14ac:dyDescent="0.25">
      <c r="A2061" s="214" t="s">
        <v>2347</v>
      </c>
      <c r="B2061" s="259" t="s">
        <v>1124</v>
      </c>
      <c r="C2061" s="260"/>
      <c r="D2061" s="260"/>
      <c r="E2061" s="260">
        <v>71861</v>
      </c>
      <c r="F2061" s="260">
        <v>71861</v>
      </c>
      <c r="G2061" s="261"/>
      <c r="H2061" s="260"/>
      <c r="I2061" s="259" t="s">
        <v>4729</v>
      </c>
      <c r="J2061" s="214" t="s">
        <v>4730</v>
      </c>
    </row>
    <row r="2062" spans="1:10" ht="48" x14ac:dyDescent="0.25">
      <c r="A2062" s="214" t="s">
        <v>2346</v>
      </c>
      <c r="B2062" s="259" t="s">
        <v>1123</v>
      </c>
      <c r="C2062" s="260"/>
      <c r="D2062" s="260"/>
      <c r="E2062" s="260">
        <v>16400</v>
      </c>
      <c r="F2062" s="260">
        <v>16400</v>
      </c>
      <c r="G2062" s="261"/>
      <c r="H2062" s="260"/>
      <c r="I2062" s="259" t="s">
        <v>4729</v>
      </c>
      <c r="J2062" s="214" t="s">
        <v>4730</v>
      </c>
    </row>
    <row r="2063" spans="1:10" ht="48" x14ac:dyDescent="0.25">
      <c r="A2063" s="214" t="s">
        <v>2345</v>
      </c>
      <c r="B2063" s="259" t="s">
        <v>1121</v>
      </c>
      <c r="C2063" s="260"/>
      <c r="D2063" s="260"/>
      <c r="E2063" s="260">
        <v>15500</v>
      </c>
      <c r="F2063" s="260">
        <v>15500</v>
      </c>
      <c r="G2063" s="261"/>
      <c r="H2063" s="260"/>
      <c r="I2063" s="259" t="s">
        <v>4729</v>
      </c>
      <c r="J2063" s="214" t="s">
        <v>4730</v>
      </c>
    </row>
    <row r="2064" spans="1:10" ht="48" x14ac:dyDescent="0.25">
      <c r="A2064" s="214" t="s">
        <v>2343</v>
      </c>
      <c r="B2064" s="259" t="s">
        <v>1120</v>
      </c>
      <c r="C2064" s="260"/>
      <c r="D2064" s="260"/>
      <c r="E2064" s="260">
        <v>26000</v>
      </c>
      <c r="F2064" s="260">
        <v>26000</v>
      </c>
      <c r="G2064" s="261"/>
      <c r="H2064" s="260"/>
      <c r="I2064" s="259" t="s">
        <v>4729</v>
      </c>
      <c r="J2064" s="214" t="s">
        <v>4730</v>
      </c>
    </row>
    <row r="2065" spans="1:10" ht="48" x14ac:dyDescent="0.25">
      <c r="A2065" s="214" t="s">
        <v>2342</v>
      </c>
      <c r="B2065" s="259" t="s">
        <v>1119</v>
      </c>
      <c r="C2065" s="260"/>
      <c r="D2065" s="260"/>
      <c r="E2065" s="260">
        <v>16397</v>
      </c>
      <c r="F2065" s="260">
        <v>16397</v>
      </c>
      <c r="G2065" s="261"/>
      <c r="H2065" s="260"/>
      <c r="I2065" s="259" t="s">
        <v>4729</v>
      </c>
      <c r="J2065" s="214" t="s">
        <v>4730</v>
      </c>
    </row>
    <row r="2066" spans="1:10" ht="48" x14ac:dyDescent="0.25">
      <c r="A2066" s="214" t="s">
        <v>2341</v>
      </c>
      <c r="B2066" s="259" t="s">
        <v>1118</v>
      </c>
      <c r="C2066" s="260"/>
      <c r="D2066" s="260"/>
      <c r="E2066" s="260">
        <v>20496</v>
      </c>
      <c r="F2066" s="260">
        <v>20496</v>
      </c>
      <c r="G2066" s="261"/>
      <c r="H2066" s="260"/>
      <c r="I2066" s="259" t="s">
        <v>4729</v>
      </c>
      <c r="J2066" s="214" t="s">
        <v>4730</v>
      </c>
    </row>
    <row r="2067" spans="1:10" ht="48" x14ac:dyDescent="0.25">
      <c r="A2067" s="214" t="s">
        <v>2339</v>
      </c>
      <c r="B2067" s="259" t="s">
        <v>1115</v>
      </c>
      <c r="C2067" s="260"/>
      <c r="D2067" s="260"/>
      <c r="E2067" s="260">
        <v>13677</v>
      </c>
      <c r="F2067" s="260">
        <v>13677</v>
      </c>
      <c r="G2067" s="261"/>
      <c r="H2067" s="260"/>
      <c r="I2067" s="259" t="s">
        <v>4729</v>
      </c>
      <c r="J2067" s="214" t="s">
        <v>4730</v>
      </c>
    </row>
    <row r="2068" spans="1:10" ht="48" x14ac:dyDescent="0.25">
      <c r="A2068" s="214" t="s">
        <v>2338</v>
      </c>
      <c r="B2068" s="259" t="s">
        <v>1117</v>
      </c>
      <c r="C2068" s="260"/>
      <c r="D2068" s="260"/>
      <c r="E2068" s="260">
        <v>20000</v>
      </c>
      <c r="F2068" s="260"/>
      <c r="G2068" s="261"/>
      <c r="H2068" s="260"/>
      <c r="I2068" s="259" t="s">
        <v>4729</v>
      </c>
      <c r="J2068" s="214" t="s">
        <v>4730</v>
      </c>
    </row>
    <row r="2069" spans="1:10" ht="48" x14ac:dyDescent="0.25">
      <c r="A2069" s="214" t="s">
        <v>6867</v>
      </c>
      <c r="B2069" s="259" t="s">
        <v>1116</v>
      </c>
      <c r="C2069" s="260"/>
      <c r="D2069" s="260"/>
      <c r="E2069" s="260">
        <v>34620</v>
      </c>
      <c r="F2069" s="260">
        <v>34620</v>
      </c>
      <c r="G2069" s="261"/>
      <c r="H2069" s="260"/>
      <c r="I2069" s="259" t="s">
        <v>4729</v>
      </c>
      <c r="J2069" s="214" t="s">
        <v>4730</v>
      </c>
    </row>
    <row r="2070" spans="1:10" ht="48" x14ac:dyDescent="0.25">
      <c r="A2070" s="214" t="s">
        <v>6868</v>
      </c>
      <c r="B2070" s="259" t="s">
        <v>1115</v>
      </c>
      <c r="C2070" s="260"/>
      <c r="D2070" s="260"/>
      <c r="E2070" s="260">
        <v>11875</v>
      </c>
      <c r="F2070" s="260">
        <v>11875</v>
      </c>
      <c r="G2070" s="261"/>
      <c r="H2070" s="260"/>
      <c r="I2070" s="259" t="s">
        <v>4729</v>
      </c>
      <c r="J2070" s="214" t="s">
        <v>4730</v>
      </c>
    </row>
    <row r="2071" spans="1:10" ht="48" x14ac:dyDescent="0.25">
      <c r="A2071" s="214" t="s">
        <v>6869</v>
      </c>
      <c r="B2071" s="259" t="s">
        <v>1113</v>
      </c>
      <c r="C2071" s="260"/>
      <c r="D2071" s="260"/>
      <c r="E2071" s="260">
        <v>13054</v>
      </c>
      <c r="F2071" s="260">
        <v>13054</v>
      </c>
      <c r="G2071" s="261"/>
      <c r="H2071" s="260"/>
      <c r="I2071" s="259" t="s">
        <v>4729</v>
      </c>
      <c r="J2071" s="214" t="s">
        <v>4730</v>
      </c>
    </row>
    <row r="2072" spans="1:10" ht="48" x14ac:dyDescent="0.25">
      <c r="A2072" s="214" t="s">
        <v>6870</v>
      </c>
      <c r="B2072" s="259" t="s">
        <v>1114</v>
      </c>
      <c r="C2072" s="260"/>
      <c r="D2072" s="260"/>
      <c r="E2072" s="260">
        <v>25252</v>
      </c>
      <c r="F2072" s="260">
        <v>25252</v>
      </c>
      <c r="G2072" s="261"/>
      <c r="H2072" s="260"/>
      <c r="I2072" s="259" t="s">
        <v>4729</v>
      </c>
      <c r="J2072" s="214" t="s">
        <v>4730</v>
      </c>
    </row>
    <row r="2073" spans="1:10" ht="48" x14ac:dyDescent="0.25">
      <c r="A2073" s="214" t="s">
        <v>2336</v>
      </c>
      <c r="B2073" s="259" t="s">
        <v>1113</v>
      </c>
      <c r="C2073" s="260"/>
      <c r="D2073" s="260"/>
      <c r="E2073" s="260">
        <v>20544</v>
      </c>
      <c r="F2073" s="260">
        <v>20544</v>
      </c>
      <c r="G2073" s="261"/>
      <c r="H2073" s="260"/>
      <c r="I2073" s="259" t="s">
        <v>4729</v>
      </c>
      <c r="J2073" s="214" t="s">
        <v>4730</v>
      </c>
    </row>
    <row r="2074" spans="1:10" ht="48" x14ac:dyDescent="0.25">
      <c r="A2074" s="214" t="s">
        <v>6871</v>
      </c>
      <c r="B2074" s="259" t="s">
        <v>1112</v>
      </c>
      <c r="C2074" s="260"/>
      <c r="D2074" s="260"/>
      <c r="E2074" s="260">
        <v>10379</v>
      </c>
      <c r="F2074" s="260">
        <v>10379</v>
      </c>
      <c r="G2074" s="261"/>
      <c r="H2074" s="260"/>
      <c r="I2074" s="259" t="s">
        <v>4729</v>
      </c>
      <c r="J2074" s="214" t="s">
        <v>4730</v>
      </c>
    </row>
    <row r="2075" spans="1:10" ht="48" x14ac:dyDescent="0.25">
      <c r="A2075" s="214" t="s">
        <v>6872</v>
      </c>
      <c r="B2075" s="259" t="s">
        <v>1111</v>
      </c>
      <c r="C2075" s="260"/>
      <c r="D2075" s="260"/>
      <c r="E2075" s="260">
        <v>25200</v>
      </c>
      <c r="F2075" s="260">
        <v>25200</v>
      </c>
      <c r="G2075" s="261"/>
      <c r="H2075" s="260"/>
      <c r="I2075" s="259" t="s">
        <v>4729</v>
      </c>
      <c r="J2075" s="214" t="s">
        <v>4730</v>
      </c>
    </row>
    <row r="2076" spans="1:10" ht="48" x14ac:dyDescent="0.25">
      <c r="A2076" s="214" t="s">
        <v>6873</v>
      </c>
      <c r="B2076" s="259" t="s">
        <v>1110</v>
      </c>
      <c r="C2076" s="260"/>
      <c r="D2076" s="260"/>
      <c r="E2076" s="260">
        <v>1211300</v>
      </c>
      <c r="F2076" s="260"/>
      <c r="G2076" s="261"/>
      <c r="H2076" s="260"/>
      <c r="I2076" s="259" t="s">
        <v>4729</v>
      </c>
      <c r="J2076" s="214" t="s">
        <v>4730</v>
      </c>
    </row>
    <row r="2077" spans="1:10" ht="48" x14ac:dyDescent="0.25">
      <c r="A2077" s="214" t="s">
        <v>6874</v>
      </c>
      <c r="B2077" s="259" t="s">
        <v>1109</v>
      </c>
      <c r="C2077" s="260"/>
      <c r="D2077" s="260"/>
      <c r="E2077" s="260">
        <v>15985.81</v>
      </c>
      <c r="F2077" s="260">
        <v>15985.81</v>
      </c>
      <c r="G2077" s="261"/>
      <c r="H2077" s="260"/>
      <c r="I2077" s="259" t="s">
        <v>4729</v>
      </c>
      <c r="J2077" s="214" t="s">
        <v>4730</v>
      </c>
    </row>
    <row r="2078" spans="1:10" x14ac:dyDescent="0.25">
      <c r="A2078" s="214" t="s">
        <v>6875</v>
      </c>
      <c r="B2078" s="227" t="s">
        <v>1108</v>
      </c>
      <c r="C2078" s="266"/>
      <c r="D2078" s="266"/>
      <c r="E2078" s="266" t="s">
        <v>858</v>
      </c>
      <c r="F2078" s="267">
        <v>42396</v>
      </c>
      <c r="G2078" s="266"/>
      <c r="H2078" s="267"/>
      <c r="I2078" s="214" t="s">
        <v>4721</v>
      </c>
      <c r="J2078" s="214" t="s">
        <v>4730</v>
      </c>
    </row>
    <row r="2079" spans="1:10" x14ac:dyDescent="0.25">
      <c r="A2079" s="214" t="s">
        <v>6876</v>
      </c>
      <c r="B2079" s="227" t="s">
        <v>1107</v>
      </c>
      <c r="C2079" s="266"/>
      <c r="D2079" s="266"/>
      <c r="E2079" s="266" t="s">
        <v>1106</v>
      </c>
      <c r="F2079" s="267">
        <v>42964</v>
      </c>
      <c r="G2079" s="266"/>
      <c r="H2079" s="267"/>
      <c r="I2079" s="214" t="s">
        <v>4721</v>
      </c>
      <c r="J2079" s="214" t="s">
        <v>4730</v>
      </c>
    </row>
    <row r="2080" spans="1:10" x14ac:dyDescent="0.25">
      <c r="A2080" s="214" t="s">
        <v>6877</v>
      </c>
      <c r="B2080" s="227" t="s">
        <v>1105</v>
      </c>
      <c r="C2080" s="266"/>
      <c r="D2080" s="266"/>
      <c r="E2080" s="266" t="s">
        <v>1104</v>
      </c>
      <c r="F2080" s="267">
        <v>43009</v>
      </c>
      <c r="G2080" s="266"/>
      <c r="H2080" s="267"/>
      <c r="I2080" s="214" t="s">
        <v>4721</v>
      </c>
      <c r="J2080" s="214" t="s">
        <v>4730</v>
      </c>
    </row>
    <row r="2081" spans="1:10" x14ac:dyDescent="0.25">
      <c r="A2081" s="214" t="s">
        <v>6878</v>
      </c>
      <c r="B2081" s="227" t="s">
        <v>782</v>
      </c>
      <c r="C2081" s="266"/>
      <c r="D2081" s="266"/>
      <c r="E2081" s="266" t="s">
        <v>997</v>
      </c>
      <c r="F2081" s="267">
        <v>43080</v>
      </c>
      <c r="G2081" s="266"/>
      <c r="H2081" s="267"/>
      <c r="I2081" s="214" t="s">
        <v>4721</v>
      </c>
      <c r="J2081" s="214" t="s">
        <v>4730</v>
      </c>
    </row>
    <row r="2082" spans="1:10" ht="24" x14ac:dyDescent="0.25">
      <c r="A2082" s="214" t="s">
        <v>6879</v>
      </c>
      <c r="B2082" s="227" t="s">
        <v>1103</v>
      </c>
      <c r="C2082" s="266"/>
      <c r="D2082" s="266"/>
      <c r="E2082" s="266" t="s">
        <v>1102</v>
      </c>
      <c r="F2082" s="267">
        <v>39080</v>
      </c>
      <c r="G2082" s="266"/>
      <c r="H2082" s="267"/>
      <c r="I2082" s="214" t="s">
        <v>4721</v>
      </c>
      <c r="J2082" s="214" t="s">
        <v>4730</v>
      </c>
    </row>
    <row r="2083" spans="1:10" ht="24" x14ac:dyDescent="0.25">
      <c r="A2083" s="214" t="s">
        <v>6880</v>
      </c>
      <c r="B2083" s="227" t="s">
        <v>1101</v>
      </c>
      <c r="C2083" s="266"/>
      <c r="D2083" s="266"/>
      <c r="E2083" s="266" t="s">
        <v>1100</v>
      </c>
      <c r="F2083" s="267">
        <v>39273</v>
      </c>
      <c r="G2083" s="266"/>
      <c r="H2083" s="267"/>
      <c r="I2083" s="214" t="s">
        <v>4721</v>
      </c>
      <c r="J2083" s="214" t="s">
        <v>4730</v>
      </c>
    </row>
    <row r="2084" spans="1:10" x14ac:dyDescent="0.25">
      <c r="A2084" s="214" t="s">
        <v>2333</v>
      </c>
      <c r="B2084" s="227" t="s">
        <v>1099</v>
      </c>
      <c r="C2084" s="266"/>
      <c r="D2084" s="266"/>
      <c r="E2084" s="266" t="s">
        <v>870</v>
      </c>
      <c r="F2084" s="267">
        <v>40525</v>
      </c>
      <c r="G2084" s="266"/>
      <c r="H2084" s="267"/>
      <c r="I2084" s="214" t="s">
        <v>4721</v>
      </c>
      <c r="J2084" s="214" t="s">
        <v>4730</v>
      </c>
    </row>
    <row r="2085" spans="1:10" x14ac:dyDescent="0.25">
      <c r="A2085" s="214" t="s">
        <v>6881</v>
      </c>
      <c r="B2085" s="227" t="s">
        <v>1098</v>
      </c>
      <c r="C2085" s="266"/>
      <c r="D2085" s="266"/>
      <c r="E2085" s="266" t="s">
        <v>1097</v>
      </c>
      <c r="F2085" s="267">
        <v>40541</v>
      </c>
      <c r="G2085" s="266"/>
      <c r="H2085" s="267"/>
      <c r="I2085" s="214" t="s">
        <v>4721</v>
      </c>
      <c r="J2085" s="214" t="s">
        <v>4730</v>
      </c>
    </row>
    <row r="2086" spans="1:10" x14ac:dyDescent="0.25">
      <c r="A2086" s="214" t="s">
        <v>6882</v>
      </c>
      <c r="B2086" s="227" t="s">
        <v>1096</v>
      </c>
      <c r="C2086" s="266"/>
      <c r="D2086" s="266"/>
      <c r="E2086" s="266" t="s">
        <v>797</v>
      </c>
      <c r="F2086" s="267">
        <v>40724</v>
      </c>
      <c r="G2086" s="266"/>
      <c r="H2086" s="267"/>
      <c r="I2086" s="214" t="s">
        <v>4721</v>
      </c>
      <c r="J2086" s="214" t="s">
        <v>4730</v>
      </c>
    </row>
    <row r="2087" spans="1:10" ht="24" x14ac:dyDescent="0.25">
      <c r="A2087" s="214" t="s">
        <v>6883</v>
      </c>
      <c r="B2087" s="227" t="s">
        <v>1095</v>
      </c>
      <c r="C2087" s="266"/>
      <c r="D2087" s="266"/>
      <c r="E2087" s="266" t="s">
        <v>858</v>
      </c>
      <c r="F2087" s="267">
        <v>42396</v>
      </c>
      <c r="G2087" s="266"/>
      <c r="H2087" s="267"/>
      <c r="I2087" s="214" t="s">
        <v>4721</v>
      </c>
      <c r="J2087" s="214" t="s">
        <v>4730</v>
      </c>
    </row>
    <row r="2088" spans="1:10" x14ac:dyDescent="0.25">
      <c r="A2088" s="214" t="s">
        <v>6884</v>
      </c>
      <c r="B2088" s="227" t="s">
        <v>1094</v>
      </c>
      <c r="C2088" s="266"/>
      <c r="D2088" s="266"/>
      <c r="E2088" s="266" t="s">
        <v>1093</v>
      </c>
      <c r="F2088" s="267">
        <v>42647</v>
      </c>
      <c r="G2088" s="266"/>
      <c r="H2088" s="267"/>
      <c r="I2088" s="214" t="s">
        <v>4721</v>
      </c>
      <c r="J2088" s="214" t="s">
        <v>4730</v>
      </c>
    </row>
    <row r="2089" spans="1:10" x14ac:dyDescent="0.25">
      <c r="A2089" s="214" t="s">
        <v>6885</v>
      </c>
      <c r="B2089" s="227" t="s">
        <v>1090</v>
      </c>
      <c r="C2089" s="266"/>
      <c r="D2089" s="266"/>
      <c r="E2089" s="266" t="s">
        <v>1092</v>
      </c>
      <c r="F2089" s="267">
        <v>42502</v>
      </c>
      <c r="G2089" s="266"/>
      <c r="H2089" s="267"/>
      <c r="I2089" s="214" t="s">
        <v>4721</v>
      </c>
      <c r="J2089" s="214" t="s">
        <v>4730</v>
      </c>
    </row>
    <row r="2090" spans="1:10" x14ac:dyDescent="0.25">
      <c r="A2090" s="214" t="s">
        <v>6886</v>
      </c>
      <c r="B2090" s="227" t="s">
        <v>967</v>
      </c>
      <c r="C2090" s="266"/>
      <c r="D2090" s="266"/>
      <c r="E2090" s="266" t="s">
        <v>1091</v>
      </c>
      <c r="F2090" s="267">
        <v>42502</v>
      </c>
      <c r="G2090" s="266"/>
      <c r="H2090" s="267"/>
      <c r="I2090" s="214" t="s">
        <v>4721</v>
      </c>
      <c r="J2090" s="214" t="s">
        <v>4730</v>
      </c>
    </row>
    <row r="2091" spans="1:10" x14ac:dyDescent="0.25">
      <c r="A2091" s="214" t="s">
        <v>6887</v>
      </c>
      <c r="B2091" s="227" t="s">
        <v>1090</v>
      </c>
      <c r="C2091" s="266"/>
      <c r="D2091" s="266"/>
      <c r="E2091" s="266" t="s">
        <v>1089</v>
      </c>
      <c r="F2091" s="267">
        <v>42860</v>
      </c>
      <c r="G2091" s="266"/>
      <c r="H2091" s="267"/>
      <c r="I2091" s="214" t="s">
        <v>4721</v>
      </c>
      <c r="J2091" s="214" t="s">
        <v>4730</v>
      </c>
    </row>
    <row r="2092" spans="1:10" x14ac:dyDescent="0.25">
      <c r="A2092" s="214" t="s">
        <v>6888</v>
      </c>
      <c r="B2092" s="227" t="s">
        <v>1088</v>
      </c>
      <c r="C2092" s="266"/>
      <c r="D2092" s="266"/>
      <c r="E2092" s="266" t="s">
        <v>795</v>
      </c>
      <c r="F2092" s="267">
        <v>42396</v>
      </c>
      <c r="G2092" s="266"/>
      <c r="H2092" s="267"/>
      <c r="I2092" s="214" t="s">
        <v>4721</v>
      </c>
      <c r="J2092" s="214" t="s">
        <v>4730</v>
      </c>
    </row>
    <row r="2093" spans="1:10" x14ac:dyDescent="0.25">
      <c r="A2093" s="214" t="s">
        <v>6889</v>
      </c>
      <c r="B2093" s="227" t="s">
        <v>1087</v>
      </c>
      <c r="C2093" s="266"/>
      <c r="D2093" s="266"/>
      <c r="E2093" s="266" t="s">
        <v>985</v>
      </c>
      <c r="F2093" s="267">
        <v>42405</v>
      </c>
      <c r="G2093" s="266"/>
      <c r="H2093" s="267"/>
      <c r="I2093" s="214" t="s">
        <v>4721</v>
      </c>
      <c r="J2093" s="214" t="s">
        <v>4730</v>
      </c>
    </row>
    <row r="2094" spans="1:10" x14ac:dyDescent="0.25">
      <c r="A2094" s="214" t="s">
        <v>6890</v>
      </c>
      <c r="B2094" s="227" t="s">
        <v>1086</v>
      </c>
      <c r="C2094" s="266"/>
      <c r="D2094" s="266"/>
      <c r="E2094" s="266" t="s">
        <v>1085</v>
      </c>
      <c r="F2094" s="267">
        <v>42408</v>
      </c>
      <c r="G2094" s="266"/>
      <c r="H2094" s="267"/>
      <c r="I2094" s="214" t="s">
        <v>4721</v>
      </c>
      <c r="J2094" s="214" t="s">
        <v>4730</v>
      </c>
    </row>
    <row r="2095" spans="1:10" x14ac:dyDescent="0.25">
      <c r="A2095" s="214" t="s">
        <v>6891</v>
      </c>
      <c r="B2095" s="227" t="s">
        <v>1084</v>
      </c>
      <c r="C2095" s="266"/>
      <c r="D2095" s="266"/>
      <c r="E2095" s="266" t="s">
        <v>797</v>
      </c>
      <c r="F2095" s="267">
        <v>42415</v>
      </c>
      <c r="G2095" s="266"/>
      <c r="H2095" s="267"/>
      <c r="I2095" s="214" t="s">
        <v>4721</v>
      </c>
      <c r="J2095" s="214" t="s">
        <v>4730</v>
      </c>
    </row>
    <row r="2096" spans="1:10" ht="24" x14ac:dyDescent="0.25">
      <c r="A2096" s="214" t="s">
        <v>2332</v>
      </c>
      <c r="B2096" s="227" t="s">
        <v>1083</v>
      </c>
      <c r="C2096" s="266"/>
      <c r="D2096" s="266"/>
      <c r="E2096" s="266" t="s">
        <v>1082</v>
      </c>
      <c r="F2096" s="267">
        <v>42438</v>
      </c>
      <c r="G2096" s="266"/>
      <c r="H2096" s="267"/>
      <c r="I2096" s="214" t="s">
        <v>4721</v>
      </c>
      <c r="J2096" s="214" t="s">
        <v>4730</v>
      </c>
    </row>
    <row r="2097" spans="1:10" ht="36" x14ac:dyDescent="0.25">
      <c r="A2097" s="214" t="s">
        <v>6892</v>
      </c>
      <c r="B2097" s="227" t="s">
        <v>1081</v>
      </c>
      <c r="C2097" s="266"/>
      <c r="D2097" s="266"/>
      <c r="E2097" s="266" t="s">
        <v>1080</v>
      </c>
      <c r="F2097" s="267">
        <v>42474</v>
      </c>
      <c r="G2097" s="266"/>
      <c r="H2097" s="267"/>
      <c r="I2097" s="214" t="s">
        <v>4721</v>
      </c>
      <c r="J2097" s="214" t="s">
        <v>4730</v>
      </c>
    </row>
    <row r="2098" spans="1:10" ht="36" x14ac:dyDescent="0.25">
      <c r="A2098" s="214" t="s">
        <v>6893</v>
      </c>
      <c r="B2098" s="227" t="s">
        <v>1079</v>
      </c>
      <c r="C2098" s="266"/>
      <c r="D2098" s="266"/>
      <c r="E2098" s="266" t="s">
        <v>109</v>
      </c>
      <c r="F2098" s="267">
        <v>42474</v>
      </c>
      <c r="G2098" s="266"/>
      <c r="H2098" s="267"/>
      <c r="I2098" s="214" t="s">
        <v>4721</v>
      </c>
      <c r="J2098" s="214" t="s">
        <v>4730</v>
      </c>
    </row>
    <row r="2099" spans="1:10" x14ac:dyDescent="0.25">
      <c r="A2099" s="214" t="s">
        <v>6894</v>
      </c>
      <c r="B2099" s="227" t="s">
        <v>1078</v>
      </c>
      <c r="C2099" s="266"/>
      <c r="D2099" s="266"/>
      <c r="E2099" s="266" t="s">
        <v>997</v>
      </c>
      <c r="F2099" s="267">
        <v>42485</v>
      </c>
      <c r="G2099" s="266"/>
      <c r="H2099" s="267"/>
      <c r="I2099" s="214" t="s">
        <v>4721</v>
      </c>
      <c r="J2099" s="214" t="s">
        <v>4730</v>
      </c>
    </row>
    <row r="2100" spans="1:10" x14ac:dyDescent="0.25">
      <c r="A2100" s="214" t="s">
        <v>6895</v>
      </c>
      <c r="B2100" s="227" t="s">
        <v>1070</v>
      </c>
      <c r="C2100" s="266"/>
      <c r="D2100" s="266"/>
      <c r="E2100" s="266" t="s">
        <v>1077</v>
      </c>
      <c r="F2100" s="267">
        <v>42485</v>
      </c>
      <c r="G2100" s="266"/>
      <c r="H2100" s="267"/>
      <c r="I2100" s="214" t="s">
        <v>4721</v>
      </c>
      <c r="J2100" s="214" t="s">
        <v>4730</v>
      </c>
    </row>
    <row r="2101" spans="1:10" x14ac:dyDescent="0.25">
      <c r="A2101" s="214" t="s">
        <v>6896</v>
      </c>
      <c r="B2101" s="227" t="s">
        <v>1076</v>
      </c>
      <c r="C2101" s="266"/>
      <c r="D2101" s="266"/>
      <c r="E2101" s="266" t="s">
        <v>1075</v>
      </c>
      <c r="F2101" s="267">
        <v>42478</v>
      </c>
      <c r="G2101" s="266"/>
      <c r="H2101" s="267"/>
      <c r="I2101" s="214" t="s">
        <v>4721</v>
      </c>
      <c r="J2101" s="214" t="s">
        <v>4730</v>
      </c>
    </row>
    <row r="2102" spans="1:10" x14ac:dyDescent="0.25">
      <c r="A2102" s="214" t="s">
        <v>6897</v>
      </c>
      <c r="B2102" s="227" t="s">
        <v>1074</v>
      </c>
      <c r="C2102" s="266"/>
      <c r="D2102" s="266"/>
      <c r="E2102" s="266" t="s">
        <v>823</v>
      </c>
      <c r="F2102" s="267">
        <v>42530</v>
      </c>
      <c r="G2102" s="266"/>
      <c r="H2102" s="267"/>
      <c r="I2102" s="214" t="s">
        <v>4721</v>
      </c>
      <c r="J2102" s="214" t="s">
        <v>4730</v>
      </c>
    </row>
    <row r="2103" spans="1:10" x14ac:dyDescent="0.25">
      <c r="A2103" s="214" t="s">
        <v>6898</v>
      </c>
      <c r="B2103" s="227" t="s">
        <v>1056</v>
      </c>
      <c r="C2103" s="266"/>
      <c r="D2103" s="266"/>
      <c r="E2103" s="266" t="s">
        <v>1073</v>
      </c>
      <c r="F2103" s="267">
        <v>42782</v>
      </c>
      <c r="G2103" s="266"/>
      <c r="H2103" s="267"/>
      <c r="I2103" s="214" t="s">
        <v>4721</v>
      </c>
      <c r="J2103" s="214" t="s">
        <v>4730</v>
      </c>
    </row>
    <row r="2104" spans="1:10" ht="24" x14ac:dyDescent="0.25">
      <c r="A2104" s="214" t="s">
        <v>6899</v>
      </c>
      <c r="B2104" s="227" t="s">
        <v>1068</v>
      </c>
      <c r="C2104" s="266"/>
      <c r="D2104" s="266"/>
      <c r="E2104" s="266" t="s">
        <v>1072</v>
      </c>
      <c r="F2104" s="267">
        <v>42782</v>
      </c>
      <c r="G2104" s="266"/>
      <c r="H2104" s="267"/>
      <c r="I2104" s="214" t="s">
        <v>4721</v>
      </c>
      <c r="J2104" s="214" t="s">
        <v>4730</v>
      </c>
    </row>
    <row r="2105" spans="1:10" x14ac:dyDescent="0.25">
      <c r="A2105" s="214" t="s">
        <v>6900</v>
      </c>
      <c r="B2105" s="227" t="s">
        <v>971</v>
      </c>
      <c r="C2105" s="266"/>
      <c r="D2105" s="266"/>
      <c r="E2105" s="266" t="s">
        <v>1071</v>
      </c>
      <c r="F2105" s="267">
        <v>42782</v>
      </c>
      <c r="G2105" s="266"/>
      <c r="H2105" s="267"/>
      <c r="I2105" s="214" t="s">
        <v>4721</v>
      </c>
      <c r="J2105" s="214" t="s">
        <v>4730</v>
      </c>
    </row>
    <row r="2106" spans="1:10" x14ac:dyDescent="0.25">
      <c r="A2106" s="214" t="s">
        <v>6901</v>
      </c>
      <c r="B2106" s="227" t="s">
        <v>1070</v>
      </c>
      <c r="C2106" s="266"/>
      <c r="D2106" s="266"/>
      <c r="E2106" s="266" t="s">
        <v>1069</v>
      </c>
      <c r="F2106" s="267">
        <v>42823</v>
      </c>
      <c r="G2106" s="266"/>
      <c r="H2106" s="267"/>
      <c r="I2106" s="214" t="s">
        <v>4721</v>
      </c>
      <c r="J2106" s="214" t="s">
        <v>4730</v>
      </c>
    </row>
    <row r="2107" spans="1:10" ht="24" x14ac:dyDescent="0.25">
      <c r="A2107" s="214" t="s">
        <v>6902</v>
      </c>
      <c r="B2107" s="227" t="s">
        <v>1068</v>
      </c>
      <c r="C2107" s="266"/>
      <c r="D2107" s="266"/>
      <c r="E2107" s="266" t="s">
        <v>1067</v>
      </c>
      <c r="F2107" s="267">
        <v>42915</v>
      </c>
      <c r="G2107" s="266"/>
      <c r="H2107" s="267"/>
      <c r="I2107" s="214" t="s">
        <v>4721</v>
      </c>
      <c r="J2107" s="214" t="s">
        <v>4730</v>
      </c>
    </row>
    <row r="2108" spans="1:10" x14ac:dyDescent="0.25">
      <c r="A2108" s="214" t="s">
        <v>6903</v>
      </c>
      <c r="B2108" s="227" t="s">
        <v>1066</v>
      </c>
      <c r="C2108" s="266"/>
      <c r="D2108" s="266"/>
      <c r="E2108" s="266" t="s">
        <v>1065</v>
      </c>
      <c r="F2108" s="267">
        <v>42917</v>
      </c>
      <c r="G2108" s="266"/>
      <c r="H2108" s="267"/>
      <c r="I2108" s="214" t="s">
        <v>4721</v>
      </c>
      <c r="J2108" s="214" t="s">
        <v>4730</v>
      </c>
    </row>
    <row r="2109" spans="1:10" x14ac:dyDescent="0.25">
      <c r="A2109" s="214" t="s">
        <v>6904</v>
      </c>
      <c r="B2109" s="227" t="s">
        <v>1063</v>
      </c>
      <c r="C2109" s="266"/>
      <c r="D2109" s="266"/>
      <c r="E2109" s="266" t="s">
        <v>983</v>
      </c>
      <c r="F2109" s="267">
        <v>42917</v>
      </c>
      <c r="G2109" s="266"/>
      <c r="H2109" s="267"/>
      <c r="I2109" s="214" t="s">
        <v>4721</v>
      </c>
      <c r="J2109" s="214" t="s">
        <v>4730</v>
      </c>
    </row>
    <row r="2110" spans="1:10" x14ac:dyDescent="0.25">
      <c r="A2110" s="214" t="s">
        <v>6905</v>
      </c>
      <c r="B2110" s="227" t="s">
        <v>1058</v>
      </c>
      <c r="C2110" s="266"/>
      <c r="D2110" s="266"/>
      <c r="E2110" s="266" t="s">
        <v>902</v>
      </c>
      <c r="F2110" s="267">
        <v>42917</v>
      </c>
      <c r="G2110" s="266"/>
      <c r="H2110" s="267"/>
      <c r="I2110" s="214" t="s">
        <v>4721</v>
      </c>
      <c r="J2110" s="214" t="s">
        <v>4730</v>
      </c>
    </row>
    <row r="2111" spans="1:10" x14ac:dyDescent="0.25">
      <c r="A2111" s="214" t="s">
        <v>6906</v>
      </c>
      <c r="B2111" s="227" t="s">
        <v>1064</v>
      </c>
      <c r="C2111" s="266"/>
      <c r="D2111" s="266"/>
      <c r="E2111" s="266" t="s">
        <v>902</v>
      </c>
      <c r="F2111" s="267">
        <v>42917</v>
      </c>
      <c r="G2111" s="266"/>
      <c r="H2111" s="267"/>
      <c r="I2111" s="214" t="s">
        <v>4721</v>
      </c>
      <c r="J2111" s="214" t="s">
        <v>4730</v>
      </c>
    </row>
    <row r="2112" spans="1:10" x14ac:dyDescent="0.25">
      <c r="A2112" s="214" t="s">
        <v>6907</v>
      </c>
      <c r="B2112" s="227" t="s">
        <v>1063</v>
      </c>
      <c r="C2112" s="266"/>
      <c r="D2112" s="266"/>
      <c r="E2112" s="266" t="s">
        <v>1062</v>
      </c>
      <c r="F2112" s="267">
        <v>42917</v>
      </c>
      <c r="G2112" s="266"/>
      <c r="H2112" s="267"/>
      <c r="I2112" s="214" t="s">
        <v>4721</v>
      </c>
      <c r="J2112" s="214" t="s">
        <v>4730</v>
      </c>
    </row>
    <row r="2113" spans="1:10" x14ac:dyDescent="0.25">
      <c r="A2113" s="214" t="s">
        <v>6908</v>
      </c>
      <c r="B2113" s="227" t="s">
        <v>1053</v>
      </c>
      <c r="C2113" s="266"/>
      <c r="D2113" s="266"/>
      <c r="E2113" s="266" t="s">
        <v>1061</v>
      </c>
      <c r="F2113" s="267">
        <v>42917</v>
      </c>
      <c r="G2113" s="266"/>
      <c r="H2113" s="267"/>
      <c r="I2113" s="214" t="s">
        <v>4721</v>
      </c>
      <c r="J2113" s="214" t="s">
        <v>4730</v>
      </c>
    </row>
    <row r="2114" spans="1:10" x14ac:dyDescent="0.25">
      <c r="A2114" s="214" t="s">
        <v>6909</v>
      </c>
      <c r="B2114" s="227" t="s">
        <v>1060</v>
      </c>
      <c r="C2114" s="266"/>
      <c r="D2114" s="266"/>
      <c r="E2114" s="266" t="s">
        <v>1059</v>
      </c>
      <c r="F2114" s="267">
        <v>42955</v>
      </c>
      <c r="G2114" s="266"/>
      <c r="H2114" s="267"/>
      <c r="I2114" s="214" t="s">
        <v>4721</v>
      </c>
      <c r="J2114" s="214" t="s">
        <v>4730</v>
      </c>
    </row>
    <row r="2115" spans="1:10" x14ac:dyDescent="0.25">
      <c r="A2115" s="214" t="s">
        <v>6910</v>
      </c>
      <c r="B2115" s="227" t="s">
        <v>1058</v>
      </c>
      <c r="C2115" s="266"/>
      <c r="D2115" s="266"/>
      <c r="E2115" s="266" t="s">
        <v>1057</v>
      </c>
      <c r="F2115" s="267">
        <v>43009</v>
      </c>
      <c r="G2115" s="266"/>
      <c r="H2115" s="267"/>
      <c r="I2115" s="214" t="s">
        <v>4721</v>
      </c>
      <c r="J2115" s="214" t="s">
        <v>4730</v>
      </c>
    </row>
    <row r="2116" spans="1:10" x14ac:dyDescent="0.25">
      <c r="A2116" s="214" t="s">
        <v>6911</v>
      </c>
      <c r="B2116" s="227" t="s">
        <v>1056</v>
      </c>
      <c r="C2116" s="266"/>
      <c r="D2116" s="266"/>
      <c r="E2116" s="266" t="s">
        <v>1055</v>
      </c>
      <c r="F2116" s="267">
        <v>43009</v>
      </c>
      <c r="G2116" s="266"/>
      <c r="H2116" s="267"/>
      <c r="I2116" s="214" t="s">
        <v>4721</v>
      </c>
      <c r="J2116" s="214" t="s">
        <v>4730</v>
      </c>
    </row>
    <row r="2117" spans="1:10" x14ac:dyDescent="0.25">
      <c r="A2117" s="214" t="s">
        <v>6912</v>
      </c>
      <c r="B2117" s="227" t="s">
        <v>907</v>
      </c>
      <c r="C2117" s="266"/>
      <c r="D2117" s="266"/>
      <c r="E2117" s="266" t="s">
        <v>1054</v>
      </c>
      <c r="F2117" s="267">
        <v>41913</v>
      </c>
      <c r="G2117" s="266"/>
      <c r="H2117" s="267"/>
      <c r="I2117" s="214" t="s">
        <v>4721</v>
      </c>
      <c r="J2117" s="214" t="s">
        <v>4730</v>
      </c>
    </row>
    <row r="2118" spans="1:10" x14ac:dyDescent="0.25">
      <c r="A2118" s="214" t="s">
        <v>6913</v>
      </c>
      <c r="B2118" s="227" t="s">
        <v>958</v>
      </c>
      <c r="C2118" s="266"/>
      <c r="D2118" s="266"/>
      <c r="E2118" s="266" t="s">
        <v>1052</v>
      </c>
      <c r="F2118" s="267">
        <v>42887</v>
      </c>
      <c r="G2118" s="266"/>
      <c r="H2118" s="267"/>
      <c r="I2118" s="214" t="s">
        <v>4721</v>
      </c>
      <c r="J2118" s="214" t="s">
        <v>4730</v>
      </c>
    </row>
    <row r="2119" spans="1:10" x14ac:dyDescent="0.25">
      <c r="A2119" s="214" t="s">
        <v>6914</v>
      </c>
      <c r="B2119" s="227" t="s">
        <v>752</v>
      </c>
      <c r="C2119" s="266"/>
      <c r="D2119" s="266"/>
      <c r="E2119" s="266" t="s">
        <v>845</v>
      </c>
      <c r="F2119" s="267">
        <v>42887</v>
      </c>
      <c r="G2119" s="266"/>
      <c r="H2119" s="267"/>
      <c r="I2119" s="214" t="s">
        <v>4721</v>
      </c>
      <c r="J2119" s="214" t="s">
        <v>4730</v>
      </c>
    </row>
    <row r="2120" spans="1:10" x14ac:dyDescent="0.25">
      <c r="A2120" s="214" t="s">
        <v>6915</v>
      </c>
      <c r="B2120" s="227" t="s">
        <v>1050</v>
      </c>
      <c r="C2120" s="266"/>
      <c r="D2120" s="266"/>
      <c r="E2120" s="266" t="s">
        <v>1051</v>
      </c>
      <c r="F2120" s="267">
        <v>42887</v>
      </c>
      <c r="G2120" s="266"/>
      <c r="H2120" s="267"/>
      <c r="I2120" s="214" t="s">
        <v>4721</v>
      </c>
      <c r="J2120" s="214" t="s">
        <v>4730</v>
      </c>
    </row>
    <row r="2121" spans="1:10" x14ac:dyDescent="0.25">
      <c r="A2121" s="214" t="s">
        <v>6916</v>
      </c>
      <c r="B2121" s="227" t="s">
        <v>965</v>
      </c>
      <c r="C2121" s="266"/>
      <c r="D2121" s="266"/>
      <c r="E2121" s="266" t="s">
        <v>109</v>
      </c>
      <c r="F2121" s="267">
        <v>42951</v>
      </c>
      <c r="G2121" s="266"/>
      <c r="H2121" s="267"/>
      <c r="I2121" s="214" t="s">
        <v>4721</v>
      </c>
      <c r="J2121" s="214" t="s">
        <v>4730</v>
      </c>
    </row>
    <row r="2122" spans="1:10" ht="36" x14ac:dyDescent="0.25">
      <c r="A2122" s="214" t="s">
        <v>6917</v>
      </c>
      <c r="B2122" s="227" t="s">
        <v>1049</v>
      </c>
      <c r="C2122" s="266"/>
      <c r="D2122" s="266"/>
      <c r="E2122" s="266" t="s">
        <v>1048</v>
      </c>
      <c r="F2122" s="267">
        <v>41964</v>
      </c>
      <c r="G2122" s="266"/>
      <c r="H2122" s="267"/>
      <c r="I2122" s="214" t="s">
        <v>4721</v>
      </c>
      <c r="J2122" s="214" t="s">
        <v>4730</v>
      </c>
    </row>
    <row r="2123" spans="1:10" ht="24" x14ac:dyDescent="0.25">
      <c r="A2123" s="214" t="s">
        <v>6918</v>
      </c>
      <c r="B2123" s="227" t="s">
        <v>1047</v>
      </c>
      <c r="C2123" s="266"/>
      <c r="D2123" s="266"/>
      <c r="E2123" s="266" t="s">
        <v>1046</v>
      </c>
      <c r="F2123" s="267">
        <v>41964</v>
      </c>
      <c r="G2123" s="266"/>
      <c r="H2123" s="267"/>
      <c r="I2123" s="214" t="s">
        <v>4721</v>
      </c>
      <c r="J2123" s="214" t="s">
        <v>4730</v>
      </c>
    </row>
    <row r="2124" spans="1:10" ht="24" x14ac:dyDescent="0.25">
      <c r="A2124" s="214" t="s">
        <v>6919</v>
      </c>
      <c r="B2124" s="227" t="s">
        <v>1045</v>
      </c>
      <c r="C2124" s="266"/>
      <c r="D2124" s="266"/>
      <c r="E2124" s="266" t="s">
        <v>1044</v>
      </c>
      <c r="F2124" s="267">
        <v>41964</v>
      </c>
      <c r="G2124" s="266"/>
      <c r="H2124" s="267"/>
      <c r="I2124" s="214" t="s">
        <v>4721</v>
      </c>
      <c r="J2124" s="214" t="s">
        <v>4730</v>
      </c>
    </row>
    <row r="2125" spans="1:10" x14ac:dyDescent="0.25">
      <c r="A2125" s="214" t="s">
        <v>6920</v>
      </c>
      <c r="B2125" s="227" t="s">
        <v>965</v>
      </c>
      <c r="C2125" s="266"/>
      <c r="D2125" s="266"/>
      <c r="E2125" s="266" t="s">
        <v>1043</v>
      </c>
      <c r="F2125" s="267">
        <v>41989</v>
      </c>
      <c r="G2125" s="266"/>
      <c r="H2125" s="267"/>
      <c r="I2125" s="214" t="s">
        <v>4721</v>
      </c>
      <c r="J2125" s="214" t="s">
        <v>4730</v>
      </c>
    </row>
    <row r="2126" spans="1:10" ht="24" x14ac:dyDescent="0.25">
      <c r="A2126" s="214" t="s">
        <v>6921</v>
      </c>
      <c r="B2126" s="227" t="s">
        <v>1042</v>
      </c>
      <c r="C2126" s="266"/>
      <c r="D2126" s="266"/>
      <c r="E2126" s="266" t="s">
        <v>1041</v>
      </c>
      <c r="F2126" s="267">
        <v>41989</v>
      </c>
      <c r="G2126" s="266"/>
      <c r="H2126" s="267"/>
      <c r="I2126" s="214" t="s">
        <v>4721</v>
      </c>
      <c r="J2126" s="214" t="s">
        <v>4730</v>
      </c>
    </row>
    <row r="2127" spans="1:10" x14ac:dyDescent="0.25">
      <c r="A2127" s="214" t="s">
        <v>6922</v>
      </c>
      <c r="B2127" s="227" t="s">
        <v>1040</v>
      </c>
      <c r="C2127" s="266"/>
      <c r="D2127" s="266"/>
      <c r="E2127" s="266" t="s">
        <v>1039</v>
      </c>
      <c r="F2127" s="267">
        <v>41989</v>
      </c>
      <c r="G2127" s="266"/>
      <c r="H2127" s="267"/>
      <c r="I2127" s="214" t="s">
        <v>4721</v>
      </c>
      <c r="J2127" s="214" t="s">
        <v>4730</v>
      </c>
    </row>
    <row r="2128" spans="1:10" ht="24" x14ac:dyDescent="0.25">
      <c r="A2128" s="214" t="s">
        <v>6923</v>
      </c>
      <c r="B2128" s="227" t="s">
        <v>1038</v>
      </c>
      <c r="C2128" s="266"/>
      <c r="D2128" s="266"/>
      <c r="E2128" s="266" t="s">
        <v>1036</v>
      </c>
      <c r="F2128" s="267">
        <v>41989</v>
      </c>
      <c r="G2128" s="266"/>
      <c r="H2128" s="267"/>
      <c r="I2128" s="214" t="s">
        <v>4721</v>
      </c>
      <c r="J2128" s="214" t="s">
        <v>4730</v>
      </c>
    </row>
    <row r="2129" spans="1:10" x14ac:dyDescent="0.25">
      <c r="A2129" s="214" t="s">
        <v>6924</v>
      </c>
      <c r="B2129" s="227" t="s">
        <v>1037</v>
      </c>
      <c r="C2129" s="266"/>
      <c r="D2129" s="266"/>
      <c r="E2129" s="266" t="s">
        <v>1036</v>
      </c>
      <c r="F2129" s="267">
        <v>41989</v>
      </c>
      <c r="G2129" s="266"/>
      <c r="H2129" s="267"/>
      <c r="I2129" s="214" t="s">
        <v>4721</v>
      </c>
      <c r="J2129" s="214" t="s">
        <v>4730</v>
      </c>
    </row>
    <row r="2130" spans="1:10" ht="24" x14ac:dyDescent="0.25">
      <c r="A2130" s="214" t="s">
        <v>6925</v>
      </c>
      <c r="B2130" s="227" t="s">
        <v>1035</v>
      </c>
      <c r="C2130" s="266"/>
      <c r="D2130" s="266"/>
      <c r="E2130" s="266" t="s">
        <v>1034</v>
      </c>
      <c r="F2130" s="267">
        <v>41989</v>
      </c>
      <c r="G2130" s="266"/>
      <c r="H2130" s="267"/>
      <c r="I2130" s="214" t="s">
        <v>4721</v>
      </c>
      <c r="J2130" s="214" t="s">
        <v>4730</v>
      </c>
    </row>
    <row r="2131" spans="1:10" ht="36" x14ac:dyDescent="0.25">
      <c r="A2131" s="214" t="s">
        <v>6926</v>
      </c>
      <c r="B2131" s="227" t="s">
        <v>1033</v>
      </c>
      <c r="C2131" s="266"/>
      <c r="D2131" s="266"/>
      <c r="E2131" s="266" t="s">
        <v>1032</v>
      </c>
      <c r="F2131" s="267">
        <v>41953</v>
      </c>
      <c r="G2131" s="266"/>
      <c r="H2131" s="267"/>
      <c r="I2131" s="214" t="s">
        <v>4721</v>
      </c>
      <c r="J2131" s="214" t="s">
        <v>4730</v>
      </c>
    </row>
    <row r="2132" spans="1:10" ht="24" x14ac:dyDescent="0.25">
      <c r="A2132" s="214" t="s">
        <v>6927</v>
      </c>
      <c r="B2132" s="227" t="s">
        <v>1031</v>
      </c>
      <c r="C2132" s="266"/>
      <c r="D2132" s="266"/>
      <c r="E2132" s="266" t="s">
        <v>1030</v>
      </c>
      <c r="F2132" s="267">
        <v>41953</v>
      </c>
      <c r="G2132" s="266"/>
      <c r="H2132" s="267"/>
      <c r="I2132" s="214" t="s">
        <v>4721</v>
      </c>
      <c r="J2132" s="214" t="s">
        <v>4730</v>
      </c>
    </row>
    <row r="2133" spans="1:10" x14ac:dyDescent="0.25">
      <c r="A2133" s="214" t="s">
        <v>6928</v>
      </c>
      <c r="B2133" s="227" t="s">
        <v>965</v>
      </c>
      <c r="C2133" s="266"/>
      <c r="D2133" s="266"/>
      <c r="E2133" s="266" t="s">
        <v>1029</v>
      </c>
      <c r="F2133" s="267">
        <v>41953</v>
      </c>
      <c r="G2133" s="266"/>
      <c r="H2133" s="267"/>
      <c r="I2133" s="214" t="s">
        <v>4721</v>
      </c>
      <c r="J2133" s="214" t="s">
        <v>4730</v>
      </c>
    </row>
    <row r="2134" spans="1:10" ht="48" x14ac:dyDescent="0.25">
      <c r="A2134" s="214" t="s">
        <v>6929</v>
      </c>
      <c r="B2134" s="227" t="s">
        <v>1028</v>
      </c>
      <c r="C2134" s="266"/>
      <c r="D2134" s="266"/>
      <c r="E2134" s="266" t="s">
        <v>1027</v>
      </c>
      <c r="F2134" s="267">
        <v>41953</v>
      </c>
      <c r="G2134" s="266"/>
      <c r="H2134" s="267"/>
      <c r="I2134" s="214" t="s">
        <v>4721</v>
      </c>
      <c r="J2134" s="214" t="s">
        <v>4730</v>
      </c>
    </row>
    <row r="2135" spans="1:10" ht="24" x14ac:dyDescent="0.25">
      <c r="A2135" s="214" t="s">
        <v>6930</v>
      </c>
      <c r="B2135" s="227" t="s">
        <v>1026</v>
      </c>
      <c r="C2135" s="266"/>
      <c r="D2135" s="266"/>
      <c r="E2135" s="266" t="s">
        <v>1025</v>
      </c>
      <c r="F2135" s="267">
        <v>41953</v>
      </c>
      <c r="G2135" s="266"/>
      <c r="H2135" s="267"/>
      <c r="I2135" s="214" t="s">
        <v>4721</v>
      </c>
      <c r="J2135" s="214" t="s">
        <v>4730</v>
      </c>
    </row>
    <row r="2136" spans="1:10" ht="24" x14ac:dyDescent="0.25">
      <c r="A2136" s="214" t="s">
        <v>6931</v>
      </c>
      <c r="B2136" s="227" t="s">
        <v>1024</v>
      </c>
      <c r="C2136" s="266"/>
      <c r="D2136" s="266"/>
      <c r="E2136" s="266" t="s">
        <v>1023</v>
      </c>
      <c r="F2136" s="267">
        <v>41989</v>
      </c>
      <c r="G2136" s="266"/>
      <c r="H2136" s="267"/>
      <c r="I2136" s="214" t="s">
        <v>4721</v>
      </c>
      <c r="J2136" s="214" t="s">
        <v>4730</v>
      </c>
    </row>
    <row r="2137" spans="1:10" x14ac:dyDescent="0.25">
      <c r="A2137" s="214" t="s">
        <v>6932</v>
      </c>
      <c r="B2137" s="227" t="s">
        <v>1022</v>
      </c>
      <c r="C2137" s="266"/>
      <c r="D2137" s="266"/>
      <c r="E2137" s="266" t="s">
        <v>1021</v>
      </c>
      <c r="F2137" s="267">
        <v>41953</v>
      </c>
      <c r="G2137" s="266"/>
      <c r="H2137" s="267"/>
      <c r="I2137" s="214" t="s">
        <v>4721</v>
      </c>
      <c r="J2137" s="214" t="s">
        <v>4730</v>
      </c>
    </row>
    <row r="2138" spans="1:10" x14ac:dyDescent="0.25">
      <c r="A2138" s="214" t="s">
        <v>6933</v>
      </c>
      <c r="B2138" s="227" t="s">
        <v>1020</v>
      </c>
      <c r="C2138" s="266"/>
      <c r="D2138" s="266"/>
      <c r="E2138" s="266" t="s">
        <v>1019</v>
      </c>
      <c r="F2138" s="267">
        <v>41953</v>
      </c>
      <c r="G2138" s="266"/>
      <c r="H2138" s="267"/>
      <c r="I2138" s="214" t="s">
        <v>4721</v>
      </c>
      <c r="J2138" s="214" t="s">
        <v>4730</v>
      </c>
    </row>
    <row r="2139" spans="1:10" ht="24" x14ac:dyDescent="0.25">
      <c r="A2139" s="214" t="s">
        <v>6934</v>
      </c>
      <c r="B2139" s="227" t="s">
        <v>1018</v>
      </c>
      <c r="C2139" s="266"/>
      <c r="D2139" s="266"/>
      <c r="E2139" s="266" t="s">
        <v>1017</v>
      </c>
      <c r="F2139" s="267">
        <v>41991</v>
      </c>
      <c r="G2139" s="266"/>
      <c r="H2139" s="267"/>
      <c r="I2139" s="214" t="s">
        <v>4721</v>
      </c>
      <c r="J2139" s="214" t="s">
        <v>4730</v>
      </c>
    </row>
    <row r="2140" spans="1:10" x14ac:dyDescent="0.25">
      <c r="A2140" s="214" t="s">
        <v>6935</v>
      </c>
      <c r="B2140" s="227" t="s">
        <v>1016</v>
      </c>
      <c r="C2140" s="266"/>
      <c r="D2140" s="266"/>
      <c r="E2140" s="266" t="s">
        <v>1015</v>
      </c>
      <c r="F2140" s="267">
        <v>41673</v>
      </c>
      <c r="G2140" s="266"/>
      <c r="H2140" s="267"/>
      <c r="I2140" s="214" t="s">
        <v>4721</v>
      </c>
      <c r="J2140" s="214" t="s">
        <v>4730</v>
      </c>
    </row>
    <row r="2141" spans="1:10" x14ac:dyDescent="0.25">
      <c r="A2141" s="214" t="s">
        <v>6936</v>
      </c>
      <c r="B2141" s="227" t="s">
        <v>1014</v>
      </c>
      <c r="C2141" s="266"/>
      <c r="D2141" s="266"/>
      <c r="E2141" s="266" t="s">
        <v>1013</v>
      </c>
      <c r="F2141" s="267">
        <v>41673</v>
      </c>
      <c r="G2141" s="266"/>
      <c r="H2141" s="267"/>
      <c r="I2141" s="214" t="s">
        <v>4721</v>
      </c>
      <c r="J2141" s="214" t="s">
        <v>4730</v>
      </c>
    </row>
    <row r="2142" spans="1:10" ht="24" x14ac:dyDescent="0.25">
      <c r="A2142" s="214" t="s">
        <v>6937</v>
      </c>
      <c r="B2142" s="227" t="s">
        <v>1012</v>
      </c>
      <c r="C2142" s="266"/>
      <c r="D2142" s="266"/>
      <c r="E2142" s="266" t="s">
        <v>1011</v>
      </c>
      <c r="F2142" s="267">
        <v>41939</v>
      </c>
      <c r="G2142" s="266"/>
      <c r="H2142" s="267"/>
      <c r="I2142" s="214" t="s">
        <v>4721</v>
      </c>
      <c r="J2142" s="214" t="s">
        <v>4730</v>
      </c>
    </row>
    <row r="2143" spans="1:10" ht="24" x14ac:dyDescent="0.25">
      <c r="A2143" s="214" t="s">
        <v>6938</v>
      </c>
      <c r="B2143" s="227" t="s">
        <v>986</v>
      </c>
      <c r="C2143" s="266"/>
      <c r="D2143" s="266"/>
      <c r="E2143" s="266" t="s">
        <v>1010</v>
      </c>
      <c r="F2143" s="267">
        <v>41985</v>
      </c>
      <c r="G2143" s="266"/>
      <c r="H2143" s="267"/>
      <c r="I2143" s="214" t="s">
        <v>4721</v>
      </c>
      <c r="J2143" s="214" t="s">
        <v>4730</v>
      </c>
    </row>
    <row r="2144" spans="1:10" ht="24" x14ac:dyDescent="0.25">
      <c r="A2144" s="214" t="s">
        <v>6939</v>
      </c>
      <c r="B2144" s="227" t="s">
        <v>984</v>
      </c>
      <c r="C2144" s="266"/>
      <c r="D2144" s="266"/>
      <c r="E2144" s="266" t="s">
        <v>983</v>
      </c>
      <c r="F2144" s="267">
        <v>41985</v>
      </c>
      <c r="G2144" s="266"/>
      <c r="H2144" s="267"/>
      <c r="I2144" s="214" t="s">
        <v>4721</v>
      </c>
      <c r="J2144" s="214" t="s">
        <v>4730</v>
      </c>
    </row>
    <row r="2145" spans="1:10" x14ac:dyDescent="0.25">
      <c r="A2145" s="214" t="s">
        <v>2327</v>
      </c>
      <c r="B2145" s="227" t="s">
        <v>965</v>
      </c>
      <c r="C2145" s="266"/>
      <c r="D2145" s="266"/>
      <c r="E2145" s="266" t="s">
        <v>1009</v>
      </c>
      <c r="F2145" s="267">
        <v>41927</v>
      </c>
      <c r="G2145" s="266"/>
      <c r="H2145" s="267"/>
      <c r="I2145" s="214" t="s">
        <v>4721</v>
      </c>
      <c r="J2145" s="214" t="s">
        <v>4730</v>
      </c>
    </row>
    <row r="2146" spans="1:10" x14ac:dyDescent="0.25">
      <c r="A2146" s="214" t="s">
        <v>6940</v>
      </c>
      <c r="B2146" s="227" t="s">
        <v>1008</v>
      </c>
      <c r="C2146" s="266"/>
      <c r="D2146" s="266"/>
      <c r="E2146" s="266" t="s">
        <v>1007</v>
      </c>
      <c r="F2146" s="267">
        <v>41989</v>
      </c>
      <c r="G2146" s="266"/>
      <c r="H2146" s="267"/>
      <c r="I2146" s="214" t="s">
        <v>4721</v>
      </c>
      <c r="J2146" s="214" t="s">
        <v>4730</v>
      </c>
    </row>
    <row r="2147" spans="1:10" ht="24" x14ac:dyDescent="0.25">
      <c r="A2147" s="214" t="s">
        <v>6941</v>
      </c>
      <c r="B2147" s="227" t="s">
        <v>1006</v>
      </c>
      <c r="C2147" s="266"/>
      <c r="D2147" s="266"/>
      <c r="E2147" s="266" t="s">
        <v>1005</v>
      </c>
      <c r="F2147" s="267">
        <v>41989</v>
      </c>
      <c r="G2147" s="266"/>
      <c r="H2147" s="267"/>
      <c r="I2147" s="214" t="s">
        <v>4721</v>
      </c>
      <c r="J2147" s="214" t="s">
        <v>4730</v>
      </c>
    </row>
    <row r="2148" spans="1:10" x14ac:dyDescent="0.25">
      <c r="A2148" s="214" t="s">
        <v>6942</v>
      </c>
      <c r="B2148" s="227" t="s">
        <v>1004</v>
      </c>
      <c r="C2148" s="266"/>
      <c r="D2148" s="266"/>
      <c r="E2148" s="266" t="s">
        <v>1003</v>
      </c>
      <c r="F2148" s="267">
        <v>41937</v>
      </c>
      <c r="G2148" s="266"/>
      <c r="H2148" s="267"/>
      <c r="I2148" s="214" t="s">
        <v>4721</v>
      </c>
      <c r="J2148" s="214" t="s">
        <v>4730</v>
      </c>
    </row>
    <row r="2149" spans="1:10" x14ac:dyDescent="0.25">
      <c r="A2149" s="214" t="s">
        <v>6943</v>
      </c>
      <c r="B2149" s="227" t="s">
        <v>1002</v>
      </c>
      <c r="C2149" s="266"/>
      <c r="D2149" s="266"/>
      <c r="E2149" s="266" t="s">
        <v>1001</v>
      </c>
      <c r="F2149" s="267">
        <v>41998</v>
      </c>
      <c r="G2149" s="266"/>
      <c r="H2149" s="267"/>
      <c r="I2149" s="214" t="s">
        <v>4721</v>
      </c>
      <c r="J2149" s="214" t="s">
        <v>4730</v>
      </c>
    </row>
    <row r="2150" spans="1:10" x14ac:dyDescent="0.25">
      <c r="A2150" s="214" t="s">
        <v>2326</v>
      </c>
      <c r="B2150" s="227" t="s">
        <v>1000</v>
      </c>
      <c r="C2150" s="266"/>
      <c r="D2150" s="266"/>
      <c r="E2150" s="266" t="s">
        <v>999</v>
      </c>
      <c r="F2150" s="267">
        <v>41998</v>
      </c>
      <c r="G2150" s="266"/>
      <c r="H2150" s="267"/>
      <c r="I2150" s="214" t="s">
        <v>4721</v>
      </c>
      <c r="J2150" s="214" t="s">
        <v>4730</v>
      </c>
    </row>
    <row r="2151" spans="1:10" x14ac:dyDescent="0.25">
      <c r="A2151" s="214" t="s">
        <v>2325</v>
      </c>
      <c r="B2151" s="227" t="s">
        <v>998</v>
      </c>
      <c r="C2151" s="266"/>
      <c r="D2151" s="266"/>
      <c r="E2151" s="266" t="s">
        <v>997</v>
      </c>
      <c r="F2151" s="267">
        <v>41998</v>
      </c>
      <c r="G2151" s="266"/>
      <c r="H2151" s="267"/>
      <c r="I2151" s="214" t="s">
        <v>4721</v>
      </c>
      <c r="J2151" s="214" t="s">
        <v>4730</v>
      </c>
    </row>
    <row r="2152" spans="1:10" x14ac:dyDescent="0.25">
      <c r="A2152" s="214" t="s">
        <v>6944</v>
      </c>
      <c r="B2152" s="227" t="s">
        <v>996</v>
      </c>
      <c r="C2152" s="266"/>
      <c r="D2152" s="266"/>
      <c r="E2152" s="266" t="s">
        <v>995</v>
      </c>
      <c r="F2152" s="267">
        <v>41998</v>
      </c>
      <c r="G2152" s="266"/>
      <c r="H2152" s="267"/>
      <c r="I2152" s="214" t="s">
        <v>4721</v>
      </c>
      <c r="J2152" s="214" t="s">
        <v>4730</v>
      </c>
    </row>
    <row r="2153" spans="1:10" ht="36" x14ac:dyDescent="0.25">
      <c r="A2153" s="214" t="s">
        <v>2324</v>
      </c>
      <c r="B2153" s="227" t="s">
        <v>994</v>
      </c>
      <c r="C2153" s="266"/>
      <c r="D2153" s="266"/>
      <c r="E2153" s="266" t="s">
        <v>993</v>
      </c>
      <c r="F2153" s="267">
        <v>41964</v>
      </c>
      <c r="G2153" s="266"/>
      <c r="H2153" s="267"/>
      <c r="I2153" s="214" t="s">
        <v>4721</v>
      </c>
      <c r="J2153" s="214" t="s">
        <v>4730</v>
      </c>
    </row>
    <row r="2154" spans="1:10" ht="36" x14ac:dyDescent="0.25">
      <c r="A2154" s="214" t="s">
        <v>2323</v>
      </c>
      <c r="B2154" s="227" t="s">
        <v>992</v>
      </c>
      <c r="C2154" s="266"/>
      <c r="D2154" s="266"/>
      <c r="E2154" s="266" t="s">
        <v>990</v>
      </c>
      <c r="F2154" s="267">
        <v>41981</v>
      </c>
      <c r="G2154" s="266"/>
      <c r="H2154" s="267"/>
      <c r="I2154" s="214" t="s">
        <v>4721</v>
      </c>
      <c r="J2154" s="214" t="s">
        <v>4730</v>
      </c>
    </row>
    <row r="2155" spans="1:10" ht="36" x14ac:dyDescent="0.25">
      <c r="A2155" s="214" t="s">
        <v>6945</v>
      </c>
      <c r="B2155" s="227" t="s">
        <v>991</v>
      </c>
      <c r="C2155" s="266"/>
      <c r="D2155" s="266"/>
      <c r="E2155" s="266" t="s">
        <v>990</v>
      </c>
      <c r="F2155" s="267">
        <v>41981</v>
      </c>
      <c r="G2155" s="266"/>
      <c r="H2155" s="267"/>
      <c r="I2155" s="214" t="s">
        <v>4721</v>
      </c>
      <c r="J2155" s="214" t="s">
        <v>4730</v>
      </c>
    </row>
    <row r="2156" spans="1:10" ht="24" x14ac:dyDescent="0.25">
      <c r="A2156" s="214" t="s">
        <v>2322</v>
      </c>
      <c r="B2156" s="227" t="s">
        <v>989</v>
      </c>
      <c r="C2156" s="266"/>
      <c r="D2156" s="266"/>
      <c r="E2156" s="266" t="s">
        <v>988</v>
      </c>
      <c r="F2156" s="267">
        <v>41981</v>
      </c>
      <c r="G2156" s="266"/>
      <c r="H2156" s="267"/>
      <c r="I2156" s="214" t="s">
        <v>4721</v>
      </c>
      <c r="J2156" s="214" t="s">
        <v>4730</v>
      </c>
    </row>
    <row r="2157" spans="1:10" x14ac:dyDescent="0.25">
      <c r="A2157" s="214" t="s">
        <v>2321</v>
      </c>
      <c r="B2157" s="227" t="s">
        <v>987</v>
      </c>
      <c r="C2157" s="266"/>
      <c r="D2157" s="266"/>
      <c r="E2157" s="266" t="s">
        <v>858</v>
      </c>
      <c r="F2157" s="267">
        <v>41978</v>
      </c>
      <c r="G2157" s="266"/>
      <c r="H2157" s="267"/>
      <c r="I2157" s="214" t="s">
        <v>4721</v>
      </c>
      <c r="J2157" s="214" t="s">
        <v>4730</v>
      </c>
    </row>
    <row r="2158" spans="1:10" ht="24" x14ac:dyDescent="0.25">
      <c r="A2158" s="214" t="s">
        <v>6946</v>
      </c>
      <c r="B2158" s="227" t="s">
        <v>986</v>
      </c>
      <c r="C2158" s="266"/>
      <c r="D2158" s="266"/>
      <c r="E2158" s="266" t="s">
        <v>985</v>
      </c>
      <c r="F2158" s="267">
        <v>42016</v>
      </c>
      <c r="G2158" s="266"/>
      <c r="H2158" s="267"/>
      <c r="I2158" s="214" t="s">
        <v>4721</v>
      </c>
      <c r="J2158" s="214" t="s">
        <v>4730</v>
      </c>
    </row>
    <row r="2159" spans="1:10" ht="24" x14ac:dyDescent="0.25">
      <c r="A2159" s="214" t="s">
        <v>2320</v>
      </c>
      <c r="B2159" s="227" t="s">
        <v>984</v>
      </c>
      <c r="C2159" s="266"/>
      <c r="D2159" s="266"/>
      <c r="E2159" s="266" t="s">
        <v>983</v>
      </c>
      <c r="F2159" s="267">
        <v>42016</v>
      </c>
      <c r="G2159" s="266"/>
      <c r="H2159" s="267"/>
      <c r="I2159" s="214" t="s">
        <v>4721</v>
      </c>
      <c r="J2159" s="214" t="s">
        <v>4730</v>
      </c>
    </row>
    <row r="2160" spans="1:10" x14ac:dyDescent="0.25">
      <c r="A2160" s="214" t="s">
        <v>2319</v>
      </c>
      <c r="B2160" s="227" t="s">
        <v>982</v>
      </c>
      <c r="C2160" s="266"/>
      <c r="D2160" s="266"/>
      <c r="E2160" s="266" t="s">
        <v>981</v>
      </c>
      <c r="F2160" s="267">
        <v>42132</v>
      </c>
      <c r="G2160" s="266"/>
      <c r="H2160" s="267"/>
      <c r="I2160" s="214" t="s">
        <v>4721</v>
      </c>
      <c r="J2160" s="214" t="s">
        <v>4730</v>
      </c>
    </row>
    <row r="2161" spans="1:10" x14ac:dyDescent="0.25">
      <c r="A2161" s="214" t="s">
        <v>2318</v>
      </c>
      <c r="B2161" s="227" t="s">
        <v>980</v>
      </c>
      <c r="C2161" s="266"/>
      <c r="D2161" s="266"/>
      <c r="E2161" s="266" t="s">
        <v>979</v>
      </c>
      <c r="F2161" s="267">
        <v>42535</v>
      </c>
      <c r="G2161" s="266"/>
      <c r="H2161" s="267"/>
      <c r="I2161" s="214" t="s">
        <v>4721</v>
      </c>
      <c r="J2161" s="214" t="s">
        <v>4730</v>
      </c>
    </row>
    <row r="2162" spans="1:10" x14ac:dyDescent="0.25">
      <c r="A2162" s="214" t="s">
        <v>2317</v>
      </c>
      <c r="B2162" s="227" t="s">
        <v>978</v>
      </c>
      <c r="C2162" s="266"/>
      <c r="D2162" s="266"/>
      <c r="E2162" s="266" t="s">
        <v>977</v>
      </c>
      <c r="F2162" s="267">
        <v>43074</v>
      </c>
      <c r="G2162" s="266"/>
      <c r="H2162" s="267"/>
      <c r="I2162" s="214" t="s">
        <v>4721</v>
      </c>
      <c r="J2162" s="214" t="s">
        <v>4730</v>
      </c>
    </row>
    <row r="2163" spans="1:10" x14ac:dyDescent="0.25">
      <c r="A2163" s="214" t="s">
        <v>2316</v>
      </c>
      <c r="B2163" s="227" t="s">
        <v>971</v>
      </c>
      <c r="C2163" s="266"/>
      <c r="D2163" s="266"/>
      <c r="E2163" s="266" t="s">
        <v>976</v>
      </c>
      <c r="F2163" s="267">
        <v>42915</v>
      </c>
      <c r="G2163" s="266"/>
      <c r="H2163" s="267"/>
      <c r="I2163" s="214" t="s">
        <v>4721</v>
      </c>
      <c r="J2163" s="214" t="s">
        <v>4730</v>
      </c>
    </row>
    <row r="2164" spans="1:10" x14ac:dyDescent="0.25">
      <c r="A2164" s="214" t="s">
        <v>2315</v>
      </c>
      <c r="B2164" s="227" t="s">
        <v>971</v>
      </c>
      <c r="C2164" s="266"/>
      <c r="D2164" s="266"/>
      <c r="E2164" s="266" t="s">
        <v>975</v>
      </c>
      <c r="F2164" s="267">
        <v>42915</v>
      </c>
      <c r="G2164" s="266"/>
      <c r="H2164" s="267"/>
      <c r="I2164" s="214" t="s">
        <v>4721</v>
      </c>
      <c r="J2164" s="214" t="s">
        <v>4730</v>
      </c>
    </row>
    <row r="2165" spans="1:10" x14ac:dyDescent="0.25">
      <c r="A2165" s="214" t="s">
        <v>2314</v>
      </c>
      <c r="B2165" s="227" t="s">
        <v>971</v>
      </c>
      <c r="C2165" s="266"/>
      <c r="D2165" s="266"/>
      <c r="E2165" s="266" t="s">
        <v>974</v>
      </c>
      <c r="F2165" s="267">
        <v>42915</v>
      </c>
      <c r="G2165" s="266"/>
      <c r="H2165" s="267"/>
      <c r="I2165" s="214" t="s">
        <v>4721</v>
      </c>
      <c r="J2165" s="214" t="s">
        <v>4730</v>
      </c>
    </row>
    <row r="2166" spans="1:10" x14ac:dyDescent="0.25">
      <c r="A2166" s="214" t="s">
        <v>2313</v>
      </c>
      <c r="B2166" s="227" t="s">
        <v>973</v>
      </c>
      <c r="C2166" s="266"/>
      <c r="D2166" s="266"/>
      <c r="E2166" s="266" t="s">
        <v>972</v>
      </c>
      <c r="F2166" s="267">
        <v>42917</v>
      </c>
      <c r="G2166" s="266"/>
      <c r="H2166" s="267"/>
      <c r="I2166" s="214" t="s">
        <v>4721</v>
      </c>
      <c r="J2166" s="214" t="s">
        <v>4730</v>
      </c>
    </row>
    <row r="2167" spans="1:10" x14ac:dyDescent="0.25">
      <c r="A2167" s="214" t="s">
        <v>2312</v>
      </c>
      <c r="B2167" s="227" t="s">
        <v>971</v>
      </c>
      <c r="C2167" s="268"/>
      <c r="D2167" s="268"/>
      <c r="E2167" s="268" t="s">
        <v>970</v>
      </c>
      <c r="F2167" s="267">
        <v>42917</v>
      </c>
      <c r="G2167" s="266"/>
      <c r="H2167" s="267"/>
      <c r="I2167" s="214" t="s">
        <v>4721</v>
      </c>
      <c r="J2167" s="214" t="s">
        <v>4730</v>
      </c>
    </row>
    <row r="2168" spans="1:10" x14ac:dyDescent="0.25">
      <c r="A2168" s="214" t="s">
        <v>2311</v>
      </c>
      <c r="B2168" s="227" t="s">
        <v>969</v>
      </c>
      <c r="C2168" s="268"/>
      <c r="D2168" s="268"/>
      <c r="E2168" s="268" t="s">
        <v>968</v>
      </c>
      <c r="F2168" s="267">
        <v>42917</v>
      </c>
      <c r="G2168" s="266"/>
      <c r="H2168" s="267"/>
      <c r="I2168" s="214" t="s">
        <v>4721</v>
      </c>
      <c r="J2168" s="214" t="s">
        <v>4730</v>
      </c>
    </row>
    <row r="2169" spans="1:10" x14ac:dyDescent="0.25">
      <c r="A2169" s="214" t="s">
        <v>2310</v>
      </c>
      <c r="B2169" s="227" t="s">
        <v>967</v>
      </c>
      <c r="C2169" s="268"/>
      <c r="D2169" s="268"/>
      <c r="E2169" s="268" t="s">
        <v>966</v>
      </c>
      <c r="F2169" s="267">
        <v>42917</v>
      </c>
      <c r="G2169" s="266"/>
      <c r="H2169" s="267"/>
      <c r="I2169" s="214" t="s">
        <v>4721</v>
      </c>
      <c r="J2169" s="214" t="s">
        <v>4730</v>
      </c>
    </row>
    <row r="2170" spans="1:10" x14ac:dyDescent="0.25">
      <c r="A2170" s="214" t="s">
        <v>2309</v>
      </c>
      <c r="B2170" s="227" t="s">
        <v>965</v>
      </c>
      <c r="C2170" s="268"/>
      <c r="D2170" s="268"/>
      <c r="E2170" s="268" t="s">
        <v>964</v>
      </c>
      <c r="F2170" s="267">
        <v>42948</v>
      </c>
      <c r="G2170" s="266"/>
      <c r="H2170" s="267"/>
      <c r="I2170" s="214" t="s">
        <v>4721</v>
      </c>
      <c r="J2170" s="214" t="s">
        <v>4730</v>
      </c>
    </row>
    <row r="2171" spans="1:10" x14ac:dyDescent="0.25">
      <c r="A2171" s="214" t="s">
        <v>2308</v>
      </c>
      <c r="B2171" s="227" t="s">
        <v>965</v>
      </c>
      <c r="C2171" s="268"/>
      <c r="D2171" s="268"/>
      <c r="E2171" s="268" t="s">
        <v>964</v>
      </c>
      <c r="F2171" s="267">
        <v>42948</v>
      </c>
      <c r="G2171" s="266"/>
      <c r="H2171" s="267"/>
      <c r="I2171" s="214" t="s">
        <v>4721</v>
      </c>
      <c r="J2171" s="214" t="s">
        <v>4730</v>
      </c>
    </row>
    <row r="2172" spans="1:10" x14ac:dyDescent="0.25">
      <c r="A2172" s="214" t="s">
        <v>2307</v>
      </c>
      <c r="B2172" s="227" t="s">
        <v>963</v>
      </c>
      <c r="C2172" s="268"/>
      <c r="D2172" s="268"/>
      <c r="E2172" s="268" t="s">
        <v>962</v>
      </c>
      <c r="F2172" s="267">
        <v>42948</v>
      </c>
      <c r="G2172" s="266"/>
      <c r="H2172" s="267"/>
      <c r="I2172" s="214" t="s">
        <v>4721</v>
      </c>
      <c r="J2172" s="214" t="s">
        <v>4730</v>
      </c>
    </row>
    <row r="2173" spans="1:10" x14ac:dyDescent="0.25">
      <c r="A2173" s="214" t="s">
        <v>6947</v>
      </c>
      <c r="B2173" s="227" t="s">
        <v>963</v>
      </c>
      <c r="C2173" s="268"/>
      <c r="D2173" s="268"/>
      <c r="E2173" s="268" t="s">
        <v>962</v>
      </c>
      <c r="F2173" s="267">
        <v>42948</v>
      </c>
      <c r="G2173" s="266"/>
      <c r="H2173" s="267"/>
      <c r="I2173" s="214" t="s">
        <v>4721</v>
      </c>
      <c r="J2173" s="214" t="s">
        <v>4730</v>
      </c>
    </row>
    <row r="2174" spans="1:10" x14ac:dyDescent="0.25">
      <c r="A2174" s="214" t="s">
        <v>2306</v>
      </c>
      <c r="B2174" s="227" t="s">
        <v>960</v>
      </c>
      <c r="C2174" s="268"/>
      <c r="D2174" s="268"/>
      <c r="E2174" s="268" t="s">
        <v>961</v>
      </c>
      <c r="F2174" s="267">
        <v>42855</v>
      </c>
      <c r="G2174" s="266"/>
      <c r="H2174" s="267"/>
      <c r="I2174" s="214" t="s">
        <v>4721</v>
      </c>
      <c r="J2174" s="214" t="s">
        <v>4730</v>
      </c>
    </row>
    <row r="2175" spans="1:10" x14ac:dyDescent="0.25">
      <c r="A2175" s="214" t="s">
        <v>2305</v>
      </c>
      <c r="B2175" s="227" t="s">
        <v>960</v>
      </c>
      <c r="C2175" s="268"/>
      <c r="D2175" s="268"/>
      <c r="E2175" s="268" t="s">
        <v>959</v>
      </c>
      <c r="F2175" s="267">
        <v>42855</v>
      </c>
      <c r="G2175" s="266"/>
      <c r="H2175" s="267"/>
      <c r="I2175" s="214" t="s">
        <v>4721</v>
      </c>
      <c r="J2175" s="214" t="s">
        <v>4730</v>
      </c>
    </row>
    <row r="2176" spans="1:10" x14ac:dyDescent="0.25">
      <c r="A2176" s="214" t="s">
        <v>2304</v>
      </c>
      <c r="B2176" s="227" t="s">
        <v>958</v>
      </c>
      <c r="C2176" s="268"/>
      <c r="D2176" s="268"/>
      <c r="E2176" s="268" t="s">
        <v>957</v>
      </c>
      <c r="F2176" s="267">
        <v>42887</v>
      </c>
      <c r="G2176" s="266"/>
      <c r="H2176" s="267"/>
      <c r="I2176" s="214" t="s">
        <v>4721</v>
      </c>
      <c r="J2176" s="214" t="s">
        <v>4730</v>
      </c>
    </row>
    <row r="2177" spans="1:10" x14ac:dyDescent="0.25">
      <c r="A2177" s="214" t="s">
        <v>2303</v>
      </c>
      <c r="B2177" s="227" t="s">
        <v>782</v>
      </c>
      <c r="C2177" s="268"/>
      <c r="D2177" s="268"/>
      <c r="E2177" s="268" t="s">
        <v>956</v>
      </c>
      <c r="F2177" s="267">
        <v>43087</v>
      </c>
      <c r="G2177" s="266"/>
      <c r="H2177" s="267"/>
      <c r="I2177" s="214" t="s">
        <v>4721</v>
      </c>
      <c r="J2177" s="214" t="s">
        <v>4730</v>
      </c>
    </row>
    <row r="2178" spans="1:10" x14ac:dyDescent="0.25">
      <c r="A2178" s="214" t="s">
        <v>2302</v>
      </c>
      <c r="B2178" s="227" t="s">
        <v>955</v>
      </c>
      <c r="C2178" s="268"/>
      <c r="D2178" s="268"/>
      <c r="E2178" s="268" t="s">
        <v>954</v>
      </c>
      <c r="F2178" s="267">
        <v>43089</v>
      </c>
      <c r="G2178" s="266"/>
      <c r="H2178" s="267"/>
      <c r="I2178" s="214" t="s">
        <v>4721</v>
      </c>
      <c r="J2178" s="214" t="s">
        <v>4730</v>
      </c>
    </row>
    <row r="2179" spans="1:10" ht="24" x14ac:dyDescent="0.25">
      <c r="A2179" s="214" t="s">
        <v>2301</v>
      </c>
      <c r="B2179" s="227" t="s">
        <v>953</v>
      </c>
      <c r="C2179" s="268"/>
      <c r="D2179" s="268"/>
      <c r="E2179" s="268" t="s">
        <v>952</v>
      </c>
      <c r="F2179" s="267">
        <v>38887</v>
      </c>
      <c r="G2179" s="266"/>
      <c r="H2179" s="267"/>
      <c r="I2179" s="214" t="s">
        <v>4721</v>
      </c>
      <c r="J2179" s="214" t="s">
        <v>4730</v>
      </c>
    </row>
    <row r="2180" spans="1:10" ht="36" x14ac:dyDescent="0.25">
      <c r="A2180" s="214" t="s">
        <v>2300</v>
      </c>
      <c r="B2180" s="227" t="s">
        <v>951</v>
      </c>
      <c r="C2180" s="268"/>
      <c r="D2180" s="268"/>
      <c r="E2180" s="268" t="s">
        <v>950</v>
      </c>
      <c r="F2180" s="267">
        <v>40434</v>
      </c>
      <c r="G2180" s="266"/>
      <c r="H2180" s="267"/>
      <c r="I2180" s="214" t="s">
        <v>4721</v>
      </c>
      <c r="J2180" s="214" t="s">
        <v>4730</v>
      </c>
    </row>
    <row r="2181" spans="1:10" ht="24" x14ac:dyDescent="0.25">
      <c r="A2181" s="214" t="s">
        <v>2299</v>
      </c>
      <c r="B2181" s="227" t="s">
        <v>949</v>
      </c>
      <c r="C2181" s="268"/>
      <c r="D2181" s="268"/>
      <c r="E2181" s="268" t="s">
        <v>948</v>
      </c>
      <c r="F2181" s="267">
        <v>40518</v>
      </c>
      <c r="G2181" s="266"/>
      <c r="H2181" s="267"/>
      <c r="I2181" s="214" t="s">
        <v>4721</v>
      </c>
      <c r="J2181" s="214" t="s">
        <v>4730</v>
      </c>
    </row>
    <row r="2182" spans="1:10" x14ac:dyDescent="0.25">
      <c r="A2182" s="214" t="s">
        <v>2298</v>
      </c>
      <c r="B2182" s="227" t="s">
        <v>947</v>
      </c>
      <c r="C2182" s="268"/>
      <c r="D2182" s="268"/>
      <c r="E2182" s="268">
        <v>86536.8</v>
      </c>
      <c r="F2182" s="267">
        <v>39032</v>
      </c>
      <c r="G2182" s="266"/>
      <c r="H2182" s="267"/>
      <c r="I2182" s="214" t="s">
        <v>4721</v>
      </c>
      <c r="J2182" s="214" t="s">
        <v>4730</v>
      </c>
    </row>
    <row r="2183" spans="1:10" ht="24" x14ac:dyDescent="0.25">
      <c r="A2183" s="214" t="s">
        <v>6948</v>
      </c>
      <c r="B2183" s="227" t="s">
        <v>946</v>
      </c>
      <c r="C2183" s="268"/>
      <c r="D2183" s="268"/>
      <c r="E2183" s="268" t="s">
        <v>945</v>
      </c>
      <c r="F2183" s="267">
        <v>39266</v>
      </c>
      <c r="G2183" s="266"/>
      <c r="H2183" s="267"/>
      <c r="I2183" s="214" t="s">
        <v>4721</v>
      </c>
      <c r="J2183" s="214" t="s">
        <v>4730</v>
      </c>
    </row>
    <row r="2184" spans="1:10" ht="24" x14ac:dyDescent="0.25">
      <c r="A2184" s="214" t="s">
        <v>2297</v>
      </c>
      <c r="B2184" s="227" t="s">
        <v>946</v>
      </c>
      <c r="C2184" s="268"/>
      <c r="D2184" s="268"/>
      <c r="E2184" s="268" t="s">
        <v>945</v>
      </c>
      <c r="F2184" s="267">
        <v>39266</v>
      </c>
      <c r="G2184" s="266"/>
      <c r="H2184" s="267"/>
      <c r="I2184" s="214" t="s">
        <v>4721</v>
      </c>
      <c r="J2184" s="214" t="s">
        <v>4730</v>
      </c>
    </row>
    <row r="2185" spans="1:10" ht="36" x14ac:dyDescent="0.25">
      <c r="A2185" s="214" t="s">
        <v>2296</v>
      </c>
      <c r="B2185" s="227" t="s">
        <v>944</v>
      </c>
      <c r="C2185" s="268"/>
      <c r="D2185" s="268"/>
      <c r="E2185" s="268" t="s">
        <v>943</v>
      </c>
      <c r="F2185" s="267">
        <v>39266</v>
      </c>
      <c r="G2185" s="266"/>
      <c r="H2185" s="267"/>
      <c r="I2185" s="214" t="s">
        <v>4721</v>
      </c>
      <c r="J2185" s="214" t="s">
        <v>4730</v>
      </c>
    </row>
    <row r="2186" spans="1:10" ht="36" x14ac:dyDescent="0.25">
      <c r="A2186" s="214" t="s">
        <v>2295</v>
      </c>
      <c r="B2186" s="227" t="s">
        <v>944</v>
      </c>
      <c r="C2186" s="268"/>
      <c r="D2186" s="268"/>
      <c r="E2186" s="268" t="s">
        <v>943</v>
      </c>
      <c r="F2186" s="267">
        <v>39266</v>
      </c>
      <c r="G2186" s="266"/>
      <c r="H2186" s="267"/>
      <c r="I2186" s="214" t="s">
        <v>4721</v>
      </c>
      <c r="J2186" s="214" t="s">
        <v>4730</v>
      </c>
    </row>
    <row r="2187" spans="1:10" ht="36" x14ac:dyDescent="0.25">
      <c r="A2187" s="214" t="s">
        <v>2294</v>
      </c>
      <c r="B2187" s="227" t="s">
        <v>942</v>
      </c>
      <c r="C2187" s="268"/>
      <c r="D2187" s="268"/>
      <c r="E2187" s="268" t="s">
        <v>941</v>
      </c>
      <c r="F2187" s="267">
        <v>39274</v>
      </c>
      <c r="G2187" s="266"/>
      <c r="H2187" s="267"/>
      <c r="I2187" s="214" t="s">
        <v>4721</v>
      </c>
      <c r="J2187" s="214" t="s">
        <v>4730</v>
      </c>
    </row>
    <row r="2188" spans="1:10" ht="36" x14ac:dyDescent="0.25">
      <c r="A2188" s="214" t="s">
        <v>2293</v>
      </c>
      <c r="B2188" s="227" t="s">
        <v>940</v>
      </c>
      <c r="C2188" s="268"/>
      <c r="D2188" s="268"/>
      <c r="E2188" s="268" t="s">
        <v>939</v>
      </c>
      <c r="F2188" s="267">
        <v>39274</v>
      </c>
      <c r="G2188" s="266"/>
      <c r="H2188" s="267"/>
      <c r="I2188" s="214" t="s">
        <v>4721</v>
      </c>
      <c r="J2188" s="214" t="s">
        <v>4730</v>
      </c>
    </row>
    <row r="2189" spans="1:10" x14ac:dyDescent="0.25">
      <c r="A2189" s="214" t="s">
        <v>2292</v>
      </c>
      <c r="B2189" s="227" t="s">
        <v>938</v>
      </c>
      <c r="C2189" s="268"/>
      <c r="D2189" s="268"/>
      <c r="E2189" s="268" t="s">
        <v>937</v>
      </c>
      <c r="F2189" s="267">
        <v>39309</v>
      </c>
      <c r="G2189" s="266"/>
      <c r="H2189" s="267"/>
      <c r="I2189" s="214" t="s">
        <v>4721</v>
      </c>
      <c r="J2189" s="214" t="s">
        <v>4730</v>
      </c>
    </row>
    <row r="2190" spans="1:10" x14ac:dyDescent="0.25">
      <c r="A2190" s="214" t="s">
        <v>2291</v>
      </c>
      <c r="B2190" s="227" t="s">
        <v>936</v>
      </c>
      <c r="C2190" s="268"/>
      <c r="D2190" s="268"/>
      <c r="E2190" s="268" t="s">
        <v>935</v>
      </c>
      <c r="F2190" s="267">
        <v>39309</v>
      </c>
      <c r="G2190" s="266"/>
      <c r="H2190" s="267"/>
      <c r="I2190" s="214" t="s">
        <v>4721</v>
      </c>
      <c r="J2190" s="214" t="s">
        <v>4730</v>
      </c>
    </row>
    <row r="2191" spans="1:10" x14ac:dyDescent="0.25">
      <c r="A2191" s="214" t="s">
        <v>2289</v>
      </c>
      <c r="B2191" s="227" t="s">
        <v>936</v>
      </c>
      <c r="C2191" s="268"/>
      <c r="D2191" s="268"/>
      <c r="E2191" s="268" t="s">
        <v>935</v>
      </c>
      <c r="F2191" s="267">
        <v>39309</v>
      </c>
      <c r="G2191" s="266"/>
      <c r="H2191" s="267"/>
      <c r="I2191" s="214" t="s">
        <v>4721</v>
      </c>
      <c r="J2191" s="214" t="s">
        <v>4730</v>
      </c>
    </row>
    <row r="2192" spans="1:10" x14ac:dyDescent="0.25">
      <c r="A2192" s="214" t="s">
        <v>2288</v>
      </c>
      <c r="B2192" s="227" t="s">
        <v>936</v>
      </c>
      <c r="C2192" s="268"/>
      <c r="D2192" s="268"/>
      <c r="E2192" s="268" t="s">
        <v>935</v>
      </c>
      <c r="F2192" s="267">
        <v>39309</v>
      </c>
      <c r="G2192" s="266"/>
      <c r="H2192" s="267"/>
      <c r="I2192" s="214" t="s">
        <v>4721</v>
      </c>
      <c r="J2192" s="214" t="s">
        <v>4730</v>
      </c>
    </row>
    <row r="2193" spans="1:10" x14ac:dyDescent="0.25">
      <c r="A2193" s="214" t="s">
        <v>2286</v>
      </c>
      <c r="B2193" s="227" t="s">
        <v>936</v>
      </c>
      <c r="C2193" s="268"/>
      <c r="D2193" s="268"/>
      <c r="E2193" s="268" t="s">
        <v>935</v>
      </c>
      <c r="F2193" s="267">
        <v>39309</v>
      </c>
      <c r="G2193" s="266"/>
      <c r="H2193" s="267"/>
      <c r="I2193" s="214" t="s">
        <v>4721</v>
      </c>
      <c r="J2193" s="214" t="s">
        <v>4730</v>
      </c>
    </row>
    <row r="2194" spans="1:10" x14ac:dyDescent="0.25">
      <c r="A2194" s="214" t="s">
        <v>2285</v>
      </c>
      <c r="B2194" s="227" t="s">
        <v>936</v>
      </c>
      <c r="C2194" s="268"/>
      <c r="D2194" s="268"/>
      <c r="E2194" s="268" t="s">
        <v>935</v>
      </c>
      <c r="F2194" s="267">
        <v>39309</v>
      </c>
      <c r="G2194" s="266"/>
      <c r="H2194" s="267"/>
      <c r="I2194" s="214" t="s">
        <v>4721</v>
      </c>
      <c r="J2194" s="214" t="s">
        <v>4730</v>
      </c>
    </row>
    <row r="2195" spans="1:10" x14ac:dyDescent="0.25">
      <c r="A2195" s="214" t="s">
        <v>2284</v>
      </c>
      <c r="B2195" s="227" t="s">
        <v>936</v>
      </c>
      <c r="C2195" s="268"/>
      <c r="D2195" s="268"/>
      <c r="E2195" s="268" t="s">
        <v>935</v>
      </c>
      <c r="F2195" s="267">
        <v>39309</v>
      </c>
      <c r="G2195" s="266"/>
      <c r="H2195" s="267"/>
      <c r="I2195" s="214" t="s">
        <v>4721</v>
      </c>
      <c r="J2195" s="214" t="s">
        <v>4730</v>
      </c>
    </row>
    <row r="2196" spans="1:10" x14ac:dyDescent="0.25">
      <c r="A2196" s="214" t="s">
        <v>2283</v>
      </c>
      <c r="B2196" s="227" t="s">
        <v>934</v>
      </c>
      <c r="C2196" s="268"/>
      <c r="D2196" s="268"/>
      <c r="E2196" s="268" t="s">
        <v>933</v>
      </c>
      <c r="F2196" s="267">
        <v>39309</v>
      </c>
      <c r="G2196" s="266"/>
      <c r="H2196" s="267"/>
      <c r="I2196" s="214" t="s">
        <v>4721</v>
      </c>
      <c r="J2196" s="214" t="s">
        <v>4730</v>
      </c>
    </row>
    <row r="2197" spans="1:10" x14ac:dyDescent="0.25">
      <c r="A2197" s="214" t="s">
        <v>2281</v>
      </c>
      <c r="B2197" s="227" t="s">
        <v>934</v>
      </c>
      <c r="C2197" s="268"/>
      <c r="D2197" s="268"/>
      <c r="E2197" s="268" t="s">
        <v>933</v>
      </c>
      <c r="F2197" s="267">
        <v>39309</v>
      </c>
      <c r="G2197" s="266"/>
      <c r="H2197" s="267"/>
      <c r="I2197" s="214" t="s">
        <v>4721</v>
      </c>
      <c r="J2197" s="214" t="s">
        <v>4730</v>
      </c>
    </row>
    <row r="2198" spans="1:10" x14ac:dyDescent="0.25">
      <c r="A2198" s="214" t="s">
        <v>6949</v>
      </c>
      <c r="B2198" s="227" t="s">
        <v>934</v>
      </c>
      <c r="C2198" s="268"/>
      <c r="D2198" s="268"/>
      <c r="E2198" s="268" t="s">
        <v>933</v>
      </c>
      <c r="F2198" s="267">
        <v>39309</v>
      </c>
      <c r="G2198" s="266"/>
      <c r="H2198" s="267"/>
      <c r="I2198" s="214" t="s">
        <v>4721</v>
      </c>
      <c r="J2198" s="214" t="s">
        <v>4730</v>
      </c>
    </row>
    <row r="2199" spans="1:10" ht="24" x14ac:dyDescent="0.25">
      <c r="A2199" s="214" t="s">
        <v>6950</v>
      </c>
      <c r="B2199" s="227" t="s">
        <v>932</v>
      </c>
      <c r="C2199" s="268"/>
      <c r="D2199" s="268"/>
      <c r="E2199" s="268" t="s">
        <v>931</v>
      </c>
      <c r="F2199" s="267">
        <v>39405</v>
      </c>
      <c r="G2199" s="266"/>
      <c r="H2199" s="267"/>
      <c r="I2199" s="214" t="s">
        <v>4721</v>
      </c>
      <c r="J2199" s="214" t="s">
        <v>4730</v>
      </c>
    </row>
    <row r="2200" spans="1:10" x14ac:dyDescent="0.25">
      <c r="A2200" s="214" t="s">
        <v>2280</v>
      </c>
      <c r="B2200" s="227" t="s">
        <v>5571</v>
      </c>
      <c r="C2200" s="266"/>
      <c r="D2200" s="266"/>
      <c r="E2200" s="266" t="s">
        <v>930</v>
      </c>
      <c r="F2200" s="267">
        <v>39387</v>
      </c>
      <c r="G2200" s="266"/>
      <c r="H2200" s="267"/>
      <c r="I2200" s="214" t="s">
        <v>4721</v>
      </c>
      <c r="J2200" s="214" t="s">
        <v>4730</v>
      </c>
    </row>
    <row r="2201" spans="1:10" ht="24" x14ac:dyDescent="0.25">
      <c r="A2201" s="214" t="s">
        <v>6951</v>
      </c>
      <c r="B2201" s="227" t="s">
        <v>929</v>
      </c>
      <c r="C2201" s="268"/>
      <c r="D2201" s="268"/>
      <c r="E2201" s="268" t="s">
        <v>928</v>
      </c>
      <c r="F2201" s="267">
        <v>39440</v>
      </c>
      <c r="G2201" s="266"/>
      <c r="H2201" s="267"/>
      <c r="I2201" s="214" t="s">
        <v>4721</v>
      </c>
      <c r="J2201" s="214" t="s">
        <v>4730</v>
      </c>
    </row>
    <row r="2202" spans="1:10" x14ac:dyDescent="0.25">
      <c r="A2202" s="214" t="s">
        <v>2279</v>
      </c>
      <c r="B2202" s="227" t="s">
        <v>927</v>
      </c>
      <c r="C2202" s="269"/>
      <c r="D2202" s="269"/>
      <c r="E2202" s="269" t="s">
        <v>926</v>
      </c>
      <c r="F2202" s="267">
        <v>39442</v>
      </c>
      <c r="G2202" s="266"/>
      <c r="H2202" s="267"/>
      <c r="I2202" s="214" t="s">
        <v>4721</v>
      </c>
      <c r="J2202" s="214" t="s">
        <v>4730</v>
      </c>
    </row>
    <row r="2203" spans="1:10" x14ac:dyDescent="0.25">
      <c r="A2203" s="214" t="s">
        <v>2278</v>
      </c>
      <c r="B2203" s="227" t="s">
        <v>925</v>
      </c>
      <c r="C2203" s="266"/>
      <c r="D2203" s="266"/>
      <c r="E2203" s="266" t="s">
        <v>924</v>
      </c>
      <c r="F2203" s="267">
        <v>39457</v>
      </c>
      <c r="G2203" s="266"/>
      <c r="H2203" s="267"/>
      <c r="I2203" s="214" t="s">
        <v>4721</v>
      </c>
      <c r="J2203" s="214" t="s">
        <v>4730</v>
      </c>
    </row>
    <row r="2204" spans="1:10" ht="24" x14ac:dyDescent="0.25">
      <c r="A2204" s="214" t="s">
        <v>2277</v>
      </c>
      <c r="B2204" s="227" t="s">
        <v>923</v>
      </c>
      <c r="C2204" s="266"/>
      <c r="D2204" s="266"/>
      <c r="E2204" s="266" t="s">
        <v>922</v>
      </c>
      <c r="F2204" s="267">
        <v>39457</v>
      </c>
      <c r="G2204" s="266"/>
      <c r="H2204" s="267"/>
      <c r="I2204" s="214" t="s">
        <v>4721</v>
      </c>
      <c r="J2204" s="214" t="s">
        <v>4730</v>
      </c>
    </row>
    <row r="2205" spans="1:10" x14ac:dyDescent="0.25">
      <c r="A2205" s="214" t="s">
        <v>2276</v>
      </c>
      <c r="B2205" s="227" t="s">
        <v>921</v>
      </c>
      <c r="C2205" s="266"/>
      <c r="D2205" s="266"/>
      <c r="E2205" s="266" t="s">
        <v>920</v>
      </c>
      <c r="F2205" s="267">
        <v>39457</v>
      </c>
      <c r="G2205" s="266"/>
      <c r="H2205" s="267"/>
      <c r="I2205" s="214" t="s">
        <v>4721</v>
      </c>
      <c r="J2205" s="214" t="s">
        <v>4730</v>
      </c>
    </row>
    <row r="2206" spans="1:10" ht="36" x14ac:dyDescent="0.25">
      <c r="A2206" s="214" t="s">
        <v>6952</v>
      </c>
      <c r="B2206" s="227" t="s">
        <v>919</v>
      </c>
      <c r="C2206" s="268"/>
      <c r="D2206" s="268"/>
      <c r="E2206" s="268" t="s">
        <v>918</v>
      </c>
      <c r="F2206" s="267">
        <v>39457</v>
      </c>
      <c r="G2206" s="266"/>
      <c r="H2206" s="267"/>
      <c r="I2206" s="214" t="s">
        <v>4721</v>
      </c>
      <c r="J2206" s="214" t="s">
        <v>4730</v>
      </c>
    </row>
    <row r="2207" spans="1:10" x14ac:dyDescent="0.25">
      <c r="A2207" s="214" t="s">
        <v>6953</v>
      </c>
      <c r="B2207" s="227" t="s">
        <v>917</v>
      </c>
      <c r="C2207" s="268"/>
      <c r="D2207" s="268"/>
      <c r="E2207" s="268" t="s">
        <v>916</v>
      </c>
      <c r="F2207" s="267">
        <v>39630</v>
      </c>
      <c r="G2207" s="266"/>
      <c r="H2207" s="267"/>
      <c r="I2207" s="214" t="s">
        <v>4721</v>
      </c>
      <c r="J2207" s="214" t="s">
        <v>4730</v>
      </c>
    </row>
    <row r="2208" spans="1:10" x14ac:dyDescent="0.25">
      <c r="A2208" s="214" t="s">
        <v>6954</v>
      </c>
      <c r="B2208" s="227" t="s">
        <v>915</v>
      </c>
      <c r="C2208" s="266"/>
      <c r="D2208" s="266"/>
      <c r="E2208" s="266" t="s">
        <v>914</v>
      </c>
      <c r="F2208" s="267">
        <v>40721</v>
      </c>
      <c r="G2208" s="266"/>
      <c r="H2208" s="267"/>
      <c r="I2208" s="214" t="s">
        <v>4721</v>
      </c>
      <c r="J2208" s="214" t="s">
        <v>4730</v>
      </c>
    </row>
    <row r="2209" spans="1:10" ht="24" x14ac:dyDescent="0.25">
      <c r="A2209" s="214" t="s">
        <v>6955</v>
      </c>
      <c r="B2209" s="227" t="s">
        <v>913</v>
      </c>
      <c r="C2209" s="266"/>
      <c r="D2209" s="266"/>
      <c r="E2209" s="266" t="s">
        <v>912</v>
      </c>
      <c r="F2209" s="267">
        <v>40721</v>
      </c>
      <c r="G2209" s="266"/>
      <c r="H2209" s="267"/>
      <c r="I2209" s="214" t="s">
        <v>4721</v>
      </c>
      <c r="J2209" s="214" t="s">
        <v>4730</v>
      </c>
    </row>
    <row r="2210" spans="1:10" x14ac:dyDescent="0.25">
      <c r="A2210" s="214" t="s">
        <v>2274</v>
      </c>
      <c r="B2210" s="227" t="s">
        <v>911</v>
      </c>
      <c r="C2210" s="266"/>
      <c r="D2210" s="266"/>
      <c r="E2210" s="266" t="s">
        <v>910</v>
      </c>
      <c r="F2210" s="267">
        <v>40721</v>
      </c>
      <c r="G2210" s="266"/>
      <c r="H2210" s="267"/>
      <c r="I2210" s="214" t="s">
        <v>4721</v>
      </c>
      <c r="J2210" s="214" t="s">
        <v>4730</v>
      </c>
    </row>
    <row r="2211" spans="1:10" ht="24" x14ac:dyDescent="0.25">
      <c r="A2211" s="214" t="s">
        <v>6956</v>
      </c>
      <c r="B2211" s="227" t="s">
        <v>909</v>
      </c>
      <c r="C2211" s="266"/>
      <c r="D2211" s="266"/>
      <c r="E2211" s="266" t="s">
        <v>908</v>
      </c>
      <c r="F2211" s="267">
        <v>41379</v>
      </c>
      <c r="G2211" s="266"/>
      <c r="H2211" s="267"/>
      <c r="I2211" s="214" t="s">
        <v>4721</v>
      </c>
      <c r="J2211" s="214" t="s">
        <v>4730</v>
      </c>
    </row>
    <row r="2212" spans="1:10" x14ac:dyDescent="0.25">
      <c r="A2212" s="214" t="s">
        <v>2273</v>
      </c>
      <c r="B2212" s="227" t="s">
        <v>907</v>
      </c>
      <c r="C2212" s="266"/>
      <c r="D2212" s="266"/>
      <c r="E2212" s="266" t="s">
        <v>906</v>
      </c>
      <c r="F2212" s="267">
        <v>41333</v>
      </c>
      <c r="G2212" s="266"/>
      <c r="H2212" s="267"/>
      <c r="I2212" s="214" t="s">
        <v>4721</v>
      </c>
      <c r="J2212" s="214" t="s">
        <v>4730</v>
      </c>
    </row>
    <row r="2213" spans="1:10" x14ac:dyDescent="0.25">
      <c r="A2213" s="214" t="s">
        <v>6957</v>
      </c>
      <c r="B2213" s="227" t="s">
        <v>905</v>
      </c>
      <c r="C2213" s="266"/>
      <c r="D2213" s="266"/>
      <c r="E2213" s="266" t="s">
        <v>904</v>
      </c>
      <c r="F2213" s="267">
        <v>38625</v>
      </c>
      <c r="G2213" s="266"/>
      <c r="H2213" s="267"/>
      <c r="I2213" s="214" t="s">
        <v>4721</v>
      </c>
      <c r="J2213" s="214" t="s">
        <v>4730</v>
      </c>
    </row>
    <row r="2214" spans="1:10" x14ac:dyDescent="0.25">
      <c r="A2214" s="214" t="s">
        <v>6958</v>
      </c>
      <c r="B2214" s="227" t="s">
        <v>903</v>
      </c>
      <c r="C2214" s="266"/>
      <c r="D2214" s="266"/>
      <c r="E2214" s="266" t="s">
        <v>902</v>
      </c>
      <c r="F2214" s="267">
        <v>41501</v>
      </c>
      <c r="G2214" s="266"/>
      <c r="H2214" s="267"/>
      <c r="I2214" s="214" t="s">
        <v>4721</v>
      </c>
      <c r="J2214" s="214" t="s">
        <v>4730</v>
      </c>
    </row>
    <row r="2215" spans="1:10" ht="24" x14ac:dyDescent="0.25">
      <c r="A2215" s="214" t="s">
        <v>6959</v>
      </c>
      <c r="B2215" s="227" t="s">
        <v>901</v>
      </c>
      <c r="C2215" s="266"/>
      <c r="D2215" s="266"/>
      <c r="E2215" s="266" t="s">
        <v>900</v>
      </c>
      <c r="F2215" s="267">
        <v>41577</v>
      </c>
      <c r="G2215" s="266"/>
      <c r="H2215" s="267"/>
      <c r="I2215" s="214" t="s">
        <v>4721</v>
      </c>
      <c r="J2215" s="214" t="s">
        <v>4730</v>
      </c>
    </row>
    <row r="2216" spans="1:10" ht="24" x14ac:dyDescent="0.25">
      <c r="A2216" s="214" t="s">
        <v>2271</v>
      </c>
      <c r="B2216" s="227" t="s">
        <v>899</v>
      </c>
      <c r="C2216" s="266"/>
      <c r="D2216" s="266"/>
      <c r="E2216" s="266" t="s">
        <v>898</v>
      </c>
      <c r="F2216" s="267">
        <v>41606</v>
      </c>
      <c r="G2216" s="266"/>
      <c r="H2216" s="267"/>
      <c r="I2216" s="214" t="s">
        <v>4721</v>
      </c>
      <c r="J2216" s="214" t="s">
        <v>4730</v>
      </c>
    </row>
    <row r="2217" spans="1:10" ht="24" x14ac:dyDescent="0.25">
      <c r="A2217" s="214" t="s">
        <v>2270</v>
      </c>
      <c r="B2217" s="227" t="s">
        <v>897</v>
      </c>
      <c r="C2217" s="266"/>
      <c r="D2217" s="266"/>
      <c r="E2217" s="266" t="s">
        <v>799</v>
      </c>
      <c r="F2217" s="267">
        <v>41606</v>
      </c>
      <c r="G2217" s="266"/>
      <c r="H2217" s="267"/>
      <c r="I2217" s="214" t="s">
        <v>4721</v>
      </c>
      <c r="J2217" s="214" t="s">
        <v>4730</v>
      </c>
    </row>
    <row r="2218" spans="1:10" ht="24" x14ac:dyDescent="0.25">
      <c r="A2218" s="214" t="s">
        <v>6960</v>
      </c>
      <c r="B2218" s="227" t="s">
        <v>896</v>
      </c>
      <c r="C2218" s="266"/>
      <c r="D2218" s="266"/>
      <c r="E2218" s="266" t="s">
        <v>895</v>
      </c>
      <c r="F2218" s="267">
        <v>42090</v>
      </c>
      <c r="G2218" s="266"/>
      <c r="H2218" s="267"/>
      <c r="I2218" s="214" t="s">
        <v>4721</v>
      </c>
      <c r="J2218" s="214" t="s">
        <v>4730</v>
      </c>
    </row>
    <row r="2219" spans="1:10" ht="24" x14ac:dyDescent="0.25">
      <c r="A2219" s="214" t="s">
        <v>6961</v>
      </c>
      <c r="B2219" s="227" t="s">
        <v>894</v>
      </c>
      <c r="C2219" s="266"/>
      <c r="D2219" s="266"/>
      <c r="E2219" s="266" t="s">
        <v>893</v>
      </c>
      <c r="F2219" s="267">
        <v>41989</v>
      </c>
      <c r="G2219" s="266"/>
      <c r="H2219" s="267"/>
      <c r="I2219" s="214" t="s">
        <v>4721</v>
      </c>
      <c r="J2219" s="214" t="s">
        <v>4730</v>
      </c>
    </row>
    <row r="2220" spans="1:10" x14ac:dyDescent="0.25">
      <c r="A2220" s="214" t="s">
        <v>6962</v>
      </c>
      <c r="B2220" s="227" t="s">
        <v>885</v>
      </c>
      <c r="C2220" s="266"/>
      <c r="D2220" s="266"/>
      <c r="E2220" s="266" t="s">
        <v>892</v>
      </c>
      <c r="F2220" s="267">
        <v>41989</v>
      </c>
      <c r="G2220" s="266"/>
      <c r="H2220" s="267"/>
      <c r="I2220" s="214" t="s">
        <v>4721</v>
      </c>
      <c r="J2220" s="214" t="s">
        <v>4730</v>
      </c>
    </row>
    <row r="2221" spans="1:10" x14ac:dyDescent="0.25">
      <c r="A2221" s="214" t="s">
        <v>6963</v>
      </c>
      <c r="B2221" s="227" t="s">
        <v>891</v>
      </c>
      <c r="C2221" s="266"/>
      <c r="D2221" s="266"/>
      <c r="E2221" s="266" t="s">
        <v>890</v>
      </c>
      <c r="F2221" s="267">
        <v>38655</v>
      </c>
      <c r="G2221" s="266"/>
      <c r="H2221" s="267"/>
      <c r="I2221" s="214" t="s">
        <v>4721</v>
      </c>
      <c r="J2221" s="214" t="s">
        <v>4730</v>
      </c>
    </row>
    <row r="2222" spans="1:10" ht="24" x14ac:dyDescent="0.25">
      <c r="A2222" s="214" t="s">
        <v>6964</v>
      </c>
      <c r="B2222" s="227" t="s">
        <v>889</v>
      </c>
      <c r="C2222" s="266"/>
      <c r="D2222" s="266"/>
      <c r="E2222" s="266" t="s">
        <v>888</v>
      </c>
      <c r="F2222" s="267">
        <v>38625</v>
      </c>
      <c r="G2222" s="266"/>
      <c r="H2222" s="267"/>
      <c r="I2222" s="214" t="s">
        <v>4721</v>
      </c>
      <c r="J2222" s="214" t="s">
        <v>4730</v>
      </c>
    </row>
    <row r="2223" spans="1:10" ht="36" x14ac:dyDescent="0.25">
      <c r="A2223" s="214" t="s">
        <v>6965</v>
      </c>
      <c r="B2223" s="227" t="s">
        <v>887</v>
      </c>
      <c r="C2223" s="266"/>
      <c r="D2223" s="266"/>
      <c r="E2223" s="266" t="s">
        <v>886</v>
      </c>
      <c r="F2223" s="267">
        <v>41989</v>
      </c>
      <c r="G2223" s="266"/>
      <c r="H2223" s="267"/>
      <c r="I2223" s="214" t="s">
        <v>4721</v>
      </c>
      <c r="J2223" s="214" t="s">
        <v>4730</v>
      </c>
    </row>
    <row r="2224" spans="1:10" x14ac:dyDescent="0.25">
      <c r="A2224" s="214" t="s">
        <v>6966</v>
      </c>
      <c r="B2224" s="227" t="s">
        <v>885</v>
      </c>
      <c r="C2224" s="266"/>
      <c r="D2224" s="266"/>
      <c r="E2224" s="266" t="s">
        <v>884</v>
      </c>
      <c r="F2224" s="267">
        <v>41990</v>
      </c>
      <c r="G2224" s="266"/>
      <c r="H2224" s="267"/>
      <c r="I2224" s="214" t="s">
        <v>4721</v>
      </c>
      <c r="J2224" s="214" t="s">
        <v>4730</v>
      </c>
    </row>
    <row r="2225" spans="1:10" x14ac:dyDescent="0.25">
      <c r="A2225" s="214" t="s">
        <v>6967</v>
      </c>
      <c r="B2225" s="227" t="s">
        <v>883</v>
      </c>
      <c r="C2225" s="266"/>
      <c r="D2225" s="266"/>
      <c r="E2225" s="266" t="s">
        <v>882</v>
      </c>
      <c r="F2225" s="267">
        <v>38625</v>
      </c>
      <c r="G2225" s="266"/>
      <c r="H2225" s="267"/>
      <c r="I2225" s="214" t="s">
        <v>4721</v>
      </c>
      <c r="J2225" s="214" t="s">
        <v>4730</v>
      </c>
    </row>
    <row r="2226" spans="1:10" x14ac:dyDescent="0.25">
      <c r="A2226" s="214" t="s">
        <v>6968</v>
      </c>
      <c r="B2226" s="227" t="s">
        <v>881</v>
      </c>
      <c r="C2226" s="266"/>
      <c r="D2226" s="266"/>
      <c r="E2226" s="266" t="s">
        <v>880</v>
      </c>
      <c r="F2226" s="267">
        <v>38625</v>
      </c>
      <c r="G2226" s="266"/>
      <c r="H2226" s="267"/>
      <c r="I2226" s="214" t="s">
        <v>4721</v>
      </c>
      <c r="J2226" s="214" t="s">
        <v>4730</v>
      </c>
    </row>
    <row r="2227" spans="1:10" x14ac:dyDescent="0.25">
      <c r="A2227" s="214" t="s">
        <v>6969</v>
      </c>
      <c r="B2227" s="227" t="s">
        <v>879</v>
      </c>
      <c r="C2227" s="266"/>
      <c r="D2227" s="266"/>
      <c r="E2227" s="266" t="s">
        <v>878</v>
      </c>
      <c r="F2227" s="267">
        <v>38625</v>
      </c>
      <c r="G2227" s="266"/>
      <c r="H2227" s="267"/>
      <c r="I2227" s="214" t="s">
        <v>4721</v>
      </c>
      <c r="J2227" s="214" t="s">
        <v>4730</v>
      </c>
    </row>
    <row r="2228" spans="1:10" x14ac:dyDescent="0.25">
      <c r="A2228" s="214" t="s">
        <v>6970</v>
      </c>
      <c r="B2228" s="227" t="s">
        <v>877</v>
      </c>
      <c r="C2228" s="266"/>
      <c r="D2228" s="266"/>
      <c r="E2228" s="266" t="s">
        <v>876</v>
      </c>
      <c r="F2228" s="267">
        <v>39253</v>
      </c>
      <c r="G2228" s="266"/>
      <c r="H2228" s="267"/>
      <c r="I2228" s="214" t="s">
        <v>4721</v>
      </c>
      <c r="J2228" s="214" t="s">
        <v>4730</v>
      </c>
    </row>
    <row r="2229" spans="1:10" x14ac:dyDescent="0.25">
      <c r="A2229" s="214" t="s">
        <v>6971</v>
      </c>
      <c r="B2229" s="227" t="s">
        <v>875</v>
      </c>
      <c r="C2229" s="266"/>
      <c r="D2229" s="266"/>
      <c r="E2229" s="266" t="s">
        <v>874</v>
      </c>
      <c r="F2229" s="267">
        <v>39253</v>
      </c>
      <c r="G2229" s="266"/>
      <c r="H2229" s="267"/>
      <c r="I2229" s="214" t="s">
        <v>4721</v>
      </c>
      <c r="J2229" s="214" t="s">
        <v>4730</v>
      </c>
    </row>
    <row r="2230" spans="1:10" ht="24" x14ac:dyDescent="0.25">
      <c r="A2230" s="214" t="s">
        <v>6972</v>
      </c>
      <c r="B2230" s="227" t="s">
        <v>873</v>
      </c>
      <c r="C2230" s="266"/>
      <c r="D2230" s="266"/>
      <c r="E2230" s="266" t="s">
        <v>872</v>
      </c>
      <c r="F2230" s="267">
        <v>41001</v>
      </c>
      <c r="G2230" s="266"/>
      <c r="H2230" s="267"/>
      <c r="I2230" s="214" t="s">
        <v>4721</v>
      </c>
      <c r="J2230" s="214" t="s">
        <v>4730</v>
      </c>
    </row>
    <row r="2231" spans="1:10" x14ac:dyDescent="0.25">
      <c r="A2231" s="214" t="s">
        <v>6973</v>
      </c>
      <c r="B2231" s="227" t="s">
        <v>871</v>
      </c>
      <c r="C2231" s="266"/>
      <c r="D2231" s="266"/>
      <c r="E2231" s="266" t="s">
        <v>870</v>
      </c>
      <c r="F2231" s="267">
        <v>41267</v>
      </c>
      <c r="G2231" s="266"/>
      <c r="H2231" s="267"/>
      <c r="I2231" s="214" t="s">
        <v>4721</v>
      </c>
      <c r="J2231" s="214" t="s">
        <v>4730</v>
      </c>
    </row>
    <row r="2232" spans="1:10" ht="24" x14ac:dyDescent="0.25">
      <c r="A2232" s="214" t="s">
        <v>6974</v>
      </c>
      <c r="B2232" s="227" t="s">
        <v>868</v>
      </c>
      <c r="C2232" s="266"/>
      <c r="D2232" s="266"/>
      <c r="E2232" s="266" t="s">
        <v>869</v>
      </c>
      <c r="F2232" s="267">
        <v>41344</v>
      </c>
      <c r="G2232" s="266"/>
      <c r="H2232" s="267"/>
      <c r="I2232" s="214" t="s">
        <v>4721</v>
      </c>
      <c r="J2232" s="214" t="s">
        <v>4730</v>
      </c>
    </row>
    <row r="2233" spans="1:10" x14ac:dyDescent="0.25">
      <c r="A2233" s="214" t="s">
        <v>6975</v>
      </c>
      <c r="B2233" s="227" t="s">
        <v>867</v>
      </c>
      <c r="C2233" s="266"/>
      <c r="D2233" s="266"/>
      <c r="E2233" s="266" t="s">
        <v>866</v>
      </c>
      <c r="F2233" s="267">
        <v>41606</v>
      </c>
      <c r="G2233" s="266"/>
      <c r="H2233" s="267"/>
      <c r="I2233" s="214" t="s">
        <v>4721</v>
      </c>
      <c r="J2233" s="214" t="s">
        <v>4730</v>
      </c>
    </row>
    <row r="2234" spans="1:10" ht="24" x14ac:dyDescent="0.25">
      <c r="A2234" s="214" t="s">
        <v>6976</v>
      </c>
      <c r="B2234" s="227" t="s">
        <v>865</v>
      </c>
      <c r="C2234" s="266"/>
      <c r="D2234" s="266"/>
      <c r="E2234" s="266" t="s">
        <v>864</v>
      </c>
      <c r="F2234" s="267">
        <v>42053</v>
      </c>
      <c r="G2234" s="266"/>
      <c r="H2234" s="267"/>
      <c r="I2234" s="214" t="s">
        <v>4721</v>
      </c>
      <c r="J2234" s="214" t="s">
        <v>4730</v>
      </c>
    </row>
    <row r="2235" spans="1:10" ht="24" x14ac:dyDescent="0.25">
      <c r="A2235" s="214" t="s">
        <v>2259</v>
      </c>
      <c r="B2235" s="227" t="s">
        <v>863</v>
      </c>
      <c r="C2235" s="266"/>
      <c r="D2235" s="266"/>
      <c r="E2235" s="266" t="s">
        <v>862</v>
      </c>
      <c r="F2235" s="267">
        <v>42065</v>
      </c>
      <c r="G2235" s="266"/>
      <c r="H2235" s="267"/>
      <c r="I2235" s="214" t="s">
        <v>4721</v>
      </c>
      <c r="J2235" s="214" t="s">
        <v>4730</v>
      </c>
    </row>
    <row r="2236" spans="1:10" ht="36" x14ac:dyDescent="0.25">
      <c r="A2236" s="214" t="s">
        <v>6977</v>
      </c>
      <c r="B2236" s="227" t="s">
        <v>861</v>
      </c>
      <c r="C2236" s="266"/>
      <c r="D2236" s="266"/>
      <c r="E2236" s="266" t="s">
        <v>860</v>
      </c>
      <c r="F2236" s="267">
        <v>42081</v>
      </c>
      <c r="G2236" s="266"/>
      <c r="H2236" s="267"/>
      <c r="I2236" s="214" t="s">
        <v>4721</v>
      </c>
      <c r="J2236" s="214" t="s">
        <v>4730</v>
      </c>
    </row>
    <row r="2237" spans="1:10" ht="24" x14ac:dyDescent="0.25">
      <c r="A2237" s="214" t="s">
        <v>2258</v>
      </c>
      <c r="B2237" s="227" t="s">
        <v>859</v>
      </c>
      <c r="C2237" s="266"/>
      <c r="D2237" s="266"/>
      <c r="E2237" s="266" t="s">
        <v>858</v>
      </c>
      <c r="F2237" s="267">
        <v>42188</v>
      </c>
      <c r="G2237" s="266"/>
      <c r="H2237" s="267"/>
      <c r="I2237" s="214" t="s">
        <v>4721</v>
      </c>
      <c r="J2237" s="214" t="s">
        <v>4730</v>
      </c>
    </row>
    <row r="2238" spans="1:10" ht="24" x14ac:dyDescent="0.25">
      <c r="A2238" s="214" t="s">
        <v>6978</v>
      </c>
      <c r="B2238" s="227" t="s">
        <v>857</v>
      </c>
      <c r="C2238" s="266"/>
      <c r="D2238" s="266"/>
      <c r="E2238" s="266" t="s">
        <v>839</v>
      </c>
      <c r="F2238" s="267">
        <v>42188</v>
      </c>
      <c r="G2238" s="266"/>
      <c r="H2238" s="267"/>
      <c r="I2238" s="214" t="s">
        <v>4721</v>
      </c>
      <c r="J2238" s="214" t="s">
        <v>4730</v>
      </c>
    </row>
    <row r="2239" spans="1:10" x14ac:dyDescent="0.25">
      <c r="A2239" s="214" t="s">
        <v>6979</v>
      </c>
      <c r="B2239" s="227" t="s">
        <v>855</v>
      </c>
      <c r="C2239" s="266"/>
      <c r="D2239" s="266"/>
      <c r="E2239" s="266" t="s">
        <v>856</v>
      </c>
      <c r="F2239" s="267">
        <v>40484</v>
      </c>
      <c r="G2239" s="266"/>
      <c r="H2239" s="267"/>
      <c r="I2239" s="214" t="s">
        <v>4721</v>
      </c>
      <c r="J2239" s="214" t="s">
        <v>4730</v>
      </c>
    </row>
    <row r="2240" spans="1:10" x14ac:dyDescent="0.25">
      <c r="A2240" s="214" t="s">
        <v>6980</v>
      </c>
      <c r="B2240" s="227" t="s">
        <v>855</v>
      </c>
      <c r="C2240" s="266"/>
      <c r="D2240" s="266"/>
      <c r="E2240" s="266" t="s">
        <v>854</v>
      </c>
      <c r="F2240" s="267">
        <v>40484</v>
      </c>
      <c r="G2240" s="266"/>
      <c r="H2240" s="267"/>
      <c r="I2240" s="214" t="s">
        <v>4721</v>
      </c>
      <c r="J2240" s="214" t="s">
        <v>4730</v>
      </c>
    </row>
    <row r="2241" spans="1:10" x14ac:dyDescent="0.25">
      <c r="A2241" s="214" t="s">
        <v>6981</v>
      </c>
      <c r="B2241" s="227" t="s">
        <v>741</v>
      </c>
      <c r="C2241" s="266"/>
      <c r="D2241" s="266"/>
      <c r="E2241" s="266" t="s">
        <v>853</v>
      </c>
      <c r="F2241" s="267">
        <v>40484</v>
      </c>
      <c r="G2241" s="266"/>
      <c r="H2241" s="267"/>
      <c r="I2241" s="214" t="s">
        <v>4721</v>
      </c>
      <c r="J2241" s="214" t="s">
        <v>4730</v>
      </c>
    </row>
    <row r="2242" spans="1:10" ht="36" x14ac:dyDescent="0.25">
      <c r="A2242" s="214" t="s">
        <v>2256</v>
      </c>
      <c r="B2242" s="227" t="s">
        <v>852</v>
      </c>
      <c r="C2242" s="266"/>
      <c r="D2242" s="266"/>
      <c r="E2242" s="266" t="s">
        <v>851</v>
      </c>
      <c r="F2242" s="267">
        <v>39457</v>
      </c>
      <c r="G2242" s="266"/>
      <c r="H2242" s="267"/>
      <c r="I2242" s="214" t="s">
        <v>4721</v>
      </c>
      <c r="J2242" s="214" t="s">
        <v>4730</v>
      </c>
    </row>
    <row r="2243" spans="1:10" ht="36" x14ac:dyDescent="0.25">
      <c r="A2243" s="214" t="s">
        <v>6982</v>
      </c>
      <c r="B2243" s="227" t="s">
        <v>850</v>
      </c>
      <c r="C2243" s="266"/>
      <c r="D2243" s="266"/>
      <c r="E2243" s="266" t="s">
        <v>849</v>
      </c>
      <c r="F2243" s="267">
        <v>39457</v>
      </c>
      <c r="G2243" s="266"/>
      <c r="H2243" s="267"/>
      <c r="I2243" s="214" t="s">
        <v>4721</v>
      </c>
      <c r="J2243" s="214" t="s">
        <v>4730</v>
      </c>
    </row>
    <row r="2244" spans="1:10" ht="36" x14ac:dyDescent="0.25">
      <c r="A2244" s="214" t="s">
        <v>2255</v>
      </c>
      <c r="B2244" s="227" t="s">
        <v>848</v>
      </c>
      <c r="C2244" s="266"/>
      <c r="D2244" s="266"/>
      <c r="E2244" s="266" t="s">
        <v>847</v>
      </c>
      <c r="F2244" s="267">
        <v>39457</v>
      </c>
      <c r="G2244" s="266"/>
      <c r="H2244" s="267"/>
      <c r="I2244" s="214" t="s">
        <v>4721</v>
      </c>
      <c r="J2244" s="214" t="s">
        <v>4730</v>
      </c>
    </row>
    <row r="2245" spans="1:10" ht="36" x14ac:dyDescent="0.25">
      <c r="A2245" s="214" t="s">
        <v>6983</v>
      </c>
      <c r="B2245" s="227" t="s">
        <v>848</v>
      </c>
      <c r="C2245" s="266"/>
      <c r="D2245" s="266"/>
      <c r="E2245" s="266" t="s">
        <v>847</v>
      </c>
      <c r="F2245" s="267">
        <v>39457</v>
      </c>
      <c r="G2245" s="266"/>
      <c r="H2245" s="267"/>
      <c r="I2245" s="214" t="s">
        <v>4721</v>
      </c>
      <c r="J2245" s="214" t="s">
        <v>4730</v>
      </c>
    </row>
    <row r="2246" spans="1:10" ht="36" x14ac:dyDescent="0.25">
      <c r="A2246" s="214" t="s">
        <v>6984</v>
      </c>
      <c r="B2246" s="227" t="s">
        <v>846</v>
      </c>
      <c r="C2246" s="266"/>
      <c r="D2246" s="266"/>
      <c r="E2246" s="266" t="s">
        <v>845</v>
      </c>
      <c r="F2246" s="267">
        <v>39457</v>
      </c>
      <c r="G2246" s="266"/>
      <c r="H2246" s="267"/>
      <c r="I2246" s="214" t="s">
        <v>4721</v>
      </c>
      <c r="J2246" s="214" t="s">
        <v>4730</v>
      </c>
    </row>
    <row r="2247" spans="1:10" ht="36" x14ac:dyDescent="0.25">
      <c r="A2247" s="214" t="s">
        <v>2254</v>
      </c>
      <c r="B2247" s="227" t="s">
        <v>846</v>
      </c>
      <c r="C2247" s="266"/>
      <c r="D2247" s="266"/>
      <c r="E2247" s="266" t="s">
        <v>845</v>
      </c>
      <c r="F2247" s="267">
        <v>39457</v>
      </c>
      <c r="G2247" s="266"/>
      <c r="H2247" s="267"/>
      <c r="I2247" s="214" t="s">
        <v>4721</v>
      </c>
      <c r="J2247" s="214" t="s">
        <v>4730</v>
      </c>
    </row>
    <row r="2248" spans="1:10" x14ac:dyDescent="0.25">
      <c r="A2248" s="214" t="s">
        <v>2253</v>
      </c>
      <c r="B2248" s="227" t="s">
        <v>844</v>
      </c>
      <c r="C2248" s="266"/>
      <c r="D2248" s="266"/>
      <c r="E2248" s="266" t="s">
        <v>843</v>
      </c>
      <c r="F2248" s="267">
        <v>39982</v>
      </c>
      <c r="G2248" s="266"/>
      <c r="H2248" s="267"/>
      <c r="I2248" s="214" t="s">
        <v>4721</v>
      </c>
      <c r="J2248" s="214" t="s">
        <v>4730</v>
      </c>
    </row>
    <row r="2249" spans="1:10" x14ac:dyDescent="0.25">
      <c r="A2249" s="214" t="s">
        <v>2252</v>
      </c>
      <c r="B2249" s="227" t="s">
        <v>842</v>
      </c>
      <c r="C2249" s="266"/>
      <c r="D2249" s="266"/>
      <c r="E2249" s="266" t="s">
        <v>841</v>
      </c>
      <c r="F2249" s="267">
        <v>40518</v>
      </c>
      <c r="G2249" s="266"/>
      <c r="H2249" s="267"/>
      <c r="I2249" s="214" t="s">
        <v>4721</v>
      </c>
      <c r="J2249" s="214" t="s">
        <v>4730</v>
      </c>
    </row>
    <row r="2250" spans="1:10" x14ac:dyDescent="0.25">
      <c r="A2250" s="214" t="s">
        <v>6985</v>
      </c>
      <c r="B2250" s="227" t="s">
        <v>840</v>
      </c>
      <c r="C2250" s="266"/>
      <c r="D2250" s="266"/>
      <c r="E2250" s="266" t="s">
        <v>839</v>
      </c>
      <c r="F2250" s="267">
        <v>40689</v>
      </c>
      <c r="G2250" s="266"/>
      <c r="H2250" s="267"/>
      <c r="I2250" s="214" t="s">
        <v>4721</v>
      </c>
      <c r="J2250" s="214" t="s">
        <v>4730</v>
      </c>
    </row>
    <row r="2251" spans="1:10" x14ac:dyDescent="0.25">
      <c r="A2251" s="214" t="s">
        <v>6986</v>
      </c>
      <c r="B2251" s="227" t="s">
        <v>838</v>
      </c>
      <c r="C2251" s="266"/>
      <c r="D2251" s="266"/>
      <c r="E2251" s="266" t="s">
        <v>837</v>
      </c>
      <c r="F2251" s="267">
        <v>40689</v>
      </c>
      <c r="G2251" s="266"/>
      <c r="H2251" s="267"/>
      <c r="I2251" s="214" t="s">
        <v>4721</v>
      </c>
      <c r="J2251" s="214" t="s">
        <v>4730</v>
      </c>
    </row>
    <row r="2252" spans="1:10" x14ac:dyDescent="0.25">
      <c r="A2252" s="214" t="s">
        <v>2248</v>
      </c>
      <c r="B2252" s="227" t="s">
        <v>836</v>
      </c>
      <c r="C2252" s="266"/>
      <c r="D2252" s="266"/>
      <c r="E2252" s="266" t="s">
        <v>835</v>
      </c>
      <c r="F2252" s="267">
        <v>40822</v>
      </c>
      <c r="G2252" s="266"/>
      <c r="H2252" s="267"/>
      <c r="I2252" s="214" t="s">
        <v>4721</v>
      </c>
      <c r="J2252" s="214" t="s">
        <v>4730</v>
      </c>
    </row>
    <row r="2253" spans="1:10" x14ac:dyDescent="0.25">
      <c r="A2253" s="214" t="s">
        <v>2246</v>
      </c>
      <c r="B2253" s="227" t="s">
        <v>834</v>
      </c>
      <c r="C2253" s="266"/>
      <c r="D2253" s="266"/>
      <c r="E2253" s="266" t="s">
        <v>833</v>
      </c>
      <c r="F2253" s="267">
        <v>40830</v>
      </c>
      <c r="G2253" s="266"/>
      <c r="H2253" s="267"/>
      <c r="I2253" s="214" t="s">
        <v>4721</v>
      </c>
      <c r="J2253" s="214" t="s">
        <v>4730</v>
      </c>
    </row>
    <row r="2254" spans="1:10" x14ac:dyDescent="0.25">
      <c r="A2254" s="214" t="s">
        <v>6987</v>
      </c>
      <c r="B2254" s="227" t="s">
        <v>832</v>
      </c>
      <c r="C2254" s="266"/>
      <c r="D2254" s="266"/>
      <c r="E2254" s="266" t="s">
        <v>831</v>
      </c>
      <c r="F2254" s="267">
        <v>40830</v>
      </c>
      <c r="G2254" s="266"/>
      <c r="H2254" s="267"/>
      <c r="I2254" s="214" t="s">
        <v>4721</v>
      </c>
      <c r="J2254" s="214" t="s">
        <v>4730</v>
      </c>
    </row>
    <row r="2255" spans="1:10" ht="36" x14ac:dyDescent="0.25">
      <c r="A2255" s="214" t="s">
        <v>6988</v>
      </c>
      <c r="B2255" s="227" t="s">
        <v>830</v>
      </c>
      <c r="C2255" s="266"/>
      <c r="D2255" s="266"/>
      <c r="E2255" s="266" t="s">
        <v>829</v>
      </c>
      <c r="F2255" s="267">
        <v>40837</v>
      </c>
      <c r="G2255" s="266"/>
      <c r="H2255" s="267"/>
      <c r="I2255" s="214" t="s">
        <v>4721</v>
      </c>
      <c r="J2255" s="214" t="s">
        <v>4730</v>
      </c>
    </row>
    <row r="2256" spans="1:10" x14ac:dyDescent="0.25">
      <c r="A2256" s="214" t="s">
        <v>6989</v>
      </c>
      <c r="B2256" s="227" t="s">
        <v>828</v>
      </c>
      <c r="C2256" s="266"/>
      <c r="D2256" s="266"/>
      <c r="E2256" s="266" t="s">
        <v>827</v>
      </c>
      <c r="F2256" s="267">
        <v>40898</v>
      </c>
      <c r="G2256" s="266"/>
      <c r="H2256" s="267"/>
      <c r="I2256" s="214" t="s">
        <v>4721</v>
      </c>
      <c r="J2256" s="214" t="s">
        <v>4730</v>
      </c>
    </row>
    <row r="2257" spans="1:10" ht="24" x14ac:dyDescent="0.25">
      <c r="A2257" s="214" t="s">
        <v>6990</v>
      </c>
      <c r="B2257" s="227" t="s">
        <v>826</v>
      </c>
      <c r="C2257" s="266"/>
      <c r="D2257" s="266"/>
      <c r="E2257" s="266" t="s">
        <v>825</v>
      </c>
      <c r="F2257" s="267">
        <v>40682</v>
      </c>
      <c r="G2257" s="266"/>
      <c r="H2257" s="267"/>
      <c r="I2257" s="214" t="s">
        <v>4721</v>
      </c>
      <c r="J2257" s="214" t="s">
        <v>4730</v>
      </c>
    </row>
    <row r="2258" spans="1:10" ht="24" x14ac:dyDescent="0.25">
      <c r="A2258" s="214" t="s">
        <v>6991</v>
      </c>
      <c r="B2258" s="227" t="s">
        <v>824</v>
      </c>
      <c r="C2258" s="266"/>
      <c r="D2258" s="266"/>
      <c r="E2258" s="266" t="s">
        <v>823</v>
      </c>
      <c r="F2258" s="267">
        <v>41001</v>
      </c>
      <c r="G2258" s="266"/>
      <c r="H2258" s="267"/>
      <c r="I2258" s="214" t="s">
        <v>4721</v>
      </c>
      <c r="J2258" s="214" t="s">
        <v>4730</v>
      </c>
    </row>
    <row r="2259" spans="1:10" x14ac:dyDescent="0.25">
      <c r="A2259" s="214" t="s">
        <v>6992</v>
      </c>
      <c r="B2259" s="227" t="s">
        <v>822</v>
      </c>
      <c r="C2259" s="266"/>
      <c r="D2259" s="266"/>
      <c r="E2259" s="266" t="s">
        <v>821</v>
      </c>
      <c r="F2259" s="267">
        <v>41047</v>
      </c>
      <c r="G2259" s="266"/>
      <c r="H2259" s="267"/>
      <c r="I2259" s="214" t="s">
        <v>4721</v>
      </c>
      <c r="J2259" s="214" t="s">
        <v>4730</v>
      </c>
    </row>
    <row r="2260" spans="1:10" x14ac:dyDescent="0.25">
      <c r="A2260" s="214" t="s">
        <v>6993</v>
      </c>
      <c r="B2260" s="227" t="s">
        <v>820</v>
      </c>
      <c r="C2260" s="266"/>
      <c r="D2260" s="266"/>
      <c r="E2260" s="266" t="s">
        <v>819</v>
      </c>
      <c r="F2260" s="267">
        <v>41848</v>
      </c>
      <c r="G2260" s="266"/>
      <c r="H2260" s="267"/>
      <c r="I2260" s="214" t="s">
        <v>4721</v>
      </c>
      <c r="J2260" s="214" t="s">
        <v>4730</v>
      </c>
    </row>
    <row r="2261" spans="1:10" x14ac:dyDescent="0.25">
      <c r="A2261" s="214" t="s">
        <v>2244</v>
      </c>
      <c r="B2261" s="227" t="s">
        <v>818</v>
      </c>
      <c r="C2261" s="266"/>
      <c r="D2261" s="266"/>
      <c r="E2261" s="266" t="s">
        <v>817</v>
      </c>
      <c r="F2261" s="267">
        <v>38625</v>
      </c>
      <c r="G2261" s="266"/>
      <c r="H2261" s="267"/>
      <c r="I2261" s="214" t="s">
        <v>4721</v>
      </c>
      <c r="J2261" s="214" t="s">
        <v>4730</v>
      </c>
    </row>
    <row r="2262" spans="1:10" x14ac:dyDescent="0.25">
      <c r="A2262" s="214" t="s">
        <v>6994</v>
      </c>
      <c r="B2262" s="227" t="s">
        <v>816</v>
      </c>
      <c r="C2262" s="266"/>
      <c r="D2262" s="266"/>
      <c r="E2262" s="266" t="s">
        <v>815</v>
      </c>
      <c r="F2262" s="267">
        <v>38625</v>
      </c>
      <c r="G2262" s="266"/>
      <c r="H2262" s="267"/>
      <c r="I2262" s="214" t="s">
        <v>4721</v>
      </c>
      <c r="J2262" s="214" t="s">
        <v>4730</v>
      </c>
    </row>
    <row r="2263" spans="1:10" x14ac:dyDescent="0.25">
      <c r="A2263" s="214" t="s">
        <v>6995</v>
      </c>
      <c r="B2263" s="227" t="s">
        <v>814</v>
      </c>
      <c r="C2263" s="266"/>
      <c r="D2263" s="266"/>
      <c r="E2263" s="266" t="s">
        <v>813</v>
      </c>
      <c r="F2263" s="267">
        <v>39427</v>
      </c>
      <c r="G2263" s="266"/>
      <c r="H2263" s="267"/>
      <c r="I2263" s="214" t="s">
        <v>4721</v>
      </c>
      <c r="J2263" s="214" t="s">
        <v>4730</v>
      </c>
    </row>
    <row r="2264" spans="1:10" x14ac:dyDescent="0.25">
      <c r="A2264" s="214" t="s">
        <v>6996</v>
      </c>
      <c r="B2264" s="227" t="s">
        <v>812</v>
      </c>
      <c r="C2264" s="266"/>
      <c r="D2264" s="266"/>
      <c r="E2264" s="266" t="s">
        <v>811</v>
      </c>
      <c r="F2264" s="267">
        <v>39427</v>
      </c>
      <c r="G2264" s="266"/>
      <c r="H2264" s="267"/>
      <c r="I2264" s="214" t="s">
        <v>4721</v>
      </c>
      <c r="J2264" s="214" t="s">
        <v>4730</v>
      </c>
    </row>
    <row r="2265" spans="1:10" x14ac:dyDescent="0.25">
      <c r="A2265" s="214" t="s">
        <v>6997</v>
      </c>
      <c r="B2265" s="227" t="s">
        <v>810</v>
      </c>
      <c r="C2265" s="266"/>
      <c r="D2265" s="266"/>
      <c r="E2265" s="266" t="s">
        <v>809</v>
      </c>
      <c r="F2265" s="267">
        <v>39722</v>
      </c>
      <c r="G2265" s="266"/>
      <c r="H2265" s="267"/>
      <c r="I2265" s="214" t="s">
        <v>4721</v>
      </c>
      <c r="J2265" s="214" t="s">
        <v>4730</v>
      </c>
    </row>
    <row r="2266" spans="1:10" ht="24" x14ac:dyDescent="0.25">
      <c r="A2266" s="214" t="s">
        <v>6998</v>
      </c>
      <c r="B2266" s="227" t="s">
        <v>808</v>
      </c>
      <c r="C2266" s="266"/>
      <c r="D2266" s="266"/>
      <c r="E2266" s="266" t="s">
        <v>807</v>
      </c>
      <c r="F2266" s="267">
        <v>41362</v>
      </c>
      <c r="G2266" s="266"/>
      <c r="H2266" s="267"/>
      <c r="I2266" s="214" t="s">
        <v>4721</v>
      </c>
      <c r="J2266" s="214" t="s">
        <v>4730</v>
      </c>
    </row>
    <row r="2267" spans="1:10" ht="24" x14ac:dyDescent="0.25">
      <c r="A2267" s="214" t="s">
        <v>6999</v>
      </c>
      <c r="B2267" s="227" t="s">
        <v>806</v>
      </c>
      <c r="C2267" s="266"/>
      <c r="D2267" s="266"/>
      <c r="E2267" s="266" t="s">
        <v>805</v>
      </c>
      <c r="F2267" s="267">
        <v>41362</v>
      </c>
      <c r="G2267" s="266"/>
      <c r="H2267" s="267"/>
      <c r="I2267" s="214" t="s">
        <v>4721</v>
      </c>
      <c r="J2267" s="214" t="s">
        <v>4730</v>
      </c>
    </row>
    <row r="2268" spans="1:10" ht="24" x14ac:dyDescent="0.25">
      <c r="A2268" s="214" t="s">
        <v>7000</v>
      </c>
      <c r="B2268" s="227" t="s">
        <v>804</v>
      </c>
      <c r="C2268" s="266"/>
      <c r="D2268" s="266"/>
      <c r="E2268" s="266" t="s">
        <v>803</v>
      </c>
      <c r="F2268" s="267">
        <v>41362</v>
      </c>
      <c r="G2268" s="266"/>
      <c r="H2268" s="267"/>
      <c r="I2268" s="214" t="s">
        <v>4721</v>
      </c>
      <c r="J2268" s="214" t="s">
        <v>4730</v>
      </c>
    </row>
    <row r="2269" spans="1:10" x14ac:dyDescent="0.25">
      <c r="A2269" s="214" t="s">
        <v>7001</v>
      </c>
      <c r="B2269" s="227" t="s">
        <v>802</v>
      </c>
      <c r="C2269" s="266"/>
      <c r="D2269" s="266"/>
      <c r="E2269" s="266" t="s">
        <v>801</v>
      </c>
      <c r="F2269" s="267">
        <v>41407</v>
      </c>
      <c r="G2269" s="266"/>
      <c r="H2269" s="267"/>
      <c r="I2269" s="214" t="s">
        <v>4721</v>
      </c>
      <c r="J2269" s="214" t="s">
        <v>4730</v>
      </c>
    </row>
    <row r="2270" spans="1:10" x14ac:dyDescent="0.25">
      <c r="A2270" s="214" t="s">
        <v>7002</v>
      </c>
      <c r="B2270" s="227" t="s">
        <v>800</v>
      </c>
      <c r="C2270" s="266"/>
      <c r="D2270" s="266"/>
      <c r="E2270" s="266" t="s">
        <v>799</v>
      </c>
      <c r="F2270" s="267">
        <v>41451</v>
      </c>
      <c r="G2270" s="266"/>
      <c r="H2270" s="267"/>
      <c r="I2270" s="214" t="s">
        <v>4721</v>
      </c>
      <c r="J2270" s="214" t="s">
        <v>4730</v>
      </c>
    </row>
    <row r="2271" spans="1:10" x14ac:dyDescent="0.25">
      <c r="A2271" s="214" t="s">
        <v>7003</v>
      </c>
      <c r="B2271" s="227" t="s">
        <v>798</v>
      </c>
      <c r="C2271" s="266"/>
      <c r="D2271" s="266"/>
      <c r="E2271" s="266" t="s">
        <v>797</v>
      </c>
      <c r="F2271" s="267">
        <v>41451</v>
      </c>
      <c r="G2271" s="266"/>
      <c r="H2271" s="267"/>
      <c r="I2271" s="214" t="s">
        <v>4721</v>
      </c>
      <c r="J2271" s="214" t="s">
        <v>4730</v>
      </c>
    </row>
    <row r="2272" spans="1:10" x14ac:dyDescent="0.25">
      <c r="A2272" s="214" t="s">
        <v>7004</v>
      </c>
      <c r="B2272" s="227" t="s">
        <v>796</v>
      </c>
      <c r="C2272" s="266"/>
      <c r="D2272" s="266"/>
      <c r="E2272" s="266" t="s">
        <v>795</v>
      </c>
      <c r="F2272" s="267">
        <v>41464</v>
      </c>
      <c r="G2272" s="266"/>
      <c r="H2272" s="267"/>
      <c r="I2272" s="214" t="s">
        <v>4721</v>
      </c>
      <c r="J2272" s="214" t="s">
        <v>4730</v>
      </c>
    </row>
    <row r="2273" spans="1:10" x14ac:dyDescent="0.25">
      <c r="A2273" s="214" t="s">
        <v>7005</v>
      </c>
      <c r="B2273" s="227" t="s">
        <v>794</v>
      </c>
      <c r="C2273" s="266"/>
      <c r="D2273" s="266"/>
      <c r="E2273" s="266" t="s">
        <v>793</v>
      </c>
      <c r="F2273" s="267">
        <v>41472</v>
      </c>
      <c r="G2273" s="266"/>
      <c r="H2273" s="267"/>
      <c r="I2273" s="214" t="s">
        <v>4721</v>
      </c>
      <c r="J2273" s="214" t="s">
        <v>4730</v>
      </c>
    </row>
    <row r="2274" spans="1:10" ht="24" x14ac:dyDescent="0.25">
      <c r="A2274" s="214" t="s">
        <v>2242</v>
      </c>
      <c r="B2274" s="227" t="s">
        <v>792</v>
      </c>
      <c r="C2274" s="268"/>
      <c r="D2274" s="268"/>
      <c r="E2274" s="268">
        <v>20600</v>
      </c>
      <c r="F2274" s="268">
        <v>20600</v>
      </c>
      <c r="G2274" s="266"/>
      <c r="H2274" s="268"/>
      <c r="I2274" s="214" t="s">
        <v>4726</v>
      </c>
      <c r="J2274" s="214" t="s">
        <v>4730</v>
      </c>
    </row>
    <row r="2275" spans="1:10" ht="24" x14ac:dyDescent="0.25">
      <c r="A2275" s="214" t="s">
        <v>7006</v>
      </c>
      <c r="B2275" s="227" t="s">
        <v>791</v>
      </c>
      <c r="C2275" s="268"/>
      <c r="D2275" s="268"/>
      <c r="E2275" s="268">
        <v>55531.92</v>
      </c>
      <c r="F2275" s="268">
        <v>55531.92</v>
      </c>
      <c r="G2275" s="266"/>
      <c r="H2275" s="268"/>
      <c r="I2275" s="214" t="s">
        <v>4726</v>
      </c>
      <c r="J2275" s="214" t="s">
        <v>4730</v>
      </c>
    </row>
    <row r="2276" spans="1:10" ht="24" x14ac:dyDescent="0.25">
      <c r="A2276" s="214" t="s">
        <v>7007</v>
      </c>
      <c r="B2276" s="227" t="s">
        <v>781</v>
      </c>
      <c r="C2276" s="268"/>
      <c r="D2276" s="268"/>
      <c r="E2276" s="268">
        <v>27015.18</v>
      </c>
      <c r="F2276" s="268">
        <v>27015.18</v>
      </c>
      <c r="G2276" s="266"/>
      <c r="H2276" s="268"/>
      <c r="I2276" s="214" t="s">
        <v>4726</v>
      </c>
      <c r="J2276" s="214" t="s">
        <v>4730</v>
      </c>
    </row>
    <row r="2277" spans="1:10" ht="24" x14ac:dyDescent="0.25">
      <c r="A2277" s="214" t="s">
        <v>7008</v>
      </c>
      <c r="B2277" s="227" t="s">
        <v>790</v>
      </c>
      <c r="C2277" s="268"/>
      <c r="D2277" s="268"/>
      <c r="E2277" s="268">
        <v>21000</v>
      </c>
      <c r="F2277" s="268">
        <v>21000</v>
      </c>
      <c r="G2277" s="266"/>
      <c r="H2277" s="268"/>
      <c r="I2277" s="214" t="s">
        <v>4726</v>
      </c>
      <c r="J2277" s="214" t="s">
        <v>4730</v>
      </c>
    </row>
    <row r="2278" spans="1:10" ht="24" x14ac:dyDescent="0.25">
      <c r="A2278" s="214" t="s">
        <v>7009</v>
      </c>
      <c r="B2278" s="227" t="s">
        <v>789</v>
      </c>
      <c r="C2278" s="268"/>
      <c r="D2278" s="268"/>
      <c r="E2278" s="268">
        <v>23800</v>
      </c>
      <c r="F2278" s="268">
        <v>23800</v>
      </c>
      <c r="G2278" s="266"/>
      <c r="H2278" s="268"/>
      <c r="I2278" s="214" t="s">
        <v>4726</v>
      </c>
      <c r="J2278" s="214" t="s">
        <v>4730</v>
      </c>
    </row>
    <row r="2279" spans="1:10" ht="24" x14ac:dyDescent="0.25">
      <c r="A2279" s="214" t="s">
        <v>7010</v>
      </c>
      <c r="B2279" s="227" t="s">
        <v>788</v>
      </c>
      <c r="C2279" s="268"/>
      <c r="D2279" s="268"/>
      <c r="E2279" s="268">
        <v>27110</v>
      </c>
      <c r="F2279" s="268">
        <v>27110</v>
      </c>
      <c r="G2279" s="266"/>
      <c r="H2279" s="268"/>
      <c r="I2279" s="214" t="s">
        <v>4726</v>
      </c>
      <c r="J2279" s="214" t="s">
        <v>4730</v>
      </c>
    </row>
    <row r="2280" spans="1:10" ht="24" x14ac:dyDescent="0.25">
      <c r="A2280" s="214" t="s">
        <v>7011</v>
      </c>
      <c r="B2280" s="227" t="s">
        <v>787</v>
      </c>
      <c r="C2280" s="268"/>
      <c r="D2280" s="268"/>
      <c r="E2280" s="268">
        <v>12602.4</v>
      </c>
      <c r="F2280" s="268">
        <v>12602.4</v>
      </c>
      <c r="G2280" s="266"/>
      <c r="H2280" s="268"/>
      <c r="I2280" s="214" t="s">
        <v>4726</v>
      </c>
      <c r="J2280" s="214" t="s">
        <v>4730</v>
      </c>
    </row>
    <row r="2281" spans="1:10" ht="24" x14ac:dyDescent="0.25">
      <c r="A2281" s="214" t="s">
        <v>7012</v>
      </c>
      <c r="B2281" s="227" t="s">
        <v>787</v>
      </c>
      <c r="C2281" s="268"/>
      <c r="D2281" s="268"/>
      <c r="E2281" s="268">
        <v>16992</v>
      </c>
      <c r="F2281" s="268">
        <v>16992</v>
      </c>
      <c r="G2281" s="266"/>
      <c r="H2281" s="268"/>
      <c r="I2281" s="214" t="s">
        <v>4726</v>
      </c>
      <c r="J2281" s="214" t="s">
        <v>4730</v>
      </c>
    </row>
    <row r="2282" spans="1:10" ht="24" x14ac:dyDescent="0.25">
      <c r="A2282" s="214" t="s">
        <v>7013</v>
      </c>
      <c r="B2282" s="227" t="s">
        <v>786</v>
      </c>
      <c r="C2282" s="268"/>
      <c r="D2282" s="268"/>
      <c r="E2282" s="268">
        <v>16000</v>
      </c>
      <c r="F2282" s="268">
        <v>16000</v>
      </c>
      <c r="G2282" s="266"/>
      <c r="H2282" s="268"/>
      <c r="I2282" s="214" t="s">
        <v>4726</v>
      </c>
      <c r="J2282" s="214" t="s">
        <v>4730</v>
      </c>
    </row>
    <row r="2283" spans="1:10" ht="24" x14ac:dyDescent="0.25">
      <c r="A2283" s="214" t="s">
        <v>7014</v>
      </c>
      <c r="B2283" s="227" t="s">
        <v>785</v>
      </c>
      <c r="C2283" s="268"/>
      <c r="D2283" s="268"/>
      <c r="E2283" s="268">
        <v>13000</v>
      </c>
      <c r="F2283" s="268">
        <v>13000</v>
      </c>
      <c r="G2283" s="266"/>
      <c r="H2283" s="268"/>
      <c r="I2283" s="214" t="s">
        <v>4726</v>
      </c>
      <c r="J2283" s="214" t="s">
        <v>4730</v>
      </c>
    </row>
    <row r="2284" spans="1:10" ht="24" x14ac:dyDescent="0.25">
      <c r="A2284" s="214" t="s">
        <v>7015</v>
      </c>
      <c r="B2284" s="227" t="s">
        <v>784</v>
      </c>
      <c r="C2284" s="268"/>
      <c r="D2284" s="268"/>
      <c r="E2284" s="268">
        <v>13000</v>
      </c>
      <c r="F2284" s="268">
        <v>13000</v>
      </c>
      <c r="G2284" s="266"/>
      <c r="H2284" s="268"/>
      <c r="I2284" s="214" t="s">
        <v>4726</v>
      </c>
      <c r="J2284" s="214" t="s">
        <v>4730</v>
      </c>
    </row>
    <row r="2285" spans="1:10" ht="24" x14ac:dyDescent="0.25">
      <c r="A2285" s="214" t="s">
        <v>2238</v>
      </c>
      <c r="B2285" s="227" t="s">
        <v>783</v>
      </c>
      <c r="C2285" s="268"/>
      <c r="D2285" s="268"/>
      <c r="E2285" s="268">
        <v>15600</v>
      </c>
      <c r="F2285" s="268">
        <v>15600</v>
      </c>
      <c r="G2285" s="266"/>
      <c r="H2285" s="268"/>
      <c r="I2285" s="214" t="s">
        <v>4726</v>
      </c>
      <c r="J2285" s="214" t="s">
        <v>4730</v>
      </c>
    </row>
    <row r="2286" spans="1:10" ht="24" x14ac:dyDescent="0.25">
      <c r="A2286" s="214" t="s">
        <v>2237</v>
      </c>
      <c r="B2286" s="227" t="s">
        <v>780</v>
      </c>
      <c r="C2286" s="268"/>
      <c r="D2286" s="268"/>
      <c r="E2286" s="268">
        <v>12000</v>
      </c>
      <c r="F2286" s="268">
        <v>12000</v>
      </c>
      <c r="G2286" s="266"/>
      <c r="H2286" s="268"/>
      <c r="I2286" s="214" t="s">
        <v>4726</v>
      </c>
      <c r="J2286" s="214" t="s">
        <v>4730</v>
      </c>
    </row>
    <row r="2287" spans="1:10" x14ac:dyDescent="0.25">
      <c r="A2287" s="214" t="s">
        <v>7016</v>
      </c>
      <c r="B2287" s="259" t="s">
        <v>779</v>
      </c>
      <c r="C2287" s="270"/>
      <c r="D2287" s="270"/>
      <c r="E2287" s="270">
        <v>22423.56</v>
      </c>
      <c r="F2287" s="270">
        <v>22423.56</v>
      </c>
      <c r="G2287" s="261"/>
      <c r="H2287" s="270"/>
      <c r="I2287" s="214" t="s">
        <v>727</v>
      </c>
      <c r="J2287" s="214" t="s">
        <v>4730</v>
      </c>
    </row>
    <row r="2288" spans="1:10" x14ac:dyDescent="0.25">
      <c r="A2288" s="214" t="s">
        <v>2235</v>
      </c>
      <c r="B2288" s="259" t="s">
        <v>778</v>
      </c>
      <c r="C2288" s="270"/>
      <c r="D2288" s="270"/>
      <c r="E2288" s="270">
        <v>51684.78</v>
      </c>
      <c r="F2288" s="270">
        <v>51684.78</v>
      </c>
      <c r="G2288" s="261"/>
      <c r="H2288" s="270"/>
      <c r="I2288" s="214" t="s">
        <v>727</v>
      </c>
      <c r="J2288" s="214" t="s">
        <v>4730</v>
      </c>
    </row>
    <row r="2289" spans="1:10" x14ac:dyDescent="0.25">
      <c r="A2289" s="214" t="s">
        <v>2233</v>
      </c>
      <c r="B2289" s="259" t="s">
        <v>777</v>
      </c>
      <c r="C2289" s="270"/>
      <c r="D2289" s="270"/>
      <c r="E2289" s="270">
        <v>31000</v>
      </c>
      <c r="F2289" s="270">
        <v>31000</v>
      </c>
      <c r="G2289" s="261"/>
      <c r="H2289" s="270"/>
      <c r="I2289" s="214" t="s">
        <v>727</v>
      </c>
      <c r="J2289" s="214" t="s">
        <v>4730</v>
      </c>
    </row>
    <row r="2290" spans="1:10" x14ac:dyDescent="0.25">
      <c r="A2290" s="214" t="s">
        <v>7017</v>
      </c>
      <c r="B2290" s="259" t="s">
        <v>776</v>
      </c>
      <c r="C2290" s="270"/>
      <c r="D2290" s="270"/>
      <c r="E2290" s="270">
        <v>16000</v>
      </c>
      <c r="F2290" s="270">
        <v>16000</v>
      </c>
      <c r="G2290" s="261"/>
      <c r="H2290" s="270"/>
      <c r="I2290" s="214" t="s">
        <v>727</v>
      </c>
      <c r="J2290" s="214" t="s">
        <v>4730</v>
      </c>
    </row>
    <row r="2291" spans="1:10" x14ac:dyDescent="0.25">
      <c r="A2291" s="214" t="s">
        <v>7018</v>
      </c>
      <c r="B2291" s="259" t="s">
        <v>775</v>
      </c>
      <c r="C2291" s="270"/>
      <c r="D2291" s="270"/>
      <c r="E2291" s="270">
        <v>25200</v>
      </c>
      <c r="F2291" s="270">
        <v>25200</v>
      </c>
      <c r="G2291" s="261"/>
      <c r="H2291" s="270"/>
      <c r="I2291" s="214" t="s">
        <v>727</v>
      </c>
      <c r="J2291" s="214" t="s">
        <v>4730</v>
      </c>
    </row>
    <row r="2292" spans="1:10" x14ac:dyDescent="0.25">
      <c r="A2292" s="214" t="s">
        <v>7019</v>
      </c>
      <c r="B2292" s="259" t="s">
        <v>774</v>
      </c>
      <c r="C2292" s="270"/>
      <c r="D2292" s="270"/>
      <c r="E2292" s="270">
        <v>19500</v>
      </c>
      <c r="F2292" s="270">
        <v>19500</v>
      </c>
      <c r="G2292" s="261"/>
      <c r="H2292" s="270"/>
      <c r="I2292" s="214" t="s">
        <v>727</v>
      </c>
      <c r="J2292" s="214" t="s">
        <v>4730</v>
      </c>
    </row>
    <row r="2293" spans="1:10" ht="24" x14ac:dyDescent="0.25">
      <c r="A2293" s="214" t="s">
        <v>7020</v>
      </c>
      <c r="B2293" s="259" t="s">
        <v>773</v>
      </c>
      <c r="C2293" s="270"/>
      <c r="D2293" s="270"/>
      <c r="E2293" s="270">
        <v>10325</v>
      </c>
      <c r="F2293" s="270">
        <v>10325</v>
      </c>
      <c r="G2293" s="261"/>
      <c r="H2293" s="270"/>
      <c r="I2293" s="214" t="s">
        <v>727</v>
      </c>
      <c r="J2293" s="214" t="s">
        <v>4730</v>
      </c>
    </row>
    <row r="2294" spans="1:10" x14ac:dyDescent="0.25">
      <c r="A2294" s="214" t="s">
        <v>7021</v>
      </c>
      <c r="B2294" s="259" t="s">
        <v>772</v>
      </c>
      <c r="C2294" s="270"/>
      <c r="D2294" s="270"/>
      <c r="E2294" s="270">
        <v>16914</v>
      </c>
      <c r="F2294" s="270">
        <v>16914</v>
      </c>
      <c r="G2294" s="261"/>
      <c r="H2294" s="270"/>
      <c r="I2294" s="214" t="s">
        <v>727</v>
      </c>
      <c r="J2294" s="214" t="s">
        <v>4730</v>
      </c>
    </row>
    <row r="2295" spans="1:10" x14ac:dyDescent="0.25">
      <c r="A2295" s="214" t="s">
        <v>7022</v>
      </c>
      <c r="B2295" s="259" t="s">
        <v>772</v>
      </c>
      <c r="C2295" s="270"/>
      <c r="D2295" s="270"/>
      <c r="E2295" s="270">
        <v>10954</v>
      </c>
      <c r="F2295" s="270">
        <v>10954</v>
      </c>
      <c r="G2295" s="261"/>
      <c r="H2295" s="270"/>
      <c r="I2295" s="214" t="s">
        <v>727</v>
      </c>
      <c r="J2295" s="214" t="s">
        <v>4730</v>
      </c>
    </row>
    <row r="2296" spans="1:10" x14ac:dyDescent="0.25">
      <c r="A2296" s="214" t="s">
        <v>7023</v>
      </c>
      <c r="B2296" s="259" t="s">
        <v>772</v>
      </c>
      <c r="C2296" s="270"/>
      <c r="D2296" s="270"/>
      <c r="E2296" s="270">
        <v>19548</v>
      </c>
      <c r="F2296" s="270">
        <v>19548</v>
      </c>
      <c r="G2296" s="261"/>
      <c r="H2296" s="270"/>
      <c r="I2296" s="214" t="s">
        <v>727</v>
      </c>
      <c r="J2296" s="214" t="s">
        <v>4730</v>
      </c>
    </row>
    <row r="2297" spans="1:10" ht="24" x14ac:dyDescent="0.25">
      <c r="A2297" s="214" t="s">
        <v>7024</v>
      </c>
      <c r="B2297" s="259" t="s">
        <v>771</v>
      </c>
      <c r="C2297" s="270"/>
      <c r="D2297" s="270"/>
      <c r="E2297" s="270">
        <v>16248</v>
      </c>
      <c r="F2297" s="270">
        <v>16248</v>
      </c>
      <c r="G2297" s="261"/>
      <c r="H2297" s="270"/>
      <c r="I2297" s="214" t="s">
        <v>727</v>
      </c>
      <c r="J2297" s="214" t="s">
        <v>4730</v>
      </c>
    </row>
    <row r="2298" spans="1:10" x14ac:dyDescent="0.25">
      <c r="A2298" s="214" t="s">
        <v>7025</v>
      </c>
      <c r="B2298" s="259" t="s">
        <v>770</v>
      </c>
      <c r="C2298" s="270"/>
      <c r="D2298" s="270"/>
      <c r="E2298" s="270">
        <v>19367</v>
      </c>
      <c r="F2298" s="270">
        <v>19367</v>
      </c>
      <c r="G2298" s="261"/>
      <c r="H2298" s="270"/>
      <c r="I2298" s="214" t="s">
        <v>727</v>
      </c>
      <c r="J2298" s="214" t="s">
        <v>4730</v>
      </c>
    </row>
    <row r="2299" spans="1:10" x14ac:dyDescent="0.25">
      <c r="A2299" s="214" t="s">
        <v>7026</v>
      </c>
      <c r="B2299" s="259" t="s">
        <v>769</v>
      </c>
      <c r="C2299" s="270"/>
      <c r="D2299" s="270"/>
      <c r="E2299" s="270">
        <v>19330</v>
      </c>
      <c r="F2299" s="270">
        <v>19330</v>
      </c>
      <c r="G2299" s="261"/>
      <c r="H2299" s="270"/>
      <c r="I2299" s="214" t="s">
        <v>727</v>
      </c>
      <c r="J2299" s="214" t="s">
        <v>4730</v>
      </c>
    </row>
    <row r="2300" spans="1:10" x14ac:dyDescent="0.25">
      <c r="A2300" s="214" t="s">
        <v>7027</v>
      </c>
      <c r="B2300" s="259" t="s">
        <v>768</v>
      </c>
      <c r="C2300" s="270"/>
      <c r="D2300" s="270"/>
      <c r="E2300" s="270">
        <v>17150</v>
      </c>
      <c r="F2300" s="270">
        <v>17150</v>
      </c>
      <c r="G2300" s="261"/>
      <c r="H2300" s="270"/>
      <c r="I2300" s="214" t="s">
        <v>727</v>
      </c>
      <c r="J2300" s="214" t="s">
        <v>4730</v>
      </c>
    </row>
    <row r="2301" spans="1:10" x14ac:dyDescent="0.25">
      <c r="A2301" s="214" t="s">
        <v>7028</v>
      </c>
      <c r="B2301" s="259" t="s">
        <v>767</v>
      </c>
      <c r="C2301" s="270"/>
      <c r="D2301" s="270"/>
      <c r="E2301" s="270">
        <v>11000</v>
      </c>
      <c r="F2301" s="270">
        <v>11000</v>
      </c>
      <c r="G2301" s="261"/>
      <c r="H2301" s="270"/>
      <c r="I2301" s="214" t="s">
        <v>727</v>
      </c>
      <c r="J2301" s="214" t="s">
        <v>4730</v>
      </c>
    </row>
    <row r="2302" spans="1:10" x14ac:dyDescent="0.25">
      <c r="A2302" s="214" t="s">
        <v>7029</v>
      </c>
      <c r="B2302" s="259" t="s">
        <v>766</v>
      </c>
      <c r="C2302" s="270"/>
      <c r="D2302" s="270"/>
      <c r="E2302" s="270">
        <v>19710</v>
      </c>
      <c r="F2302" s="270">
        <v>19710</v>
      </c>
      <c r="G2302" s="261"/>
      <c r="H2302" s="270"/>
      <c r="I2302" s="214" t="s">
        <v>727</v>
      </c>
      <c r="J2302" s="214" t="s">
        <v>4730</v>
      </c>
    </row>
    <row r="2303" spans="1:10" x14ac:dyDescent="0.25">
      <c r="A2303" s="214" t="s">
        <v>7030</v>
      </c>
      <c r="B2303" s="259" t="s">
        <v>765</v>
      </c>
      <c r="C2303" s="270"/>
      <c r="D2303" s="270"/>
      <c r="E2303" s="270">
        <v>16500</v>
      </c>
      <c r="F2303" s="270">
        <v>16500</v>
      </c>
      <c r="G2303" s="261"/>
      <c r="H2303" s="270"/>
      <c r="I2303" s="214" t="s">
        <v>727</v>
      </c>
      <c r="J2303" s="214" t="s">
        <v>4730</v>
      </c>
    </row>
    <row r="2304" spans="1:10" x14ac:dyDescent="0.25">
      <c r="A2304" s="214" t="s">
        <v>7031</v>
      </c>
      <c r="B2304" s="259" t="s">
        <v>764</v>
      </c>
      <c r="C2304" s="270"/>
      <c r="D2304" s="270"/>
      <c r="E2304" s="270">
        <v>36400</v>
      </c>
      <c r="F2304" s="270">
        <v>36400</v>
      </c>
      <c r="G2304" s="261"/>
      <c r="H2304" s="270"/>
      <c r="I2304" s="214" t="s">
        <v>727</v>
      </c>
      <c r="J2304" s="214" t="s">
        <v>4730</v>
      </c>
    </row>
    <row r="2305" spans="1:10" x14ac:dyDescent="0.25">
      <c r="A2305" s="214" t="s">
        <v>7032</v>
      </c>
      <c r="B2305" s="259" t="s">
        <v>763</v>
      </c>
      <c r="C2305" s="270"/>
      <c r="D2305" s="270"/>
      <c r="E2305" s="270">
        <v>18600</v>
      </c>
      <c r="F2305" s="270">
        <v>18600</v>
      </c>
      <c r="G2305" s="261"/>
      <c r="H2305" s="270"/>
      <c r="I2305" s="214" t="s">
        <v>727</v>
      </c>
      <c r="J2305" s="214" t="s">
        <v>4730</v>
      </c>
    </row>
    <row r="2306" spans="1:10" x14ac:dyDescent="0.25">
      <c r="A2306" s="214" t="s">
        <v>7033</v>
      </c>
      <c r="B2306" s="259" t="s">
        <v>762</v>
      </c>
      <c r="C2306" s="270"/>
      <c r="D2306" s="270"/>
      <c r="E2306" s="270">
        <v>14600</v>
      </c>
      <c r="F2306" s="270">
        <v>14600</v>
      </c>
      <c r="G2306" s="261"/>
      <c r="H2306" s="270"/>
      <c r="I2306" s="214" t="s">
        <v>727</v>
      </c>
      <c r="J2306" s="214" t="s">
        <v>4730</v>
      </c>
    </row>
    <row r="2307" spans="1:10" x14ac:dyDescent="0.25">
      <c r="A2307" s="214" t="s">
        <v>7034</v>
      </c>
      <c r="B2307" s="259" t="s">
        <v>761</v>
      </c>
      <c r="C2307" s="270"/>
      <c r="D2307" s="270"/>
      <c r="E2307" s="270">
        <v>22258</v>
      </c>
      <c r="F2307" s="270">
        <v>22258</v>
      </c>
      <c r="G2307" s="261"/>
      <c r="H2307" s="270"/>
      <c r="I2307" s="214" t="s">
        <v>727</v>
      </c>
      <c r="J2307" s="214" t="s">
        <v>4730</v>
      </c>
    </row>
    <row r="2308" spans="1:10" x14ac:dyDescent="0.25">
      <c r="A2308" s="214" t="s">
        <v>7035</v>
      </c>
      <c r="B2308" s="259" t="s">
        <v>760</v>
      </c>
      <c r="C2308" s="270"/>
      <c r="D2308" s="270"/>
      <c r="E2308" s="270">
        <v>22800</v>
      </c>
      <c r="F2308" s="270">
        <v>22800</v>
      </c>
      <c r="G2308" s="261"/>
      <c r="H2308" s="270"/>
      <c r="I2308" s="214" t="s">
        <v>727</v>
      </c>
      <c r="J2308" s="214" t="s">
        <v>4730</v>
      </c>
    </row>
    <row r="2309" spans="1:10" x14ac:dyDescent="0.25">
      <c r="A2309" s="214" t="s">
        <v>7036</v>
      </c>
      <c r="B2309" s="259" t="s">
        <v>759</v>
      </c>
      <c r="C2309" s="270"/>
      <c r="D2309" s="270"/>
      <c r="E2309" s="270">
        <v>11000</v>
      </c>
      <c r="F2309" s="270">
        <v>11000</v>
      </c>
      <c r="G2309" s="261"/>
      <c r="H2309" s="270"/>
      <c r="I2309" s="214" t="s">
        <v>727</v>
      </c>
      <c r="J2309" s="214" t="s">
        <v>4730</v>
      </c>
    </row>
    <row r="2310" spans="1:10" x14ac:dyDescent="0.25">
      <c r="A2310" s="214" t="s">
        <v>7037</v>
      </c>
      <c r="B2310" s="259" t="s">
        <v>758</v>
      </c>
      <c r="C2310" s="270"/>
      <c r="D2310" s="270"/>
      <c r="E2310" s="270">
        <v>13100</v>
      </c>
      <c r="F2310" s="270">
        <v>13100</v>
      </c>
      <c r="G2310" s="261"/>
      <c r="H2310" s="270"/>
      <c r="I2310" s="214" t="s">
        <v>727</v>
      </c>
      <c r="J2310" s="214" t="s">
        <v>4730</v>
      </c>
    </row>
    <row r="2311" spans="1:10" x14ac:dyDescent="0.25">
      <c r="A2311" s="214" t="s">
        <v>7038</v>
      </c>
      <c r="B2311" s="259" t="s">
        <v>757</v>
      </c>
      <c r="C2311" s="270"/>
      <c r="D2311" s="270"/>
      <c r="E2311" s="270">
        <v>22800</v>
      </c>
      <c r="F2311" s="270">
        <v>22800</v>
      </c>
      <c r="G2311" s="261"/>
      <c r="H2311" s="270"/>
      <c r="I2311" s="214" t="s">
        <v>727</v>
      </c>
      <c r="J2311" s="214" t="s">
        <v>4730</v>
      </c>
    </row>
    <row r="2312" spans="1:10" x14ac:dyDescent="0.25">
      <c r="A2312" s="214" t="s">
        <v>7039</v>
      </c>
      <c r="B2312" s="259" t="s">
        <v>756</v>
      </c>
      <c r="C2312" s="270"/>
      <c r="D2312" s="270"/>
      <c r="E2312" s="270">
        <v>38000</v>
      </c>
      <c r="F2312" s="270">
        <v>38000</v>
      </c>
      <c r="G2312" s="261"/>
      <c r="H2312" s="270"/>
      <c r="I2312" s="214" t="s">
        <v>727</v>
      </c>
      <c r="J2312" s="214" t="s">
        <v>4730</v>
      </c>
    </row>
    <row r="2313" spans="1:10" x14ac:dyDescent="0.25">
      <c r="A2313" s="214" t="s">
        <v>7040</v>
      </c>
      <c r="B2313" s="259" t="s">
        <v>755</v>
      </c>
      <c r="C2313" s="270"/>
      <c r="D2313" s="270"/>
      <c r="E2313" s="270">
        <v>18300</v>
      </c>
      <c r="F2313" s="270">
        <v>18300</v>
      </c>
      <c r="G2313" s="261"/>
      <c r="H2313" s="270"/>
      <c r="I2313" s="214" t="s">
        <v>727</v>
      </c>
      <c r="J2313" s="214" t="s">
        <v>4730</v>
      </c>
    </row>
    <row r="2314" spans="1:10" ht="24" x14ac:dyDescent="0.25">
      <c r="A2314" s="214" t="s">
        <v>7041</v>
      </c>
      <c r="B2314" s="259" t="s">
        <v>754</v>
      </c>
      <c r="C2314" s="270"/>
      <c r="D2314" s="270"/>
      <c r="E2314" s="270">
        <v>25800</v>
      </c>
      <c r="F2314" s="270">
        <v>25800</v>
      </c>
      <c r="G2314" s="261"/>
      <c r="H2314" s="270"/>
      <c r="I2314" s="214" t="s">
        <v>727</v>
      </c>
      <c r="J2314" s="214" t="s">
        <v>4730</v>
      </c>
    </row>
    <row r="2315" spans="1:10" ht="24" x14ac:dyDescent="0.25">
      <c r="A2315" s="214" t="s">
        <v>7042</v>
      </c>
      <c r="B2315" s="259" t="s">
        <v>753</v>
      </c>
      <c r="C2315" s="270"/>
      <c r="D2315" s="270"/>
      <c r="E2315" s="270">
        <v>20350</v>
      </c>
      <c r="F2315" s="270">
        <v>20350</v>
      </c>
      <c r="G2315" s="261"/>
      <c r="H2315" s="270"/>
      <c r="I2315" s="214" t="s">
        <v>727</v>
      </c>
      <c r="J2315" s="214" t="s">
        <v>4730</v>
      </c>
    </row>
    <row r="2316" spans="1:10" x14ac:dyDescent="0.25">
      <c r="A2316" s="214" t="s">
        <v>7043</v>
      </c>
      <c r="B2316" s="259" t="s">
        <v>750</v>
      </c>
      <c r="C2316" s="270"/>
      <c r="D2316" s="270"/>
      <c r="E2316" s="270">
        <v>36000</v>
      </c>
      <c r="F2316" s="270">
        <v>36000</v>
      </c>
      <c r="G2316" s="261"/>
      <c r="H2316" s="270"/>
      <c r="I2316" s="214" t="s">
        <v>727</v>
      </c>
      <c r="J2316" s="214" t="s">
        <v>4730</v>
      </c>
    </row>
    <row r="2317" spans="1:10" x14ac:dyDescent="0.25">
      <c r="A2317" s="214" t="s">
        <v>7044</v>
      </c>
      <c r="B2317" s="259" t="s">
        <v>751</v>
      </c>
      <c r="C2317" s="270"/>
      <c r="D2317" s="270"/>
      <c r="E2317" s="270">
        <v>37000</v>
      </c>
      <c r="F2317" s="270">
        <v>37000</v>
      </c>
      <c r="G2317" s="261"/>
      <c r="H2317" s="270"/>
      <c r="I2317" s="214" t="s">
        <v>727</v>
      </c>
      <c r="J2317" s="214" t="s">
        <v>4730</v>
      </c>
    </row>
    <row r="2318" spans="1:10" x14ac:dyDescent="0.25">
      <c r="A2318" s="214" t="s">
        <v>7045</v>
      </c>
      <c r="B2318" s="259" t="s">
        <v>750</v>
      </c>
      <c r="C2318" s="270"/>
      <c r="D2318" s="270"/>
      <c r="E2318" s="270">
        <v>36000</v>
      </c>
      <c r="F2318" s="270">
        <v>36000</v>
      </c>
      <c r="G2318" s="261"/>
      <c r="H2318" s="270"/>
      <c r="I2318" s="214" t="s">
        <v>727</v>
      </c>
      <c r="J2318" s="214" t="s">
        <v>4730</v>
      </c>
    </row>
    <row r="2319" spans="1:10" ht="48" x14ac:dyDescent="0.25">
      <c r="A2319" s="214" t="s">
        <v>7046</v>
      </c>
      <c r="B2319" s="259" t="s">
        <v>749</v>
      </c>
      <c r="C2319" s="270"/>
      <c r="D2319" s="270"/>
      <c r="E2319" s="270">
        <v>30542.400000000001</v>
      </c>
      <c r="F2319" s="270">
        <v>30542.400000000001</v>
      </c>
      <c r="G2319" s="261"/>
      <c r="H2319" s="270"/>
      <c r="I2319" s="214" t="s">
        <v>727</v>
      </c>
      <c r="J2319" s="214" t="s">
        <v>4730</v>
      </c>
    </row>
    <row r="2320" spans="1:10" ht="48" x14ac:dyDescent="0.25">
      <c r="A2320" s="214" t="s">
        <v>7047</v>
      </c>
      <c r="B2320" s="259" t="s">
        <v>749</v>
      </c>
      <c r="C2320" s="270"/>
      <c r="D2320" s="270"/>
      <c r="E2320" s="270">
        <v>30542.400000000001</v>
      </c>
      <c r="F2320" s="270">
        <v>30542.400000000001</v>
      </c>
      <c r="G2320" s="261"/>
      <c r="H2320" s="270"/>
      <c r="I2320" s="214" t="s">
        <v>727</v>
      </c>
      <c r="J2320" s="214" t="s">
        <v>4730</v>
      </c>
    </row>
    <row r="2321" spans="1:10" ht="36" x14ac:dyDescent="0.25">
      <c r="A2321" s="214" t="s">
        <v>7048</v>
      </c>
      <c r="B2321" s="259" t="s">
        <v>748</v>
      </c>
      <c r="C2321" s="270"/>
      <c r="D2321" s="270"/>
      <c r="E2321" s="270">
        <v>18300</v>
      </c>
      <c r="F2321" s="270">
        <v>18300</v>
      </c>
      <c r="G2321" s="261"/>
      <c r="H2321" s="270"/>
      <c r="I2321" s="214" t="s">
        <v>727</v>
      </c>
      <c r="J2321" s="214" t="s">
        <v>4730</v>
      </c>
    </row>
    <row r="2322" spans="1:10" ht="24" x14ac:dyDescent="0.25">
      <c r="A2322" s="214" t="s">
        <v>7049</v>
      </c>
      <c r="B2322" s="259" t="s">
        <v>747</v>
      </c>
      <c r="C2322" s="270"/>
      <c r="D2322" s="270"/>
      <c r="E2322" s="270">
        <v>26600</v>
      </c>
      <c r="F2322" s="270">
        <v>26600</v>
      </c>
      <c r="G2322" s="261"/>
      <c r="H2322" s="270"/>
      <c r="I2322" s="214" t="s">
        <v>727</v>
      </c>
      <c r="J2322" s="214" t="s">
        <v>4730</v>
      </c>
    </row>
    <row r="2323" spans="1:10" x14ac:dyDescent="0.25">
      <c r="A2323" s="214" t="s">
        <v>7050</v>
      </c>
      <c r="B2323" s="259" t="s">
        <v>746</v>
      </c>
      <c r="C2323" s="270"/>
      <c r="D2323" s="270"/>
      <c r="E2323" s="270">
        <v>117000</v>
      </c>
      <c r="F2323" s="270">
        <v>117000</v>
      </c>
      <c r="G2323" s="261"/>
      <c r="H2323" s="270"/>
      <c r="I2323" s="214" t="s">
        <v>727</v>
      </c>
      <c r="J2323" s="214" t="s">
        <v>4730</v>
      </c>
    </row>
    <row r="2324" spans="1:10" x14ac:dyDescent="0.25">
      <c r="A2324" s="214" t="s">
        <v>7051</v>
      </c>
      <c r="B2324" s="259" t="s">
        <v>745</v>
      </c>
      <c r="C2324" s="270"/>
      <c r="D2324" s="270"/>
      <c r="E2324" s="270">
        <v>78000</v>
      </c>
      <c r="F2324" s="270">
        <v>78000</v>
      </c>
      <c r="G2324" s="261"/>
      <c r="H2324" s="270"/>
      <c r="I2324" s="214" t="s">
        <v>727</v>
      </c>
      <c r="J2324" s="214" t="s">
        <v>4730</v>
      </c>
    </row>
    <row r="2325" spans="1:10" x14ac:dyDescent="0.25">
      <c r="A2325" s="214" t="s">
        <v>7052</v>
      </c>
      <c r="B2325" s="259" t="s">
        <v>744</v>
      </c>
      <c r="C2325" s="270"/>
      <c r="D2325" s="270"/>
      <c r="E2325" s="270">
        <v>10158</v>
      </c>
      <c r="F2325" s="270">
        <v>10158</v>
      </c>
      <c r="G2325" s="261"/>
      <c r="H2325" s="270"/>
      <c r="I2325" s="214" t="s">
        <v>727</v>
      </c>
      <c r="J2325" s="214" t="s">
        <v>4730</v>
      </c>
    </row>
    <row r="2326" spans="1:10" x14ac:dyDescent="0.25">
      <c r="A2326" s="214" t="s">
        <v>7053</v>
      </c>
      <c r="B2326" s="259" t="s">
        <v>744</v>
      </c>
      <c r="C2326" s="270"/>
      <c r="D2326" s="270"/>
      <c r="E2326" s="270">
        <v>10029</v>
      </c>
      <c r="F2326" s="270">
        <v>10029</v>
      </c>
      <c r="G2326" s="261"/>
      <c r="H2326" s="270"/>
      <c r="I2326" s="214" t="s">
        <v>727</v>
      </c>
      <c r="J2326" s="214" t="s">
        <v>4730</v>
      </c>
    </row>
    <row r="2327" spans="1:10" x14ac:dyDescent="0.25">
      <c r="A2327" s="214" t="s">
        <v>7054</v>
      </c>
      <c r="B2327" s="259" t="s">
        <v>744</v>
      </c>
      <c r="C2327" s="270"/>
      <c r="D2327" s="270"/>
      <c r="E2327" s="270">
        <v>14510</v>
      </c>
      <c r="F2327" s="270">
        <v>14510</v>
      </c>
      <c r="G2327" s="261"/>
      <c r="H2327" s="270"/>
      <c r="I2327" s="214" t="s">
        <v>727</v>
      </c>
      <c r="J2327" s="214" t="s">
        <v>4730</v>
      </c>
    </row>
    <row r="2328" spans="1:10" x14ac:dyDescent="0.25">
      <c r="A2328" s="214" t="s">
        <v>7055</v>
      </c>
      <c r="B2328" s="259" t="s">
        <v>743</v>
      </c>
      <c r="C2328" s="270"/>
      <c r="D2328" s="270"/>
      <c r="E2328" s="270">
        <v>15370</v>
      </c>
      <c r="F2328" s="270">
        <v>15370</v>
      </c>
      <c r="G2328" s="261"/>
      <c r="H2328" s="270"/>
      <c r="I2328" s="214" t="s">
        <v>727</v>
      </c>
      <c r="J2328" s="214" t="s">
        <v>4730</v>
      </c>
    </row>
    <row r="2329" spans="1:10" x14ac:dyDescent="0.25">
      <c r="A2329" s="214" t="s">
        <v>7056</v>
      </c>
      <c r="B2329" s="259" t="s">
        <v>742</v>
      </c>
      <c r="C2329" s="270"/>
      <c r="D2329" s="270"/>
      <c r="E2329" s="270">
        <v>11195</v>
      </c>
      <c r="F2329" s="270">
        <v>11195</v>
      </c>
      <c r="G2329" s="261"/>
      <c r="H2329" s="270"/>
      <c r="I2329" s="214" t="s">
        <v>727</v>
      </c>
      <c r="J2329" s="214" t="s">
        <v>4730</v>
      </c>
    </row>
    <row r="2330" spans="1:10" x14ac:dyDescent="0.25">
      <c r="A2330" s="214" t="s">
        <v>7057</v>
      </c>
      <c r="B2330" s="259" t="s">
        <v>741</v>
      </c>
      <c r="C2330" s="270"/>
      <c r="D2330" s="270"/>
      <c r="E2330" s="270">
        <v>12325</v>
      </c>
      <c r="F2330" s="270">
        <v>12325</v>
      </c>
      <c r="G2330" s="261"/>
      <c r="H2330" s="270"/>
      <c r="I2330" s="214" t="s">
        <v>727</v>
      </c>
      <c r="J2330" s="214" t="s">
        <v>4730</v>
      </c>
    </row>
    <row r="2331" spans="1:10" x14ac:dyDescent="0.25">
      <c r="A2331" s="214" t="s">
        <v>7058</v>
      </c>
      <c r="B2331" s="259" t="s">
        <v>740</v>
      </c>
      <c r="C2331" s="270"/>
      <c r="D2331" s="270"/>
      <c r="E2331" s="270">
        <v>65200</v>
      </c>
      <c r="F2331" s="270">
        <v>22276.53</v>
      </c>
      <c r="G2331" s="261"/>
      <c r="H2331" s="270"/>
      <c r="I2331" s="214" t="s">
        <v>727</v>
      </c>
      <c r="J2331" s="214" t="s">
        <v>4730</v>
      </c>
    </row>
    <row r="2332" spans="1:10" x14ac:dyDescent="0.25">
      <c r="A2332" s="214" t="s">
        <v>7059</v>
      </c>
      <c r="B2332" s="259" t="s">
        <v>739</v>
      </c>
      <c r="C2332" s="270"/>
      <c r="D2332" s="270"/>
      <c r="E2332" s="270">
        <v>44735</v>
      </c>
      <c r="F2332" s="270">
        <v>19704.72</v>
      </c>
      <c r="G2332" s="261"/>
      <c r="H2332" s="270"/>
      <c r="I2332" s="214" t="s">
        <v>727</v>
      </c>
      <c r="J2332" s="214" t="s">
        <v>4730</v>
      </c>
    </row>
    <row r="2333" spans="1:10" x14ac:dyDescent="0.25">
      <c r="A2333" s="214" t="s">
        <v>7060</v>
      </c>
      <c r="B2333" s="259" t="s">
        <v>724</v>
      </c>
      <c r="C2333" s="270"/>
      <c r="D2333" s="270"/>
      <c r="E2333" s="270">
        <v>27855</v>
      </c>
      <c r="F2333" s="270">
        <v>27855</v>
      </c>
      <c r="G2333" s="261"/>
      <c r="H2333" s="270"/>
      <c r="I2333" s="214" t="s">
        <v>727</v>
      </c>
      <c r="J2333" s="214" t="s">
        <v>4730</v>
      </c>
    </row>
    <row r="2334" spans="1:10" x14ac:dyDescent="0.25">
      <c r="A2334" s="214" t="s">
        <v>7061</v>
      </c>
      <c r="B2334" s="259" t="s">
        <v>730</v>
      </c>
      <c r="C2334" s="270"/>
      <c r="D2334" s="270"/>
      <c r="E2334" s="270">
        <v>41060</v>
      </c>
      <c r="F2334" s="270">
        <v>40718.230000000003</v>
      </c>
      <c r="G2334" s="261"/>
      <c r="H2334" s="270"/>
      <c r="I2334" s="214" t="s">
        <v>727</v>
      </c>
      <c r="J2334" s="214" t="s">
        <v>4730</v>
      </c>
    </row>
    <row r="2335" spans="1:10" x14ac:dyDescent="0.25">
      <c r="A2335" s="214" t="s">
        <v>7062</v>
      </c>
      <c r="B2335" s="259" t="s">
        <v>738</v>
      </c>
      <c r="C2335" s="270"/>
      <c r="D2335" s="270"/>
      <c r="E2335" s="270">
        <v>53730</v>
      </c>
      <c r="F2335" s="270">
        <v>33133.5</v>
      </c>
      <c r="G2335" s="261"/>
      <c r="H2335" s="270"/>
      <c r="I2335" s="214" t="s">
        <v>727</v>
      </c>
      <c r="J2335" s="214" t="s">
        <v>4730</v>
      </c>
    </row>
    <row r="2336" spans="1:10" x14ac:dyDescent="0.25">
      <c r="A2336" s="214" t="s">
        <v>7063</v>
      </c>
      <c r="B2336" s="259" t="s">
        <v>737</v>
      </c>
      <c r="C2336" s="270"/>
      <c r="D2336" s="270"/>
      <c r="E2336" s="270">
        <v>300000</v>
      </c>
      <c r="F2336" s="270">
        <v>47500</v>
      </c>
      <c r="G2336" s="261"/>
      <c r="H2336" s="270"/>
      <c r="I2336" s="214" t="s">
        <v>727</v>
      </c>
      <c r="J2336" s="214" t="s">
        <v>4730</v>
      </c>
    </row>
    <row r="2337" spans="1:10" x14ac:dyDescent="0.25">
      <c r="A2337" s="214" t="s">
        <v>7064</v>
      </c>
      <c r="B2337" s="259" t="s">
        <v>736</v>
      </c>
      <c r="C2337" s="270"/>
      <c r="D2337" s="270"/>
      <c r="E2337" s="270">
        <v>40000</v>
      </c>
      <c r="F2337" s="270">
        <v>6333.46</v>
      </c>
      <c r="G2337" s="261"/>
      <c r="H2337" s="270"/>
      <c r="I2337" s="214" t="s">
        <v>727</v>
      </c>
      <c r="J2337" s="214" t="s">
        <v>4730</v>
      </c>
    </row>
    <row r="2338" spans="1:10" x14ac:dyDescent="0.25">
      <c r="A2338" s="214" t="s">
        <v>7065</v>
      </c>
      <c r="B2338" s="259" t="s">
        <v>735</v>
      </c>
      <c r="C2338" s="270"/>
      <c r="D2338" s="270"/>
      <c r="E2338" s="270">
        <v>140000</v>
      </c>
      <c r="F2338" s="270">
        <v>8166.62</v>
      </c>
      <c r="G2338" s="261"/>
      <c r="H2338" s="270"/>
      <c r="I2338" s="214" t="s">
        <v>727</v>
      </c>
      <c r="J2338" s="214" t="s">
        <v>4730</v>
      </c>
    </row>
    <row r="2339" spans="1:10" x14ac:dyDescent="0.25">
      <c r="A2339" s="214" t="s">
        <v>7066</v>
      </c>
      <c r="B2339" s="259" t="s">
        <v>734</v>
      </c>
      <c r="C2339" s="270"/>
      <c r="D2339" s="270"/>
      <c r="E2339" s="270">
        <v>70000</v>
      </c>
      <c r="F2339" s="270">
        <v>4083.38</v>
      </c>
      <c r="G2339" s="261"/>
      <c r="H2339" s="270"/>
      <c r="I2339" s="214" t="s">
        <v>727</v>
      </c>
      <c r="J2339" s="214" t="s">
        <v>4730</v>
      </c>
    </row>
    <row r="2340" spans="1:10" x14ac:dyDescent="0.25">
      <c r="A2340" s="214" t="s">
        <v>7067</v>
      </c>
      <c r="B2340" s="259" t="s">
        <v>734</v>
      </c>
      <c r="C2340" s="270"/>
      <c r="D2340" s="270"/>
      <c r="E2340" s="270">
        <v>70000</v>
      </c>
      <c r="F2340" s="270">
        <v>4083.38</v>
      </c>
      <c r="G2340" s="261"/>
      <c r="H2340" s="270"/>
      <c r="I2340" s="214" t="s">
        <v>727</v>
      </c>
      <c r="J2340" s="214" t="s">
        <v>4730</v>
      </c>
    </row>
    <row r="2341" spans="1:10" x14ac:dyDescent="0.25">
      <c r="A2341" s="214" t="s">
        <v>7068</v>
      </c>
      <c r="B2341" s="259" t="s">
        <v>733</v>
      </c>
      <c r="C2341" s="270"/>
      <c r="D2341" s="270"/>
      <c r="E2341" s="270">
        <v>105000</v>
      </c>
      <c r="F2341" s="270">
        <v>6125</v>
      </c>
      <c r="G2341" s="261"/>
      <c r="H2341" s="270"/>
      <c r="I2341" s="214" t="s">
        <v>727</v>
      </c>
      <c r="J2341" s="214" t="s">
        <v>4730</v>
      </c>
    </row>
    <row r="2342" spans="1:10" x14ac:dyDescent="0.25">
      <c r="A2342" s="214" t="s">
        <v>7069</v>
      </c>
      <c r="B2342" s="259" t="s">
        <v>732</v>
      </c>
      <c r="C2342" s="270"/>
      <c r="D2342" s="270"/>
      <c r="E2342" s="270">
        <v>56000</v>
      </c>
      <c r="F2342" s="270">
        <v>3266.62</v>
      </c>
      <c r="G2342" s="261"/>
      <c r="H2342" s="270"/>
      <c r="I2342" s="214" t="s">
        <v>727</v>
      </c>
      <c r="J2342" s="214" t="s">
        <v>4730</v>
      </c>
    </row>
    <row r="2343" spans="1:10" x14ac:dyDescent="0.25">
      <c r="A2343" s="214" t="s">
        <v>7070</v>
      </c>
      <c r="B2343" s="259" t="s">
        <v>731</v>
      </c>
      <c r="C2343" s="270"/>
      <c r="D2343" s="270"/>
      <c r="E2343" s="270">
        <v>77000</v>
      </c>
      <c r="F2343" s="270">
        <v>4491.62</v>
      </c>
      <c r="G2343" s="261"/>
      <c r="H2343" s="270"/>
      <c r="I2343" s="214" t="s">
        <v>727</v>
      </c>
      <c r="J2343" s="214" t="s">
        <v>4730</v>
      </c>
    </row>
    <row r="2344" spans="1:10" x14ac:dyDescent="0.25">
      <c r="A2344" s="214" t="s">
        <v>7071</v>
      </c>
      <c r="B2344" s="259" t="s">
        <v>730</v>
      </c>
      <c r="C2344" s="270"/>
      <c r="D2344" s="270"/>
      <c r="E2344" s="270">
        <v>41461</v>
      </c>
      <c r="F2344" s="270">
        <v>41461</v>
      </c>
      <c r="G2344" s="261"/>
      <c r="H2344" s="270"/>
      <c r="I2344" s="214" t="s">
        <v>727</v>
      </c>
      <c r="J2344" s="214" t="s">
        <v>4730</v>
      </c>
    </row>
    <row r="2345" spans="1:10" x14ac:dyDescent="0.25">
      <c r="A2345" s="214" t="s">
        <v>7072</v>
      </c>
      <c r="B2345" s="259" t="s">
        <v>724</v>
      </c>
      <c r="C2345" s="270"/>
      <c r="D2345" s="270"/>
      <c r="E2345" s="270">
        <v>30380</v>
      </c>
      <c r="F2345" s="270">
        <v>30380</v>
      </c>
      <c r="G2345" s="261"/>
      <c r="H2345" s="270"/>
      <c r="I2345" s="214" t="s">
        <v>727</v>
      </c>
      <c r="J2345" s="214" t="s">
        <v>4730</v>
      </c>
    </row>
    <row r="2346" spans="1:10" x14ac:dyDescent="0.25">
      <c r="A2346" s="214" t="s">
        <v>7073</v>
      </c>
      <c r="B2346" s="259" t="s">
        <v>729</v>
      </c>
      <c r="C2346" s="270"/>
      <c r="D2346" s="270"/>
      <c r="E2346" s="270">
        <v>74024</v>
      </c>
      <c r="F2346" s="270">
        <v>74024</v>
      </c>
      <c r="G2346" s="261"/>
      <c r="H2346" s="270"/>
      <c r="I2346" s="214" t="s">
        <v>727</v>
      </c>
      <c r="J2346" s="214" t="s">
        <v>4730</v>
      </c>
    </row>
    <row r="2347" spans="1:10" x14ac:dyDescent="0.25">
      <c r="A2347" s="214" t="s">
        <v>7074</v>
      </c>
      <c r="B2347" s="259" t="s">
        <v>728</v>
      </c>
      <c r="C2347" s="270"/>
      <c r="D2347" s="270"/>
      <c r="E2347" s="270">
        <v>47895</v>
      </c>
      <c r="F2347" s="270">
        <v>37917.35</v>
      </c>
      <c r="G2347" s="261"/>
      <c r="H2347" s="270"/>
      <c r="I2347" s="214" t="s">
        <v>727</v>
      </c>
      <c r="J2347" s="214" t="s">
        <v>4730</v>
      </c>
    </row>
    <row r="2348" spans="1:10" ht="48" x14ac:dyDescent="0.25">
      <c r="A2348" s="214" t="s">
        <v>7075</v>
      </c>
      <c r="B2348" s="271" t="s">
        <v>726</v>
      </c>
      <c r="C2348" s="223"/>
      <c r="D2348" s="223"/>
      <c r="E2348" s="223">
        <f>17808</f>
        <v>17808</v>
      </c>
      <c r="F2348" s="223">
        <f>17808</f>
        <v>17808</v>
      </c>
      <c r="G2348" s="272"/>
      <c r="H2348" s="223"/>
      <c r="I2348" s="223" t="s">
        <v>4728</v>
      </c>
      <c r="J2348" s="214" t="s">
        <v>4730</v>
      </c>
    </row>
    <row r="2349" spans="1:10" ht="48" x14ac:dyDescent="0.25">
      <c r="A2349" s="214" t="s">
        <v>7076</v>
      </c>
      <c r="B2349" s="271" t="s">
        <v>725</v>
      </c>
      <c r="C2349" s="223"/>
      <c r="D2349" s="223"/>
      <c r="E2349" s="223">
        <f>20880</f>
        <v>20880</v>
      </c>
      <c r="F2349" s="223">
        <f>20880</f>
        <v>20880</v>
      </c>
      <c r="G2349" s="272"/>
      <c r="H2349" s="223"/>
      <c r="I2349" s="223" t="s">
        <v>4728</v>
      </c>
      <c r="J2349" s="214" t="s">
        <v>4730</v>
      </c>
    </row>
    <row r="2350" spans="1:10" ht="48" x14ac:dyDescent="0.25">
      <c r="A2350" s="214" t="s">
        <v>7077</v>
      </c>
      <c r="B2350" s="271" t="s">
        <v>724</v>
      </c>
      <c r="C2350" s="223"/>
      <c r="D2350" s="223"/>
      <c r="E2350" s="223">
        <f>29688</f>
        <v>29688</v>
      </c>
      <c r="F2350" s="223">
        <f>29688</f>
        <v>29688</v>
      </c>
      <c r="G2350" s="272"/>
      <c r="H2350" s="223"/>
      <c r="I2350" s="223" t="s">
        <v>4728</v>
      </c>
      <c r="J2350" s="214" t="s">
        <v>4730</v>
      </c>
    </row>
    <row r="2351" spans="1:10" ht="48" x14ac:dyDescent="0.25">
      <c r="A2351" s="214" t="s">
        <v>7078</v>
      </c>
      <c r="B2351" s="271" t="s">
        <v>724</v>
      </c>
      <c r="C2351" s="223"/>
      <c r="D2351" s="223"/>
      <c r="E2351" s="223">
        <f>21345</f>
        <v>21345</v>
      </c>
      <c r="F2351" s="223">
        <f>21345</f>
        <v>21345</v>
      </c>
      <c r="G2351" s="272"/>
      <c r="H2351" s="223"/>
      <c r="I2351" s="223" t="s">
        <v>4728</v>
      </c>
      <c r="J2351" s="214" t="s">
        <v>4730</v>
      </c>
    </row>
    <row r="2352" spans="1:10" ht="48" x14ac:dyDescent="0.25">
      <c r="A2352" s="214" t="s">
        <v>7079</v>
      </c>
      <c r="B2352" s="271" t="s">
        <v>724</v>
      </c>
      <c r="C2352" s="223"/>
      <c r="D2352" s="223"/>
      <c r="E2352" s="223">
        <f>35890</f>
        <v>35890</v>
      </c>
      <c r="F2352" s="223">
        <f>35890</f>
        <v>35890</v>
      </c>
      <c r="G2352" s="272"/>
      <c r="H2352" s="223"/>
      <c r="I2352" s="223" t="s">
        <v>4728</v>
      </c>
      <c r="J2352" s="214" t="s">
        <v>4730</v>
      </c>
    </row>
    <row r="2353" spans="1:10" ht="48" x14ac:dyDescent="0.25">
      <c r="A2353" s="214" t="s">
        <v>7080</v>
      </c>
      <c r="B2353" s="271" t="s">
        <v>724</v>
      </c>
      <c r="C2353" s="223"/>
      <c r="D2353" s="223"/>
      <c r="E2353" s="223">
        <f>34680.5</f>
        <v>34680.5</v>
      </c>
      <c r="F2353" s="223">
        <f>34680.5</f>
        <v>34680.5</v>
      </c>
      <c r="G2353" s="272"/>
      <c r="H2353" s="223"/>
      <c r="I2353" s="223" t="s">
        <v>4728</v>
      </c>
      <c r="J2353" s="214" t="s">
        <v>4730</v>
      </c>
    </row>
    <row r="2354" spans="1:10" ht="48" x14ac:dyDescent="0.25">
      <c r="A2354" s="214" t="s">
        <v>7081</v>
      </c>
      <c r="B2354" s="271" t="s">
        <v>724</v>
      </c>
      <c r="C2354" s="223"/>
      <c r="D2354" s="223"/>
      <c r="E2354" s="223">
        <f>34680.5</f>
        <v>34680.5</v>
      </c>
      <c r="F2354" s="223">
        <f>34680.5</f>
        <v>34680.5</v>
      </c>
      <c r="G2354" s="272"/>
      <c r="H2354" s="223"/>
      <c r="I2354" s="223" t="s">
        <v>4728</v>
      </c>
      <c r="J2354" s="214" t="s">
        <v>4730</v>
      </c>
    </row>
    <row r="2355" spans="1:10" ht="24" x14ac:dyDescent="0.25">
      <c r="A2355" s="214" t="s">
        <v>7082</v>
      </c>
      <c r="B2355" s="271" t="s">
        <v>724</v>
      </c>
      <c r="C2355" s="223"/>
      <c r="D2355" s="223"/>
      <c r="E2355" s="223">
        <f>23427</f>
        <v>23427</v>
      </c>
      <c r="F2355" s="223">
        <f>23427</f>
        <v>23427</v>
      </c>
      <c r="G2355" s="272"/>
      <c r="H2355" s="223"/>
      <c r="I2355" s="223" t="s">
        <v>7850</v>
      </c>
      <c r="J2355" s="214" t="s">
        <v>7851</v>
      </c>
    </row>
    <row r="2356" spans="1:10" ht="72" x14ac:dyDescent="0.25">
      <c r="A2356" s="214" t="s">
        <v>7083</v>
      </c>
      <c r="B2356" s="271" t="s">
        <v>724</v>
      </c>
      <c r="C2356" s="223"/>
      <c r="D2356" s="223"/>
      <c r="E2356" s="223">
        <f>25190</f>
        <v>25190</v>
      </c>
      <c r="F2356" s="223">
        <f>25190</f>
        <v>25190</v>
      </c>
      <c r="G2356" s="272"/>
      <c r="H2356" s="223"/>
      <c r="I2356" s="223" t="s">
        <v>3940</v>
      </c>
      <c r="J2356" s="214" t="s">
        <v>5255</v>
      </c>
    </row>
    <row r="2357" spans="1:10" ht="48" x14ac:dyDescent="0.25">
      <c r="A2357" s="214" t="s">
        <v>7084</v>
      </c>
      <c r="B2357" s="271" t="s">
        <v>724</v>
      </c>
      <c r="C2357" s="223"/>
      <c r="D2357" s="223"/>
      <c r="E2357" s="223">
        <f>28034</f>
        <v>28034</v>
      </c>
      <c r="F2357" s="223">
        <f>28034</f>
        <v>28034</v>
      </c>
      <c r="G2357" s="272"/>
      <c r="H2357" s="223"/>
      <c r="I2357" s="223" t="s">
        <v>4728</v>
      </c>
      <c r="J2357" s="214" t="s">
        <v>4730</v>
      </c>
    </row>
    <row r="2358" spans="1:10" ht="48" x14ac:dyDescent="0.25">
      <c r="A2358" s="214" t="s">
        <v>7085</v>
      </c>
      <c r="B2358" s="271" t="s">
        <v>724</v>
      </c>
      <c r="C2358" s="223"/>
      <c r="D2358" s="223"/>
      <c r="E2358" s="223">
        <f>28034</f>
        <v>28034</v>
      </c>
      <c r="F2358" s="223">
        <f>28034</f>
        <v>28034</v>
      </c>
      <c r="G2358" s="272"/>
      <c r="H2358" s="223"/>
      <c r="I2358" s="223" t="s">
        <v>4728</v>
      </c>
      <c r="J2358" s="214" t="s">
        <v>4730</v>
      </c>
    </row>
    <row r="2359" spans="1:10" ht="48" x14ac:dyDescent="0.25">
      <c r="A2359" s="214" t="s">
        <v>7086</v>
      </c>
      <c r="B2359" s="271" t="s">
        <v>724</v>
      </c>
      <c r="C2359" s="223"/>
      <c r="D2359" s="223"/>
      <c r="E2359" s="223">
        <f>24799</f>
        <v>24799</v>
      </c>
      <c r="F2359" s="223">
        <f>24799</f>
        <v>24799</v>
      </c>
      <c r="G2359" s="272"/>
      <c r="H2359" s="223"/>
      <c r="I2359" s="223" t="s">
        <v>4728</v>
      </c>
      <c r="J2359" s="214" t="s">
        <v>4730</v>
      </c>
    </row>
    <row r="2360" spans="1:10" ht="48" x14ac:dyDescent="0.25">
      <c r="A2360" s="214" t="s">
        <v>7087</v>
      </c>
      <c r="B2360" s="271" t="s">
        <v>724</v>
      </c>
      <c r="C2360" s="223"/>
      <c r="D2360" s="223"/>
      <c r="E2360" s="223">
        <f>24799</f>
        <v>24799</v>
      </c>
      <c r="F2360" s="223">
        <f>24799</f>
        <v>24799</v>
      </c>
      <c r="G2360" s="272"/>
      <c r="H2360" s="223"/>
      <c r="I2360" s="223" t="s">
        <v>4728</v>
      </c>
      <c r="J2360" s="214" t="s">
        <v>4730</v>
      </c>
    </row>
    <row r="2361" spans="1:10" ht="48" x14ac:dyDescent="0.25">
      <c r="A2361" s="214" t="s">
        <v>7088</v>
      </c>
      <c r="B2361" s="271" t="s">
        <v>724</v>
      </c>
      <c r="C2361" s="223"/>
      <c r="D2361" s="223"/>
      <c r="E2361" s="223">
        <f>48525</f>
        <v>48525</v>
      </c>
      <c r="F2361" s="223">
        <f>48525</f>
        <v>48525</v>
      </c>
      <c r="G2361" s="272"/>
      <c r="H2361" s="223"/>
      <c r="I2361" s="223" t="s">
        <v>4728</v>
      </c>
      <c r="J2361" s="214" t="s">
        <v>4730</v>
      </c>
    </row>
    <row r="2362" spans="1:10" ht="48" x14ac:dyDescent="0.25">
      <c r="A2362" s="214" t="s">
        <v>7089</v>
      </c>
      <c r="B2362" s="271" t="s">
        <v>724</v>
      </c>
      <c r="C2362" s="223"/>
      <c r="D2362" s="223"/>
      <c r="E2362" s="223">
        <f>23390</f>
        <v>23390</v>
      </c>
      <c r="F2362" s="223">
        <f>23390</f>
        <v>23390</v>
      </c>
      <c r="G2362" s="272"/>
      <c r="H2362" s="223"/>
      <c r="I2362" s="223" t="s">
        <v>4728</v>
      </c>
      <c r="J2362" s="214" t="s">
        <v>4730</v>
      </c>
    </row>
    <row r="2363" spans="1:10" ht="48" x14ac:dyDescent="0.25">
      <c r="A2363" s="214" t="s">
        <v>7090</v>
      </c>
      <c r="B2363" s="271" t="s">
        <v>724</v>
      </c>
      <c r="C2363" s="223"/>
      <c r="D2363" s="223"/>
      <c r="E2363" s="223">
        <f>25650</f>
        <v>25650</v>
      </c>
      <c r="F2363" s="223">
        <f>25650</f>
        <v>25650</v>
      </c>
      <c r="G2363" s="272"/>
      <c r="H2363" s="223"/>
      <c r="I2363" s="223" t="s">
        <v>4728</v>
      </c>
      <c r="J2363" s="214" t="s">
        <v>4730</v>
      </c>
    </row>
    <row r="2364" spans="1:10" ht="48" x14ac:dyDescent="0.25">
      <c r="A2364" s="214" t="s">
        <v>2230</v>
      </c>
      <c r="B2364" s="271" t="s">
        <v>724</v>
      </c>
      <c r="C2364" s="223"/>
      <c r="D2364" s="223"/>
      <c r="E2364" s="223">
        <f>25650</f>
        <v>25650</v>
      </c>
      <c r="F2364" s="223">
        <f>25650</f>
        <v>25650</v>
      </c>
      <c r="G2364" s="272"/>
      <c r="H2364" s="223"/>
      <c r="I2364" s="223" t="s">
        <v>4728</v>
      </c>
      <c r="J2364" s="214" t="s">
        <v>4730</v>
      </c>
    </row>
    <row r="2365" spans="1:10" ht="48" x14ac:dyDescent="0.25">
      <c r="A2365" s="214" t="s">
        <v>2229</v>
      </c>
      <c r="B2365" s="271" t="s">
        <v>723</v>
      </c>
      <c r="C2365" s="223"/>
      <c r="D2365" s="223"/>
      <c r="E2365" s="223">
        <f>55562.25</f>
        <v>55562.25</v>
      </c>
      <c r="F2365" s="223">
        <f>55562.25</f>
        <v>55562.25</v>
      </c>
      <c r="G2365" s="272"/>
      <c r="H2365" s="223"/>
      <c r="I2365" s="223" t="s">
        <v>4728</v>
      </c>
      <c r="J2365" s="214" t="s">
        <v>4730</v>
      </c>
    </row>
    <row r="2366" spans="1:10" ht="48" x14ac:dyDescent="0.25">
      <c r="A2366" s="214" t="s">
        <v>2228</v>
      </c>
      <c r="B2366" s="271" t="s">
        <v>722</v>
      </c>
      <c r="C2366" s="223"/>
      <c r="D2366" s="223"/>
      <c r="E2366" s="223">
        <f>13012.73</f>
        <v>13012.73</v>
      </c>
      <c r="F2366" s="223">
        <f>13012.73</f>
        <v>13012.73</v>
      </c>
      <c r="G2366" s="272"/>
      <c r="H2366" s="223"/>
      <c r="I2366" s="223" t="s">
        <v>4728</v>
      </c>
      <c r="J2366" s="214" t="s">
        <v>4730</v>
      </c>
    </row>
    <row r="2367" spans="1:10" ht="48" x14ac:dyDescent="0.25">
      <c r="A2367" s="214" t="s">
        <v>2227</v>
      </c>
      <c r="B2367" s="271" t="s">
        <v>721</v>
      </c>
      <c r="C2367" s="223"/>
      <c r="D2367" s="223"/>
      <c r="E2367" s="223">
        <f>26250</f>
        <v>26250</v>
      </c>
      <c r="F2367" s="223">
        <f>26250</f>
        <v>26250</v>
      </c>
      <c r="G2367" s="272"/>
      <c r="H2367" s="223"/>
      <c r="I2367" s="223" t="s">
        <v>4728</v>
      </c>
      <c r="J2367" s="214" t="s">
        <v>4730</v>
      </c>
    </row>
    <row r="2368" spans="1:10" ht="48" x14ac:dyDescent="0.25">
      <c r="A2368" s="214" t="s">
        <v>7091</v>
      </c>
      <c r="B2368" s="271" t="s">
        <v>720</v>
      </c>
      <c r="C2368" s="223"/>
      <c r="D2368" s="223"/>
      <c r="E2368" s="223">
        <f>27860</f>
        <v>27860</v>
      </c>
      <c r="F2368" s="223">
        <f>27860</f>
        <v>27860</v>
      </c>
      <c r="G2368" s="272"/>
      <c r="H2368" s="223"/>
      <c r="I2368" s="223" t="s">
        <v>4728</v>
      </c>
      <c r="J2368" s="214" t="s">
        <v>4730</v>
      </c>
    </row>
    <row r="2369" spans="1:10" ht="48" x14ac:dyDescent="0.25">
      <c r="A2369" s="214" t="s">
        <v>2226</v>
      </c>
      <c r="B2369" s="271" t="s">
        <v>719</v>
      </c>
      <c r="C2369" s="223"/>
      <c r="D2369" s="223"/>
      <c r="E2369" s="223">
        <f>10839.92</f>
        <v>10839.92</v>
      </c>
      <c r="F2369" s="223">
        <f>10839.92</f>
        <v>10839.92</v>
      </c>
      <c r="G2369" s="272"/>
      <c r="H2369" s="223"/>
      <c r="I2369" s="223" t="s">
        <v>4728</v>
      </c>
      <c r="J2369" s="214" t="s">
        <v>4730</v>
      </c>
    </row>
    <row r="2370" spans="1:10" ht="48" x14ac:dyDescent="0.25">
      <c r="A2370" s="214" t="s">
        <v>2225</v>
      </c>
      <c r="B2370" s="271" t="s">
        <v>719</v>
      </c>
      <c r="C2370" s="223"/>
      <c r="D2370" s="223"/>
      <c r="E2370" s="223">
        <f>11041.68</f>
        <v>11041.68</v>
      </c>
      <c r="F2370" s="223">
        <f>11041.68</f>
        <v>11041.68</v>
      </c>
      <c r="G2370" s="272"/>
      <c r="H2370" s="223"/>
      <c r="I2370" s="223" t="s">
        <v>4728</v>
      </c>
      <c r="J2370" s="214" t="s">
        <v>4730</v>
      </c>
    </row>
    <row r="2371" spans="1:10" ht="36" x14ac:dyDescent="0.25">
      <c r="A2371" s="214" t="s">
        <v>2224</v>
      </c>
      <c r="B2371" s="271" t="s">
        <v>718</v>
      </c>
      <c r="C2371" s="223"/>
      <c r="D2371" s="223"/>
      <c r="E2371" s="223">
        <f>12505</f>
        <v>12505</v>
      </c>
      <c r="F2371" s="223">
        <f>12505</f>
        <v>12505</v>
      </c>
      <c r="G2371" s="272"/>
      <c r="H2371" s="223"/>
      <c r="I2371" s="223" t="s">
        <v>7849</v>
      </c>
      <c r="J2371" s="214" t="s">
        <v>7848</v>
      </c>
    </row>
    <row r="2372" spans="1:10" ht="48" x14ac:dyDescent="0.25">
      <c r="A2372" s="214" t="s">
        <v>2223</v>
      </c>
      <c r="B2372" s="271" t="s">
        <v>718</v>
      </c>
      <c r="C2372" s="223"/>
      <c r="D2372" s="223"/>
      <c r="E2372" s="223">
        <f>12505</f>
        <v>12505</v>
      </c>
      <c r="F2372" s="223">
        <f>12505</f>
        <v>12505</v>
      </c>
      <c r="G2372" s="272"/>
      <c r="H2372" s="223"/>
      <c r="I2372" s="223" t="s">
        <v>4728</v>
      </c>
      <c r="J2372" s="214" t="s">
        <v>4730</v>
      </c>
    </row>
    <row r="2373" spans="1:10" ht="48" x14ac:dyDescent="0.25">
      <c r="A2373" s="214" t="s">
        <v>2222</v>
      </c>
      <c r="B2373" s="271" t="s">
        <v>717</v>
      </c>
      <c r="C2373" s="223"/>
      <c r="D2373" s="223"/>
      <c r="E2373" s="223">
        <f>112170.24</f>
        <v>112170.24000000001</v>
      </c>
      <c r="F2373" s="223">
        <f>112170.24</f>
        <v>112170.24000000001</v>
      </c>
      <c r="G2373" s="272"/>
      <c r="H2373" s="223"/>
      <c r="I2373" s="223" t="s">
        <v>4728</v>
      </c>
      <c r="J2373" s="214" t="s">
        <v>4730</v>
      </c>
    </row>
    <row r="2374" spans="1:10" ht="48" x14ac:dyDescent="0.25">
      <c r="A2374" s="214" t="s">
        <v>2221</v>
      </c>
      <c r="B2374" s="271" t="s">
        <v>717</v>
      </c>
      <c r="C2374" s="223"/>
      <c r="D2374" s="223"/>
      <c r="E2374" s="223">
        <f>384630</f>
        <v>384630</v>
      </c>
      <c r="F2374" s="223">
        <f>384630</f>
        <v>384630</v>
      </c>
      <c r="G2374" s="272"/>
      <c r="H2374" s="223"/>
      <c r="I2374" s="223" t="s">
        <v>4728</v>
      </c>
      <c r="J2374" s="214" t="s">
        <v>4730</v>
      </c>
    </row>
    <row r="2375" spans="1:10" ht="48" x14ac:dyDescent="0.25">
      <c r="A2375" s="214" t="s">
        <v>2220</v>
      </c>
      <c r="B2375" s="271" t="s">
        <v>715</v>
      </c>
      <c r="C2375" s="223"/>
      <c r="D2375" s="223"/>
      <c r="E2375" s="223">
        <f>14370</f>
        <v>14370</v>
      </c>
      <c r="F2375" s="223">
        <f>14370</f>
        <v>14370</v>
      </c>
      <c r="G2375" s="272"/>
      <c r="H2375" s="223"/>
      <c r="I2375" s="223" t="s">
        <v>4728</v>
      </c>
      <c r="J2375" s="214" t="s">
        <v>4730</v>
      </c>
    </row>
    <row r="2376" spans="1:10" ht="48" x14ac:dyDescent="0.25">
      <c r="A2376" s="214" t="s">
        <v>7092</v>
      </c>
      <c r="B2376" s="271" t="s">
        <v>714</v>
      </c>
      <c r="C2376" s="223"/>
      <c r="D2376" s="223"/>
      <c r="E2376" s="223">
        <f>11500</f>
        <v>11500</v>
      </c>
      <c r="F2376" s="223">
        <f>11500</f>
        <v>11500</v>
      </c>
      <c r="G2376" s="272"/>
      <c r="H2376" s="223"/>
      <c r="I2376" s="223" t="s">
        <v>4728</v>
      </c>
      <c r="J2376" s="214" t="s">
        <v>4730</v>
      </c>
    </row>
    <row r="2377" spans="1:10" ht="36" x14ac:dyDescent="0.25">
      <c r="A2377" s="214" t="s">
        <v>2219</v>
      </c>
      <c r="B2377" s="271" t="s">
        <v>713</v>
      </c>
      <c r="C2377" s="223"/>
      <c r="D2377" s="223"/>
      <c r="E2377" s="223">
        <f>11070</f>
        <v>11070</v>
      </c>
      <c r="F2377" s="223">
        <f>11070</f>
        <v>11070</v>
      </c>
      <c r="G2377" s="272"/>
      <c r="H2377" s="223" t="s">
        <v>7796</v>
      </c>
      <c r="I2377" s="223" t="s">
        <v>4689</v>
      </c>
      <c r="J2377" s="214" t="s">
        <v>5323</v>
      </c>
    </row>
    <row r="2378" spans="1:10" ht="48" x14ac:dyDescent="0.25">
      <c r="A2378" s="214" t="s">
        <v>7093</v>
      </c>
      <c r="B2378" s="271" t="s">
        <v>712</v>
      </c>
      <c r="C2378" s="223"/>
      <c r="D2378" s="223"/>
      <c r="E2378" s="223">
        <f>11100</f>
        <v>11100</v>
      </c>
      <c r="F2378" s="223">
        <f>11100</f>
        <v>11100</v>
      </c>
      <c r="G2378" s="272"/>
      <c r="H2378" s="223"/>
      <c r="I2378" s="223" t="s">
        <v>4728</v>
      </c>
      <c r="J2378" s="214" t="s">
        <v>4730</v>
      </c>
    </row>
    <row r="2379" spans="1:10" ht="24" x14ac:dyDescent="0.25">
      <c r="A2379" s="214" t="s">
        <v>2218</v>
      </c>
      <c r="B2379" s="271" t="s">
        <v>711</v>
      </c>
      <c r="C2379" s="223"/>
      <c r="D2379" s="223"/>
      <c r="E2379" s="223">
        <f>10089</f>
        <v>10089</v>
      </c>
      <c r="F2379" s="223">
        <f>10089</f>
        <v>10089</v>
      </c>
      <c r="G2379" s="272"/>
      <c r="H2379" s="223"/>
      <c r="I2379" s="223" t="s">
        <v>3940</v>
      </c>
      <c r="J2379" s="214" t="s">
        <v>4735</v>
      </c>
    </row>
    <row r="2380" spans="1:10" ht="48" x14ac:dyDescent="0.25">
      <c r="A2380" s="214" t="s">
        <v>2217</v>
      </c>
      <c r="B2380" s="271" t="s">
        <v>710</v>
      </c>
      <c r="C2380" s="223"/>
      <c r="D2380" s="223"/>
      <c r="E2380" s="223">
        <f>38000</f>
        <v>38000</v>
      </c>
      <c r="F2380" s="223">
        <f>38000</f>
        <v>38000</v>
      </c>
      <c r="G2380" s="272"/>
      <c r="H2380" s="223"/>
      <c r="I2380" s="223" t="s">
        <v>4728</v>
      </c>
      <c r="J2380" s="214" t="s">
        <v>4730</v>
      </c>
    </row>
    <row r="2381" spans="1:10" ht="24" x14ac:dyDescent="0.25">
      <c r="A2381" s="214" t="s">
        <v>2216</v>
      </c>
      <c r="B2381" s="259" t="s">
        <v>709</v>
      </c>
      <c r="C2381" s="216"/>
      <c r="D2381" s="216"/>
      <c r="E2381" s="216">
        <v>202000</v>
      </c>
      <c r="F2381" s="216">
        <v>51237.89</v>
      </c>
      <c r="G2381" s="255"/>
      <c r="H2381" s="214"/>
      <c r="I2381" s="214" t="s">
        <v>3940</v>
      </c>
      <c r="J2381" s="223"/>
    </row>
    <row r="2382" spans="1:10" ht="24" x14ac:dyDescent="0.25">
      <c r="A2382" s="214" t="s">
        <v>2215</v>
      </c>
      <c r="B2382" s="259" t="s">
        <v>708</v>
      </c>
      <c r="C2382" s="214"/>
      <c r="D2382" s="214"/>
      <c r="E2382" s="214">
        <v>30554</v>
      </c>
      <c r="F2382" s="214">
        <v>30554</v>
      </c>
      <c r="G2382" s="255"/>
      <c r="H2382" s="214"/>
      <c r="I2382" s="214" t="s">
        <v>4724</v>
      </c>
      <c r="J2382" s="214" t="s">
        <v>4730</v>
      </c>
    </row>
    <row r="2383" spans="1:10" ht="24" x14ac:dyDescent="0.25">
      <c r="A2383" s="214" t="s">
        <v>2214</v>
      </c>
      <c r="B2383" s="214" t="s">
        <v>707</v>
      </c>
      <c r="C2383" s="214"/>
      <c r="D2383" s="214"/>
      <c r="E2383" s="214">
        <v>28258</v>
      </c>
      <c r="F2383" s="214">
        <v>28258</v>
      </c>
      <c r="G2383" s="255"/>
      <c r="H2383" s="214"/>
      <c r="I2383" s="214" t="s">
        <v>4724</v>
      </c>
      <c r="J2383" s="214" t="s">
        <v>4730</v>
      </c>
    </row>
    <row r="2384" spans="1:10" ht="24" x14ac:dyDescent="0.25">
      <c r="A2384" s="214" t="s">
        <v>7094</v>
      </c>
      <c r="B2384" s="214" t="s">
        <v>706</v>
      </c>
      <c r="C2384" s="214"/>
      <c r="D2384" s="214"/>
      <c r="E2384" s="214">
        <v>55900</v>
      </c>
      <c r="F2384" s="214">
        <v>55900</v>
      </c>
      <c r="G2384" s="255"/>
      <c r="H2384" s="214"/>
      <c r="I2384" s="214" t="s">
        <v>4724</v>
      </c>
      <c r="J2384" s="214" t="s">
        <v>4730</v>
      </c>
    </row>
    <row r="2385" spans="1:10" ht="36" x14ac:dyDescent="0.25">
      <c r="A2385" s="214" t="s">
        <v>2213</v>
      </c>
      <c r="B2385" s="214" t="s">
        <v>705</v>
      </c>
      <c r="C2385" s="214"/>
      <c r="D2385" s="214"/>
      <c r="E2385" s="214">
        <v>118990</v>
      </c>
      <c r="F2385" s="214">
        <v>118990</v>
      </c>
      <c r="G2385" s="255"/>
      <c r="H2385" s="214"/>
      <c r="I2385" s="214" t="s">
        <v>4724</v>
      </c>
      <c r="J2385" s="214" t="s">
        <v>4730</v>
      </c>
    </row>
    <row r="2386" spans="1:10" ht="36" x14ac:dyDescent="0.25">
      <c r="A2386" s="214" t="s">
        <v>2212</v>
      </c>
      <c r="B2386" s="214" t="s">
        <v>704</v>
      </c>
      <c r="C2386" s="214"/>
      <c r="D2386" s="214"/>
      <c r="E2386" s="214">
        <v>75641</v>
      </c>
      <c r="F2386" s="214">
        <v>75641</v>
      </c>
      <c r="G2386" s="255"/>
      <c r="H2386" s="214"/>
      <c r="I2386" s="214" t="s">
        <v>4724</v>
      </c>
      <c r="J2386" s="214" t="s">
        <v>4730</v>
      </c>
    </row>
    <row r="2387" spans="1:10" ht="60" x14ac:dyDescent="0.25">
      <c r="A2387" s="214" t="s">
        <v>2211</v>
      </c>
      <c r="B2387" s="214" t="s">
        <v>4131</v>
      </c>
      <c r="C2387" s="214"/>
      <c r="D2387" s="214"/>
      <c r="E2387" s="214">
        <v>27138</v>
      </c>
      <c r="F2387" s="214">
        <v>0</v>
      </c>
      <c r="G2387" s="255" t="s">
        <v>4133</v>
      </c>
      <c r="H2387" s="214" t="s">
        <v>4132</v>
      </c>
      <c r="I2387" s="259" t="s">
        <v>4729</v>
      </c>
      <c r="J2387" s="214" t="s">
        <v>4730</v>
      </c>
    </row>
    <row r="2388" spans="1:10" ht="60" x14ac:dyDescent="0.25">
      <c r="A2388" s="214" t="s">
        <v>7095</v>
      </c>
      <c r="B2388" s="214" t="s">
        <v>4131</v>
      </c>
      <c r="C2388" s="214"/>
      <c r="D2388" s="214"/>
      <c r="E2388" s="214">
        <v>27138</v>
      </c>
      <c r="F2388" s="214">
        <v>0</v>
      </c>
      <c r="G2388" s="255" t="s">
        <v>4133</v>
      </c>
      <c r="H2388" s="214" t="s">
        <v>4132</v>
      </c>
      <c r="I2388" s="259" t="s">
        <v>4729</v>
      </c>
      <c r="J2388" s="214" t="s">
        <v>4730</v>
      </c>
    </row>
    <row r="2389" spans="1:10" ht="60" x14ac:dyDescent="0.25">
      <c r="A2389" s="214" t="s">
        <v>2210</v>
      </c>
      <c r="B2389" s="214" t="s">
        <v>4136</v>
      </c>
      <c r="C2389" s="214"/>
      <c r="D2389" s="214"/>
      <c r="E2389" s="214">
        <v>40835.699999999997</v>
      </c>
      <c r="F2389" s="214">
        <v>0</v>
      </c>
      <c r="G2389" s="255" t="s">
        <v>4139</v>
      </c>
      <c r="H2389" s="214" t="s">
        <v>4140</v>
      </c>
      <c r="I2389" s="259" t="s">
        <v>4729</v>
      </c>
      <c r="J2389" s="214" t="s">
        <v>4730</v>
      </c>
    </row>
    <row r="2390" spans="1:10" ht="60" x14ac:dyDescent="0.25">
      <c r="A2390" s="214" t="s">
        <v>2209</v>
      </c>
      <c r="B2390" s="214" t="s">
        <v>4137</v>
      </c>
      <c r="C2390" s="214"/>
      <c r="D2390" s="214"/>
      <c r="E2390" s="214">
        <v>12229.7</v>
      </c>
      <c r="F2390" s="214">
        <v>0</v>
      </c>
      <c r="G2390" s="255" t="s">
        <v>4139</v>
      </c>
      <c r="H2390" s="214" t="s">
        <v>4140</v>
      </c>
      <c r="I2390" s="259" t="s">
        <v>4729</v>
      </c>
      <c r="J2390" s="214" t="s">
        <v>4730</v>
      </c>
    </row>
    <row r="2391" spans="1:10" ht="60" x14ac:dyDescent="0.25">
      <c r="A2391" s="214" t="s">
        <v>2208</v>
      </c>
      <c r="B2391" s="214" t="s">
        <v>4138</v>
      </c>
      <c r="C2391" s="214"/>
      <c r="D2391" s="214"/>
      <c r="E2391" s="214">
        <v>13798.56</v>
      </c>
      <c r="F2391" s="214">
        <v>0</v>
      </c>
      <c r="G2391" s="255" t="s">
        <v>4139</v>
      </c>
      <c r="H2391" s="214" t="s">
        <v>4140</v>
      </c>
      <c r="I2391" s="259" t="s">
        <v>4729</v>
      </c>
      <c r="J2391" s="214" t="s">
        <v>4730</v>
      </c>
    </row>
    <row r="2392" spans="1:10" ht="24" x14ac:dyDescent="0.25">
      <c r="A2392" s="214" t="s">
        <v>2207</v>
      </c>
      <c r="B2392" s="214" t="s">
        <v>719</v>
      </c>
      <c r="C2392" s="214"/>
      <c r="D2392" s="214"/>
      <c r="E2392" s="214">
        <v>23000</v>
      </c>
      <c r="F2392" s="214">
        <v>23000</v>
      </c>
      <c r="G2392" s="255"/>
      <c r="H2392" s="214"/>
      <c r="I2392" s="214" t="s">
        <v>4726</v>
      </c>
      <c r="J2392" s="214" t="s">
        <v>4730</v>
      </c>
    </row>
    <row r="2393" spans="1:10" x14ac:dyDescent="0.25">
      <c r="A2393" s="214" t="s">
        <v>2206</v>
      </c>
      <c r="B2393" s="259" t="s">
        <v>4216</v>
      </c>
      <c r="C2393" s="270"/>
      <c r="D2393" s="270"/>
      <c r="E2393" s="270">
        <v>69336</v>
      </c>
      <c r="F2393" s="270">
        <v>69336</v>
      </c>
      <c r="G2393" s="255"/>
      <c r="H2393" s="214"/>
      <c r="I2393" s="214" t="s">
        <v>110</v>
      </c>
      <c r="J2393" s="214" t="s">
        <v>4730</v>
      </c>
    </row>
    <row r="2394" spans="1:10" x14ac:dyDescent="0.25">
      <c r="A2394" s="214" t="s">
        <v>7096</v>
      </c>
      <c r="B2394" s="259" t="s">
        <v>4217</v>
      </c>
      <c r="C2394" s="270"/>
      <c r="D2394" s="270"/>
      <c r="E2394" s="270">
        <v>862516.8</v>
      </c>
      <c r="F2394" s="270">
        <v>862516.8</v>
      </c>
      <c r="G2394" s="255"/>
      <c r="H2394" s="214"/>
      <c r="I2394" s="214" t="s">
        <v>110</v>
      </c>
      <c r="J2394" s="214" t="s">
        <v>4730</v>
      </c>
    </row>
    <row r="2395" spans="1:10" x14ac:dyDescent="0.25">
      <c r="A2395" s="214" t="s">
        <v>2205</v>
      </c>
      <c r="B2395" s="259" t="s">
        <v>4217</v>
      </c>
      <c r="C2395" s="270"/>
      <c r="D2395" s="270"/>
      <c r="E2395" s="270">
        <v>98800</v>
      </c>
      <c r="F2395" s="270">
        <v>98800</v>
      </c>
      <c r="G2395" s="255"/>
      <c r="H2395" s="214"/>
      <c r="I2395" s="214" t="s">
        <v>110</v>
      </c>
      <c r="J2395" s="214" t="s">
        <v>4730</v>
      </c>
    </row>
    <row r="2396" spans="1:10" x14ac:dyDescent="0.25">
      <c r="A2396" s="214" t="s">
        <v>2204</v>
      </c>
      <c r="B2396" s="259" t="s">
        <v>4218</v>
      </c>
      <c r="C2396" s="270"/>
      <c r="D2396" s="270"/>
      <c r="E2396" s="270">
        <v>12623.52</v>
      </c>
      <c r="F2396" s="270">
        <v>12623.52</v>
      </c>
      <c r="G2396" s="255"/>
      <c r="H2396" s="214"/>
      <c r="I2396" s="214" t="s">
        <v>110</v>
      </c>
      <c r="J2396" s="214" t="s">
        <v>4730</v>
      </c>
    </row>
    <row r="2397" spans="1:10" x14ac:dyDescent="0.25">
      <c r="A2397" s="214" t="s">
        <v>2203</v>
      </c>
      <c r="B2397" s="259" t="s">
        <v>4219</v>
      </c>
      <c r="C2397" s="270"/>
      <c r="D2397" s="270"/>
      <c r="E2397" s="270">
        <v>14406.84</v>
      </c>
      <c r="F2397" s="270">
        <v>14406.84</v>
      </c>
      <c r="G2397" s="255"/>
      <c r="H2397" s="214"/>
      <c r="I2397" s="214" t="s">
        <v>110</v>
      </c>
      <c r="J2397" s="214" t="s">
        <v>4730</v>
      </c>
    </row>
    <row r="2398" spans="1:10" x14ac:dyDescent="0.25">
      <c r="A2398" s="214" t="s">
        <v>7097</v>
      </c>
      <c r="B2398" s="259" t="s">
        <v>4217</v>
      </c>
      <c r="C2398" s="270"/>
      <c r="D2398" s="270"/>
      <c r="E2398" s="270">
        <v>865299.76</v>
      </c>
      <c r="F2398" s="270">
        <v>865299.76</v>
      </c>
      <c r="G2398" s="255"/>
      <c r="H2398" s="214"/>
      <c r="I2398" s="214" t="s">
        <v>110</v>
      </c>
      <c r="J2398" s="214" t="s">
        <v>4730</v>
      </c>
    </row>
    <row r="2399" spans="1:10" x14ac:dyDescent="0.25">
      <c r="A2399" s="214" t="s">
        <v>2202</v>
      </c>
      <c r="B2399" s="259" t="s">
        <v>4220</v>
      </c>
      <c r="C2399" s="270"/>
      <c r="D2399" s="270"/>
      <c r="E2399" s="270">
        <v>14000</v>
      </c>
      <c r="F2399" s="270">
        <v>14000</v>
      </c>
      <c r="G2399" s="255"/>
      <c r="H2399" s="214"/>
      <c r="I2399" s="214" t="s">
        <v>110</v>
      </c>
      <c r="J2399" s="214" t="s">
        <v>4730</v>
      </c>
    </row>
    <row r="2400" spans="1:10" x14ac:dyDescent="0.25">
      <c r="A2400" s="214" t="s">
        <v>2201</v>
      </c>
      <c r="B2400" s="259" t="s">
        <v>4217</v>
      </c>
      <c r="C2400" s="270"/>
      <c r="D2400" s="270"/>
      <c r="E2400" s="270">
        <v>32491.25</v>
      </c>
      <c r="F2400" s="270">
        <v>32491.25</v>
      </c>
      <c r="G2400" s="255"/>
      <c r="H2400" s="214"/>
      <c r="I2400" s="214" t="s">
        <v>110</v>
      </c>
      <c r="J2400" s="214" t="s">
        <v>4730</v>
      </c>
    </row>
    <row r="2401" spans="1:10" x14ac:dyDescent="0.25">
      <c r="A2401" s="214" t="s">
        <v>2200</v>
      </c>
      <c r="B2401" s="259" t="s">
        <v>4217</v>
      </c>
      <c r="C2401" s="270"/>
      <c r="D2401" s="270"/>
      <c r="E2401" s="270">
        <v>134752.79999999999</v>
      </c>
      <c r="F2401" s="270">
        <v>134752.79999999999</v>
      </c>
      <c r="G2401" s="255"/>
      <c r="H2401" s="214"/>
      <c r="I2401" s="214" t="s">
        <v>110</v>
      </c>
      <c r="J2401" s="214" t="s">
        <v>4730</v>
      </c>
    </row>
    <row r="2402" spans="1:10" x14ac:dyDescent="0.25">
      <c r="A2402" s="214" t="s">
        <v>2198</v>
      </c>
      <c r="B2402" s="259" t="s">
        <v>4217</v>
      </c>
      <c r="C2402" s="270"/>
      <c r="D2402" s="270"/>
      <c r="E2402" s="270">
        <v>14000</v>
      </c>
      <c r="F2402" s="270">
        <v>14000</v>
      </c>
      <c r="G2402" s="255"/>
      <c r="H2402" s="214"/>
      <c r="I2402" s="214" t="s">
        <v>110</v>
      </c>
      <c r="J2402" s="214" t="s">
        <v>4730</v>
      </c>
    </row>
    <row r="2403" spans="1:10" x14ac:dyDescent="0.25">
      <c r="A2403" s="214" t="s">
        <v>2197</v>
      </c>
      <c r="B2403" s="259" t="s">
        <v>4217</v>
      </c>
      <c r="C2403" s="270"/>
      <c r="D2403" s="270"/>
      <c r="E2403" s="270">
        <v>99744.75</v>
      </c>
      <c r="F2403" s="270">
        <v>99744.75</v>
      </c>
      <c r="G2403" s="255"/>
      <c r="H2403" s="214"/>
      <c r="I2403" s="214" t="s">
        <v>110</v>
      </c>
      <c r="J2403" s="214" t="s">
        <v>4730</v>
      </c>
    </row>
    <row r="2404" spans="1:10" x14ac:dyDescent="0.25">
      <c r="A2404" s="214" t="s">
        <v>7098</v>
      </c>
      <c r="B2404" s="259" t="s">
        <v>4217</v>
      </c>
      <c r="C2404" s="270"/>
      <c r="D2404" s="270"/>
      <c r="E2404" s="270">
        <v>37144</v>
      </c>
      <c r="F2404" s="270">
        <v>37144</v>
      </c>
      <c r="G2404" s="255"/>
      <c r="H2404" s="214"/>
      <c r="I2404" s="214" t="s">
        <v>110</v>
      </c>
      <c r="J2404" s="214" t="s">
        <v>4730</v>
      </c>
    </row>
    <row r="2405" spans="1:10" x14ac:dyDescent="0.25">
      <c r="A2405" s="214" t="s">
        <v>7099</v>
      </c>
      <c r="B2405" s="259" t="s">
        <v>4217</v>
      </c>
      <c r="C2405" s="270"/>
      <c r="D2405" s="270"/>
      <c r="E2405" s="270">
        <v>99977</v>
      </c>
      <c r="F2405" s="270">
        <v>99977</v>
      </c>
      <c r="G2405" s="255"/>
      <c r="H2405" s="214"/>
      <c r="I2405" s="214" t="s">
        <v>110</v>
      </c>
      <c r="J2405" s="214" t="s">
        <v>4730</v>
      </c>
    </row>
    <row r="2406" spans="1:10" x14ac:dyDescent="0.25">
      <c r="A2406" s="214" t="s">
        <v>2193</v>
      </c>
      <c r="B2406" s="259" t="s">
        <v>4217</v>
      </c>
      <c r="C2406" s="270"/>
      <c r="D2406" s="270"/>
      <c r="E2406" s="270">
        <v>55130</v>
      </c>
      <c r="F2406" s="270">
        <v>55130</v>
      </c>
      <c r="G2406" s="255"/>
      <c r="H2406" s="214"/>
      <c r="I2406" s="214" t="s">
        <v>110</v>
      </c>
      <c r="J2406" s="214" t="s">
        <v>4730</v>
      </c>
    </row>
    <row r="2407" spans="1:10" x14ac:dyDescent="0.25">
      <c r="A2407" s="214" t="s">
        <v>7100</v>
      </c>
      <c r="B2407" s="259" t="s">
        <v>4217</v>
      </c>
      <c r="C2407" s="270"/>
      <c r="D2407" s="270"/>
      <c r="E2407" s="270">
        <v>35000</v>
      </c>
      <c r="F2407" s="270">
        <v>35000</v>
      </c>
      <c r="G2407" s="255"/>
      <c r="H2407" s="214"/>
      <c r="I2407" s="214" t="s">
        <v>110</v>
      </c>
      <c r="J2407" s="214" t="s">
        <v>4730</v>
      </c>
    </row>
    <row r="2408" spans="1:10" x14ac:dyDescent="0.25">
      <c r="A2408" s="214" t="s">
        <v>2191</v>
      </c>
      <c r="B2408" s="259" t="s">
        <v>4217</v>
      </c>
      <c r="C2408" s="270"/>
      <c r="D2408" s="270"/>
      <c r="E2408" s="270">
        <v>46500</v>
      </c>
      <c r="F2408" s="270">
        <v>46500</v>
      </c>
      <c r="G2408" s="255"/>
      <c r="H2408" s="214"/>
      <c r="I2408" s="214" t="s">
        <v>110</v>
      </c>
      <c r="J2408" s="214" t="s">
        <v>4730</v>
      </c>
    </row>
    <row r="2409" spans="1:10" x14ac:dyDescent="0.25">
      <c r="A2409" s="214" t="s">
        <v>2189</v>
      </c>
      <c r="B2409" s="259" t="s">
        <v>4217</v>
      </c>
      <c r="C2409" s="270"/>
      <c r="D2409" s="270"/>
      <c r="E2409" s="270">
        <v>52500</v>
      </c>
      <c r="F2409" s="270">
        <v>52500</v>
      </c>
      <c r="G2409" s="255"/>
      <c r="H2409" s="214"/>
      <c r="I2409" s="214" t="s">
        <v>110</v>
      </c>
      <c r="J2409" s="214" t="s">
        <v>4730</v>
      </c>
    </row>
    <row r="2410" spans="1:10" x14ac:dyDescent="0.25">
      <c r="A2410" s="214" t="s">
        <v>2187</v>
      </c>
      <c r="B2410" s="259" t="s">
        <v>4217</v>
      </c>
      <c r="C2410" s="270"/>
      <c r="D2410" s="270"/>
      <c r="E2410" s="270">
        <v>96500</v>
      </c>
      <c r="F2410" s="270">
        <v>96500</v>
      </c>
      <c r="G2410" s="255"/>
      <c r="H2410" s="214"/>
      <c r="I2410" s="214" t="s">
        <v>110</v>
      </c>
      <c r="J2410" s="214" t="s">
        <v>4730</v>
      </c>
    </row>
    <row r="2411" spans="1:10" x14ac:dyDescent="0.25">
      <c r="A2411" s="214" t="s">
        <v>7101</v>
      </c>
      <c r="B2411" s="259" t="s">
        <v>4217</v>
      </c>
      <c r="C2411" s="270"/>
      <c r="D2411" s="270"/>
      <c r="E2411" s="270">
        <v>99987.199999999997</v>
      </c>
      <c r="F2411" s="270">
        <v>99987.199999999997</v>
      </c>
      <c r="G2411" s="255"/>
      <c r="H2411" s="214"/>
      <c r="I2411" s="214" t="s">
        <v>110</v>
      </c>
      <c r="J2411" s="214" t="s">
        <v>4730</v>
      </c>
    </row>
    <row r="2412" spans="1:10" x14ac:dyDescent="0.25">
      <c r="A2412" s="214" t="s">
        <v>2186</v>
      </c>
      <c r="B2412" s="259" t="s">
        <v>4217</v>
      </c>
      <c r="C2412" s="270"/>
      <c r="D2412" s="270"/>
      <c r="E2412" s="270">
        <v>50000</v>
      </c>
      <c r="F2412" s="270">
        <v>50000</v>
      </c>
      <c r="G2412" s="255"/>
      <c r="H2412" s="214"/>
      <c r="I2412" s="214" t="s">
        <v>110</v>
      </c>
      <c r="J2412" s="214" t="s">
        <v>4730</v>
      </c>
    </row>
    <row r="2413" spans="1:10" x14ac:dyDescent="0.25">
      <c r="A2413" s="214" t="s">
        <v>2185</v>
      </c>
      <c r="B2413" s="259" t="s">
        <v>4217</v>
      </c>
      <c r="C2413" s="270"/>
      <c r="D2413" s="270"/>
      <c r="E2413" s="270">
        <v>32000</v>
      </c>
      <c r="F2413" s="270">
        <v>32000</v>
      </c>
      <c r="G2413" s="255"/>
      <c r="H2413" s="214"/>
      <c r="I2413" s="214" t="s">
        <v>110</v>
      </c>
      <c r="J2413" s="214" t="s">
        <v>4730</v>
      </c>
    </row>
    <row r="2414" spans="1:10" x14ac:dyDescent="0.25">
      <c r="A2414" s="214" t="s">
        <v>2184</v>
      </c>
      <c r="B2414" s="259" t="s">
        <v>4221</v>
      </c>
      <c r="C2414" s="270"/>
      <c r="D2414" s="270"/>
      <c r="E2414" s="270">
        <v>18500</v>
      </c>
      <c r="F2414" s="270">
        <v>18500</v>
      </c>
      <c r="G2414" s="255"/>
      <c r="H2414" s="214"/>
      <c r="I2414" s="214" t="s">
        <v>110</v>
      </c>
      <c r="J2414" s="214" t="s">
        <v>4730</v>
      </c>
    </row>
    <row r="2415" spans="1:10" x14ac:dyDescent="0.25">
      <c r="A2415" s="214" t="s">
        <v>2183</v>
      </c>
      <c r="B2415" s="259" t="s">
        <v>4217</v>
      </c>
      <c r="C2415" s="270"/>
      <c r="D2415" s="270"/>
      <c r="E2415" s="270">
        <v>20000</v>
      </c>
      <c r="F2415" s="270">
        <v>20000</v>
      </c>
      <c r="G2415" s="255"/>
      <c r="H2415" s="214"/>
      <c r="I2415" s="214" t="s">
        <v>110</v>
      </c>
      <c r="J2415" s="214" t="s">
        <v>4730</v>
      </c>
    </row>
    <row r="2416" spans="1:10" x14ac:dyDescent="0.25">
      <c r="A2416" s="214" t="s">
        <v>2182</v>
      </c>
      <c r="B2416" s="259" t="s">
        <v>4217</v>
      </c>
      <c r="C2416" s="270"/>
      <c r="D2416" s="270"/>
      <c r="E2416" s="270">
        <v>25600</v>
      </c>
      <c r="F2416" s="270">
        <v>25600</v>
      </c>
      <c r="G2416" s="255"/>
      <c r="H2416" s="214"/>
      <c r="I2416" s="214" t="s">
        <v>110</v>
      </c>
      <c r="J2416" s="214" t="s">
        <v>4730</v>
      </c>
    </row>
    <row r="2417" spans="1:10" x14ac:dyDescent="0.25">
      <c r="A2417" s="214" t="s">
        <v>2180</v>
      </c>
      <c r="B2417" s="259" t="s">
        <v>4222</v>
      </c>
      <c r="C2417" s="270"/>
      <c r="D2417" s="270"/>
      <c r="E2417" s="270">
        <v>11778</v>
      </c>
      <c r="F2417" s="270">
        <v>11778</v>
      </c>
      <c r="G2417" s="255"/>
      <c r="H2417" s="214"/>
      <c r="I2417" s="214" t="s">
        <v>110</v>
      </c>
      <c r="J2417" s="214" t="s">
        <v>4730</v>
      </c>
    </row>
    <row r="2418" spans="1:10" x14ac:dyDescent="0.25">
      <c r="A2418" s="214" t="s">
        <v>2179</v>
      </c>
      <c r="B2418" s="259" t="s">
        <v>4222</v>
      </c>
      <c r="C2418" s="270"/>
      <c r="D2418" s="270"/>
      <c r="E2418" s="270">
        <v>11034</v>
      </c>
      <c r="F2418" s="270">
        <v>11034</v>
      </c>
      <c r="G2418" s="255"/>
      <c r="H2418" s="214"/>
      <c r="I2418" s="214" t="s">
        <v>110</v>
      </c>
      <c r="J2418" s="214" t="s">
        <v>4730</v>
      </c>
    </row>
    <row r="2419" spans="1:10" x14ac:dyDescent="0.25">
      <c r="A2419" s="214" t="s">
        <v>7102</v>
      </c>
      <c r="B2419" s="259" t="s">
        <v>4223</v>
      </c>
      <c r="C2419" s="270"/>
      <c r="D2419" s="270"/>
      <c r="E2419" s="270">
        <v>13924</v>
      </c>
      <c r="F2419" s="270">
        <v>13924</v>
      </c>
      <c r="G2419" s="255"/>
      <c r="H2419" s="214"/>
      <c r="I2419" s="214" t="s">
        <v>110</v>
      </c>
      <c r="J2419" s="214" t="s">
        <v>4730</v>
      </c>
    </row>
    <row r="2420" spans="1:10" ht="24" x14ac:dyDescent="0.25">
      <c r="A2420" s="214" t="s">
        <v>7103</v>
      </c>
      <c r="B2420" s="259" t="s">
        <v>4224</v>
      </c>
      <c r="C2420" s="270"/>
      <c r="D2420" s="270"/>
      <c r="E2420" s="270">
        <v>14195</v>
      </c>
      <c r="F2420" s="270">
        <v>14195</v>
      </c>
      <c r="G2420" s="255"/>
      <c r="H2420" s="214"/>
      <c r="I2420" s="214" t="s">
        <v>110</v>
      </c>
      <c r="J2420" s="214" t="s">
        <v>4730</v>
      </c>
    </row>
    <row r="2421" spans="1:10" ht="24" x14ac:dyDescent="0.25">
      <c r="A2421" s="214" t="s">
        <v>2176</v>
      </c>
      <c r="B2421" s="259" t="s">
        <v>4225</v>
      </c>
      <c r="C2421" s="270"/>
      <c r="D2421" s="270"/>
      <c r="E2421" s="270">
        <v>59289</v>
      </c>
      <c r="F2421" s="270">
        <v>59289</v>
      </c>
      <c r="G2421" s="255"/>
      <c r="H2421" s="214"/>
      <c r="I2421" s="214" t="s">
        <v>110</v>
      </c>
      <c r="J2421" s="214" t="s">
        <v>4730</v>
      </c>
    </row>
    <row r="2422" spans="1:10" x14ac:dyDescent="0.25">
      <c r="A2422" s="214" t="s">
        <v>2175</v>
      </c>
      <c r="B2422" s="259" t="s">
        <v>4217</v>
      </c>
      <c r="C2422" s="270"/>
      <c r="D2422" s="270"/>
      <c r="E2422" s="270">
        <v>75000</v>
      </c>
      <c r="F2422" s="270">
        <v>75000</v>
      </c>
      <c r="G2422" s="255"/>
      <c r="H2422" s="214"/>
      <c r="I2422" s="214" t="s">
        <v>110</v>
      </c>
      <c r="J2422" s="214" t="s">
        <v>4730</v>
      </c>
    </row>
    <row r="2423" spans="1:10" x14ac:dyDescent="0.25">
      <c r="A2423" s="214" t="s">
        <v>2173</v>
      </c>
      <c r="B2423" s="259" t="s">
        <v>4217</v>
      </c>
      <c r="C2423" s="270"/>
      <c r="D2423" s="270"/>
      <c r="E2423" s="270">
        <v>10615.72</v>
      </c>
      <c r="F2423" s="270">
        <v>10615.72</v>
      </c>
      <c r="G2423" s="255"/>
      <c r="H2423" s="214"/>
      <c r="I2423" s="214" t="s">
        <v>110</v>
      </c>
      <c r="J2423" s="214" t="s">
        <v>4730</v>
      </c>
    </row>
    <row r="2424" spans="1:10" x14ac:dyDescent="0.25">
      <c r="A2424" s="214" t="s">
        <v>2172</v>
      </c>
      <c r="B2424" s="259" t="s">
        <v>4226</v>
      </c>
      <c r="C2424" s="270"/>
      <c r="D2424" s="270"/>
      <c r="E2424" s="270">
        <v>36000</v>
      </c>
      <c r="F2424" s="270">
        <v>36000</v>
      </c>
      <c r="G2424" s="255"/>
      <c r="H2424" s="214"/>
      <c r="I2424" s="214" t="s">
        <v>110</v>
      </c>
      <c r="J2424" s="214" t="s">
        <v>4730</v>
      </c>
    </row>
    <row r="2425" spans="1:10" ht="24" x14ac:dyDescent="0.25">
      <c r="A2425" s="214" t="s">
        <v>2171</v>
      </c>
      <c r="B2425" s="259" t="s">
        <v>4225</v>
      </c>
      <c r="C2425" s="270"/>
      <c r="D2425" s="270"/>
      <c r="E2425" s="270">
        <v>46608</v>
      </c>
      <c r="F2425" s="270">
        <v>46608</v>
      </c>
      <c r="G2425" s="255"/>
      <c r="H2425" s="214"/>
      <c r="I2425" s="214" t="s">
        <v>110</v>
      </c>
      <c r="J2425" s="214" t="s">
        <v>4730</v>
      </c>
    </row>
    <row r="2426" spans="1:10" ht="24" x14ac:dyDescent="0.25">
      <c r="A2426" s="214" t="s">
        <v>2169</v>
      </c>
      <c r="B2426" s="259" t="s">
        <v>4225</v>
      </c>
      <c r="C2426" s="270"/>
      <c r="D2426" s="270"/>
      <c r="E2426" s="270">
        <v>14808</v>
      </c>
      <c r="F2426" s="270">
        <v>14808</v>
      </c>
      <c r="G2426" s="255"/>
      <c r="H2426" s="214"/>
      <c r="I2426" s="214" t="s">
        <v>110</v>
      </c>
      <c r="J2426" s="214" t="s">
        <v>4730</v>
      </c>
    </row>
    <row r="2427" spans="1:10" x14ac:dyDescent="0.25">
      <c r="A2427" s="214" t="s">
        <v>2167</v>
      </c>
      <c r="B2427" s="259" t="s">
        <v>4217</v>
      </c>
      <c r="C2427" s="270"/>
      <c r="D2427" s="270"/>
      <c r="E2427" s="270">
        <v>22100</v>
      </c>
      <c r="F2427" s="270">
        <v>22100</v>
      </c>
      <c r="G2427" s="255"/>
      <c r="H2427" s="214"/>
      <c r="I2427" s="214" t="s">
        <v>110</v>
      </c>
      <c r="J2427" s="214" t="s">
        <v>4730</v>
      </c>
    </row>
    <row r="2428" spans="1:10" x14ac:dyDescent="0.25">
      <c r="A2428" s="214" t="s">
        <v>2165</v>
      </c>
      <c r="B2428" s="259" t="s">
        <v>4217</v>
      </c>
      <c r="C2428" s="270"/>
      <c r="D2428" s="270"/>
      <c r="E2428" s="270">
        <v>32400</v>
      </c>
      <c r="F2428" s="270">
        <v>32400</v>
      </c>
      <c r="G2428" s="255"/>
      <c r="H2428" s="214"/>
      <c r="I2428" s="214" t="s">
        <v>110</v>
      </c>
      <c r="J2428" s="214" t="s">
        <v>4730</v>
      </c>
    </row>
    <row r="2429" spans="1:10" x14ac:dyDescent="0.25">
      <c r="A2429" s="214" t="s">
        <v>2164</v>
      </c>
      <c r="B2429" s="259" t="s">
        <v>4217</v>
      </c>
      <c r="C2429" s="270"/>
      <c r="D2429" s="270"/>
      <c r="E2429" s="270">
        <v>27900</v>
      </c>
      <c r="F2429" s="270">
        <v>27900</v>
      </c>
      <c r="G2429" s="255"/>
      <c r="H2429" s="214"/>
      <c r="I2429" s="214" t="s">
        <v>110</v>
      </c>
      <c r="J2429" s="214" t="s">
        <v>4730</v>
      </c>
    </row>
    <row r="2430" spans="1:10" x14ac:dyDescent="0.25">
      <c r="A2430" s="214" t="s">
        <v>2163</v>
      </c>
      <c r="B2430" s="259" t="s">
        <v>4217</v>
      </c>
      <c r="C2430" s="270"/>
      <c r="D2430" s="270"/>
      <c r="E2430" s="270">
        <v>60000</v>
      </c>
      <c r="F2430" s="270">
        <v>60000</v>
      </c>
      <c r="G2430" s="255"/>
      <c r="H2430" s="214"/>
      <c r="I2430" s="214" t="s">
        <v>110</v>
      </c>
      <c r="J2430" s="214" t="s">
        <v>4730</v>
      </c>
    </row>
    <row r="2431" spans="1:10" x14ac:dyDescent="0.25">
      <c r="A2431" s="214" t="s">
        <v>2161</v>
      </c>
      <c r="B2431" s="259" t="s">
        <v>4217</v>
      </c>
      <c r="C2431" s="270"/>
      <c r="D2431" s="270"/>
      <c r="E2431" s="270">
        <v>32450</v>
      </c>
      <c r="F2431" s="270">
        <v>32450</v>
      </c>
      <c r="G2431" s="255"/>
      <c r="H2431" s="214"/>
      <c r="I2431" s="214" t="s">
        <v>110</v>
      </c>
      <c r="J2431" s="214" t="s">
        <v>4730</v>
      </c>
    </row>
    <row r="2432" spans="1:10" x14ac:dyDescent="0.25">
      <c r="A2432" s="214" t="s">
        <v>7104</v>
      </c>
      <c r="B2432" s="259" t="s">
        <v>4217</v>
      </c>
      <c r="C2432" s="270"/>
      <c r="D2432" s="270"/>
      <c r="E2432" s="270">
        <v>36000</v>
      </c>
      <c r="F2432" s="270">
        <v>36000</v>
      </c>
      <c r="G2432" s="255"/>
      <c r="H2432" s="214"/>
      <c r="I2432" s="214" t="s">
        <v>110</v>
      </c>
      <c r="J2432" s="214" t="s">
        <v>4730</v>
      </c>
    </row>
    <row r="2433" spans="1:10" x14ac:dyDescent="0.25">
      <c r="A2433" s="214" t="s">
        <v>2158</v>
      </c>
      <c r="B2433" s="259" t="s">
        <v>4217</v>
      </c>
      <c r="C2433" s="270"/>
      <c r="D2433" s="270"/>
      <c r="E2433" s="270">
        <v>22952</v>
      </c>
      <c r="F2433" s="270">
        <v>22952</v>
      </c>
      <c r="G2433" s="255"/>
      <c r="H2433" s="214"/>
      <c r="I2433" s="214" t="s">
        <v>110</v>
      </c>
      <c r="J2433" s="214" t="s">
        <v>4730</v>
      </c>
    </row>
    <row r="2434" spans="1:10" x14ac:dyDescent="0.25">
      <c r="A2434" s="214" t="s">
        <v>2157</v>
      </c>
      <c r="B2434" s="259" t="s">
        <v>4217</v>
      </c>
      <c r="C2434" s="270"/>
      <c r="D2434" s="270"/>
      <c r="E2434" s="270">
        <v>34000</v>
      </c>
      <c r="F2434" s="270">
        <v>34000</v>
      </c>
      <c r="G2434" s="255"/>
      <c r="H2434" s="214"/>
      <c r="I2434" s="214" t="s">
        <v>110</v>
      </c>
      <c r="J2434" s="214" t="s">
        <v>4730</v>
      </c>
    </row>
    <row r="2435" spans="1:10" ht="24" x14ac:dyDescent="0.25">
      <c r="A2435" s="214" t="s">
        <v>7105</v>
      </c>
      <c r="B2435" s="259" t="s">
        <v>4225</v>
      </c>
      <c r="C2435" s="270"/>
      <c r="D2435" s="270"/>
      <c r="E2435" s="270">
        <v>16040</v>
      </c>
      <c r="F2435" s="270">
        <v>16040</v>
      </c>
      <c r="G2435" s="255"/>
      <c r="H2435" s="214"/>
      <c r="I2435" s="214" t="s">
        <v>110</v>
      </c>
      <c r="J2435" s="214" t="s">
        <v>4730</v>
      </c>
    </row>
    <row r="2436" spans="1:10" ht="24" x14ac:dyDescent="0.25">
      <c r="A2436" s="214" t="s">
        <v>2154</v>
      </c>
      <c r="B2436" s="259" t="s">
        <v>4225</v>
      </c>
      <c r="C2436" s="270"/>
      <c r="D2436" s="270"/>
      <c r="E2436" s="270">
        <v>16937</v>
      </c>
      <c r="F2436" s="270">
        <v>16937</v>
      </c>
      <c r="G2436" s="255"/>
      <c r="H2436" s="214"/>
      <c r="I2436" s="214" t="s">
        <v>110</v>
      </c>
      <c r="J2436" s="214" t="s">
        <v>4730</v>
      </c>
    </row>
    <row r="2437" spans="1:10" x14ac:dyDescent="0.25">
      <c r="A2437" s="214" t="s">
        <v>7106</v>
      </c>
      <c r="B2437" s="259" t="s">
        <v>4217</v>
      </c>
      <c r="C2437" s="270"/>
      <c r="D2437" s="270"/>
      <c r="E2437" s="270">
        <v>16421</v>
      </c>
      <c r="F2437" s="270">
        <v>16421</v>
      </c>
      <c r="G2437" s="255"/>
      <c r="H2437" s="214"/>
      <c r="I2437" s="214" t="s">
        <v>110</v>
      </c>
      <c r="J2437" s="214" t="s">
        <v>4730</v>
      </c>
    </row>
    <row r="2438" spans="1:10" x14ac:dyDescent="0.25">
      <c r="A2438" s="214" t="s">
        <v>2153</v>
      </c>
      <c r="B2438" s="259" t="s">
        <v>4217</v>
      </c>
      <c r="C2438" s="270"/>
      <c r="D2438" s="270"/>
      <c r="E2438" s="270">
        <v>20738</v>
      </c>
      <c r="F2438" s="270">
        <v>20738</v>
      </c>
      <c r="G2438" s="255"/>
      <c r="H2438" s="214"/>
      <c r="I2438" s="214" t="s">
        <v>110</v>
      </c>
      <c r="J2438" s="214" t="s">
        <v>4730</v>
      </c>
    </row>
    <row r="2439" spans="1:10" x14ac:dyDescent="0.25">
      <c r="A2439" s="214" t="s">
        <v>2152</v>
      </c>
      <c r="B2439" s="259" t="s">
        <v>4217</v>
      </c>
      <c r="C2439" s="270"/>
      <c r="D2439" s="270"/>
      <c r="E2439" s="270">
        <v>23583</v>
      </c>
      <c r="F2439" s="270">
        <v>23583</v>
      </c>
      <c r="G2439" s="255"/>
      <c r="H2439" s="214"/>
      <c r="I2439" s="214" t="s">
        <v>110</v>
      </c>
      <c r="J2439" s="214" t="s">
        <v>4730</v>
      </c>
    </row>
    <row r="2440" spans="1:10" x14ac:dyDescent="0.25">
      <c r="A2440" s="214" t="s">
        <v>2151</v>
      </c>
      <c r="B2440" s="259" t="s">
        <v>4217</v>
      </c>
      <c r="C2440" s="270"/>
      <c r="D2440" s="270"/>
      <c r="E2440" s="270">
        <v>16955</v>
      </c>
      <c r="F2440" s="270">
        <v>16955</v>
      </c>
      <c r="G2440" s="255"/>
      <c r="H2440" s="214"/>
      <c r="I2440" s="214" t="s">
        <v>110</v>
      </c>
      <c r="J2440" s="214" t="s">
        <v>4730</v>
      </c>
    </row>
    <row r="2441" spans="1:10" x14ac:dyDescent="0.25">
      <c r="A2441" s="214" t="s">
        <v>2150</v>
      </c>
      <c r="B2441" s="259" t="s">
        <v>4227</v>
      </c>
      <c r="C2441" s="270"/>
      <c r="D2441" s="270"/>
      <c r="E2441" s="270">
        <v>14990</v>
      </c>
      <c r="F2441" s="270">
        <v>14990</v>
      </c>
      <c r="G2441" s="255"/>
      <c r="H2441" s="214"/>
      <c r="I2441" s="214" t="s">
        <v>110</v>
      </c>
      <c r="J2441" s="214" t="s">
        <v>4730</v>
      </c>
    </row>
    <row r="2442" spans="1:10" x14ac:dyDescent="0.25">
      <c r="A2442" s="214" t="s">
        <v>7107</v>
      </c>
      <c r="B2442" s="259" t="s">
        <v>4217</v>
      </c>
      <c r="C2442" s="270"/>
      <c r="D2442" s="270"/>
      <c r="E2442" s="270">
        <v>46278</v>
      </c>
      <c r="F2442" s="270">
        <v>46278</v>
      </c>
      <c r="G2442" s="255"/>
      <c r="H2442" s="214"/>
      <c r="I2442" s="214" t="s">
        <v>110</v>
      </c>
      <c r="J2442" s="214" t="s">
        <v>4730</v>
      </c>
    </row>
    <row r="2443" spans="1:10" x14ac:dyDescent="0.25">
      <c r="A2443" s="214" t="s">
        <v>7108</v>
      </c>
      <c r="B2443" s="259" t="s">
        <v>4217</v>
      </c>
      <c r="C2443" s="270"/>
      <c r="D2443" s="270"/>
      <c r="E2443" s="270">
        <v>24700</v>
      </c>
      <c r="F2443" s="270">
        <v>24700</v>
      </c>
      <c r="G2443" s="255"/>
      <c r="H2443" s="214"/>
      <c r="I2443" s="214" t="s">
        <v>110</v>
      </c>
      <c r="J2443" s="214" t="s">
        <v>4730</v>
      </c>
    </row>
    <row r="2444" spans="1:10" ht="24" x14ac:dyDescent="0.25">
      <c r="A2444" s="214" t="s">
        <v>2149</v>
      </c>
      <c r="B2444" s="259" t="s">
        <v>4228</v>
      </c>
      <c r="C2444" s="270"/>
      <c r="D2444" s="270"/>
      <c r="E2444" s="270">
        <v>16074</v>
      </c>
      <c r="F2444" s="270">
        <v>16074</v>
      </c>
      <c r="G2444" s="255"/>
      <c r="H2444" s="214"/>
      <c r="I2444" s="214" t="s">
        <v>110</v>
      </c>
      <c r="J2444" s="214" t="s">
        <v>4730</v>
      </c>
    </row>
    <row r="2445" spans="1:10" x14ac:dyDescent="0.25">
      <c r="A2445" s="214" t="s">
        <v>2147</v>
      </c>
      <c r="B2445" s="259" t="s">
        <v>4217</v>
      </c>
      <c r="C2445" s="270"/>
      <c r="D2445" s="270"/>
      <c r="E2445" s="270">
        <v>29200</v>
      </c>
      <c r="F2445" s="270">
        <v>29200</v>
      </c>
      <c r="G2445" s="255"/>
      <c r="H2445" s="214"/>
      <c r="I2445" s="214" t="s">
        <v>110</v>
      </c>
      <c r="J2445" s="214" t="s">
        <v>4730</v>
      </c>
    </row>
    <row r="2446" spans="1:10" x14ac:dyDescent="0.25">
      <c r="A2446" s="214" t="s">
        <v>2146</v>
      </c>
      <c r="B2446" s="259" t="s">
        <v>4217</v>
      </c>
      <c r="C2446" s="270"/>
      <c r="D2446" s="270"/>
      <c r="E2446" s="270">
        <v>13370.4</v>
      </c>
      <c r="F2446" s="270">
        <v>13370.4</v>
      </c>
      <c r="G2446" s="255"/>
      <c r="H2446" s="214"/>
      <c r="I2446" s="214" t="s">
        <v>110</v>
      </c>
      <c r="J2446" s="214" t="s">
        <v>4730</v>
      </c>
    </row>
    <row r="2447" spans="1:10" x14ac:dyDescent="0.25">
      <c r="A2447" s="214" t="s">
        <v>2145</v>
      </c>
      <c r="B2447" s="259" t="s">
        <v>4217</v>
      </c>
      <c r="C2447" s="270"/>
      <c r="D2447" s="270"/>
      <c r="E2447" s="270">
        <v>26629.599999999999</v>
      </c>
      <c r="F2447" s="270">
        <v>26629.599999999999</v>
      </c>
      <c r="G2447" s="255"/>
      <c r="H2447" s="214"/>
      <c r="I2447" s="214" t="s">
        <v>110</v>
      </c>
      <c r="J2447" s="214" t="s">
        <v>4730</v>
      </c>
    </row>
    <row r="2448" spans="1:10" x14ac:dyDescent="0.25">
      <c r="A2448" s="214" t="s">
        <v>7109</v>
      </c>
      <c r="B2448" s="259" t="s">
        <v>4217</v>
      </c>
      <c r="C2448" s="270"/>
      <c r="D2448" s="270"/>
      <c r="E2448" s="270">
        <v>10139.219999999999</v>
      </c>
      <c r="F2448" s="270">
        <v>10139.219999999999</v>
      </c>
      <c r="G2448" s="255"/>
      <c r="H2448" s="214"/>
      <c r="I2448" s="214" t="s">
        <v>110</v>
      </c>
      <c r="J2448" s="214" t="s">
        <v>4730</v>
      </c>
    </row>
    <row r="2449" spans="1:10" ht="24" x14ac:dyDescent="0.25">
      <c r="A2449" s="214" t="s">
        <v>7110</v>
      </c>
      <c r="B2449" s="259" t="s">
        <v>4229</v>
      </c>
      <c r="C2449" s="270"/>
      <c r="D2449" s="270"/>
      <c r="E2449" s="270">
        <v>12000</v>
      </c>
      <c r="F2449" s="270">
        <v>12000</v>
      </c>
      <c r="G2449" s="255"/>
      <c r="H2449" s="214"/>
      <c r="I2449" s="214" t="s">
        <v>110</v>
      </c>
      <c r="J2449" s="214" t="s">
        <v>4730</v>
      </c>
    </row>
    <row r="2450" spans="1:10" ht="24" x14ac:dyDescent="0.25">
      <c r="A2450" s="214" t="s">
        <v>2141</v>
      </c>
      <c r="B2450" s="259" t="s">
        <v>4230</v>
      </c>
      <c r="C2450" s="270"/>
      <c r="D2450" s="270"/>
      <c r="E2450" s="270">
        <v>55880</v>
      </c>
      <c r="F2450" s="270">
        <v>55880</v>
      </c>
      <c r="G2450" s="255"/>
      <c r="H2450" s="214"/>
      <c r="I2450" s="214" t="s">
        <v>110</v>
      </c>
      <c r="J2450" s="214" t="s">
        <v>4730</v>
      </c>
    </row>
    <row r="2451" spans="1:10" ht="24" x14ac:dyDescent="0.25">
      <c r="A2451" s="214" t="s">
        <v>2139</v>
      </c>
      <c r="B2451" s="259" t="s">
        <v>4231</v>
      </c>
      <c r="C2451" s="270"/>
      <c r="D2451" s="270"/>
      <c r="E2451" s="270">
        <v>13000</v>
      </c>
      <c r="F2451" s="270">
        <v>13000</v>
      </c>
      <c r="G2451" s="255"/>
      <c r="H2451" s="214"/>
      <c r="I2451" s="214" t="s">
        <v>110</v>
      </c>
      <c r="J2451" s="214" t="s">
        <v>4730</v>
      </c>
    </row>
    <row r="2452" spans="1:10" ht="24" x14ac:dyDescent="0.25">
      <c r="A2452" s="214" t="s">
        <v>7111</v>
      </c>
      <c r="B2452" s="259" t="s">
        <v>4232</v>
      </c>
      <c r="C2452" s="270"/>
      <c r="D2452" s="270"/>
      <c r="E2452" s="270">
        <v>15230.88</v>
      </c>
      <c r="F2452" s="270">
        <v>15230.88</v>
      </c>
      <c r="G2452" s="255"/>
      <c r="H2452" s="214"/>
      <c r="I2452" s="214" t="s">
        <v>110</v>
      </c>
      <c r="J2452" s="214" t="s">
        <v>4730</v>
      </c>
    </row>
    <row r="2453" spans="1:10" ht="24" x14ac:dyDescent="0.25">
      <c r="A2453" s="214" t="s">
        <v>7112</v>
      </c>
      <c r="B2453" s="259" t="s">
        <v>4233</v>
      </c>
      <c r="C2453" s="270"/>
      <c r="D2453" s="270"/>
      <c r="E2453" s="270">
        <v>17640</v>
      </c>
      <c r="F2453" s="270">
        <v>17640</v>
      </c>
      <c r="G2453" s="255"/>
      <c r="H2453" s="214"/>
      <c r="I2453" s="214" t="s">
        <v>110</v>
      </c>
      <c r="J2453" s="214" t="s">
        <v>4730</v>
      </c>
    </row>
    <row r="2454" spans="1:10" ht="24" x14ac:dyDescent="0.25">
      <c r="A2454" s="214" t="s">
        <v>7113</v>
      </c>
      <c r="B2454" s="259" t="s">
        <v>4232</v>
      </c>
      <c r="C2454" s="270"/>
      <c r="D2454" s="270"/>
      <c r="E2454" s="270">
        <v>15120</v>
      </c>
      <c r="F2454" s="270">
        <v>15120</v>
      </c>
      <c r="G2454" s="255"/>
      <c r="H2454" s="214"/>
      <c r="I2454" s="214" t="s">
        <v>110</v>
      </c>
      <c r="J2454" s="214" t="s">
        <v>4730</v>
      </c>
    </row>
    <row r="2455" spans="1:10" x14ac:dyDescent="0.25">
      <c r="A2455" s="214" t="s">
        <v>7114</v>
      </c>
      <c r="B2455" s="259" t="s">
        <v>4234</v>
      </c>
      <c r="C2455" s="270"/>
      <c r="D2455" s="270"/>
      <c r="E2455" s="270">
        <v>14336</v>
      </c>
      <c r="F2455" s="270">
        <v>14336</v>
      </c>
      <c r="G2455" s="255"/>
      <c r="H2455" s="214"/>
      <c r="I2455" s="214" t="s">
        <v>110</v>
      </c>
      <c r="J2455" s="214" t="s">
        <v>4730</v>
      </c>
    </row>
    <row r="2456" spans="1:10" x14ac:dyDescent="0.25">
      <c r="A2456" s="214" t="s">
        <v>7115</v>
      </c>
      <c r="B2456" s="259" t="s">
        <v>4235</v>
      </c>
      <c r="C2456" s="270"/>
      <c r="D2456" s="270"/>
      <c r="E2456" s="270">
        <v>28098</v>
      </c>
      <c r="F2456" s="270">
        <v>28098</v>
      </c>
      <c r="G2456" s="255"/>
      <c r="H2456" s="214"/>
      <c r="I2456" s="214" t="s">
        <v>110</v>
      </c>
      <c r="J2456" s="214" t="s">
        <v>4730</v>
      </c>
    </row>
    <row r="2457" spans="1:10" x14ac:dyDescent="0.25">
      <c r="A2457" s="214" t="s">
        <v>7116</v>
      </c>
      <c r="B2457" s="259" t="s">
        <v>4217</v>
      </c>
      <c r="C2457" s="270"/>
      <c r="D2457" s="270"/>
      <c r="E2457" s="270">
        <v>85577.22</v>
      </c>
      <c r="F2457" s="270">
        <v>85577.22</v>
      </c>
      <c r="G2457" s="255"/>
      <c r="H2457" s="214"/>
      <c r="I2457" s="214" t="s">
        <v>110</v>
      </c>
      <c r="J2457" s="214" t="s">
        <v>4730</v>
      </c>
    </row>
    <row r="2458" spans="1:10" x14ac:dyDescent="0.25">
      <c r="A2458" s="214" t="s">
        <v>7117</v>
      </c>
      <c r="B2458" s="259" t="s">
        <v>4217</v>
      </c>
      <c r="C2458" s="270"/>
      <c r="D2458" s="270"/>
      <c r="E2458" s="270">
        <v>99877.6</v>
      </c>
      <c r="F2458" s="270">
        <v>99877.6</v>
      </c>
      <c r="G2458" s="255"/>
      <c r="H2458" s="214"/>
      <c r="I2458" s="214" t="s">
        <v>110</v>
      </c>
      <c r="J2458" s="214" t="s">
        <v>4730</v>
      </c>
    </row>
    <row r="2459" spans="1:10" x14ac:dyDescent="0.25">
      <c r="A2459" s="214" t="s">
        <v>7118</v>
      </c>
      <c r="B2459" s="259" t="s">
        <v>4217</v>
      </c>
      <c r="C2459" s="270"/>
      <c r="D2459" s="270"/>
      <c r="E2459" s="270">
        <v>89959.1</v>
      </c>
      <c r="F2459" s="270">
        <v>89959.1</v>
      </c>
      <c r="G2459" s="255"/>
      <c r="H2459" s="214"/>
      <c r="I2459" s="214" t="s">
        <v>110</v>
      </c>
      <c r="J2459" s="214" t="s">
        <v>4730</v>
      </c>
    </row>
    <row r="2460" spans="1:10" x14ac:dyDescent="0.25">
      <c r="A2460" s="214" t="s">
        <v>7119</v>
      </c>
      <c r="B2460" s="259" t="s">
        <v>4236</v>
      </c>
      <c r="C2460" s="270"/>
      <c r="D2460" s="270"/>
      <c r="E2460" s="270">
        <v>16632.2</v>
      </c>
      <c r="F2460" s="270">
        <v>16632.2</v>
      </c>
      <c r="G2460" s="255"/>
      <c r="H2460" s="214"/>
      <c r="I2460" s="214" t="s">
        <v>110</v>
      </c>
      <c r="J2460" s="214" t="s">
        <v>4730</v>
      </c>
    </row>
    <row r="2461" spans="1:10" x14ac:dyDescent="0.25">
      <c r="A2461" s="214" t="s">
        <v>7120</v>
      </c>
      <c r="B2461" s="259" t="s">
        <v>4237</v>
      </c>
      <c r="C2461" s="270"/>
      <c r="D2461" s="270"/>
      <c r="E2461" s="270">
        <v>21876.68</v>
      </c>
      <c r="F2461" s="270">
        <v>21876.68</v>
      </c>
      <c r="G2461" s="255"/>
      <c r="H2461" s="214"/>
      <c r="I2461" s="214" t="s">
        <v>110</v>
      </c>
      <c r="J2461" s="214" t="s">
        <v>4730</v>
      </c>
    </row>
    <row r="2462" spans="1:10" ht="24" x14ac:dyDescent="0.25">
      <c r="A2462" s="214" t="s">
        <v>7121</v>
      </c>
      <c r="B2462" s="259" t="s">
        <v>4233</v>
      </c>
      <c r="C2462" s="270"/>
      <c r="D2462" s="270"/>
      <c r="E2462" s="270">
        <v>182906.25</v>
      </c>
      <c r="F2462" s="270">
        <v>182906.25</v>
      </c>
      <c r="G2462" s="255"/>
      <c r="H2462" s="214"/>
      <c r="I2462" s="214" t="s">
        <v>110</v>
      </c>
      <c r="J2462" s="214" t="s">
        <v>4730</v>
      </c>
    </row>
    <row r="2463" spans="1:10" x14ac:dyDescent="0.25">
      <c r="A2463" s="214" t="s">
        <v>7122</v>
      </c>
      <c r="B2463" s="259" t="s">
        <v>4238</v>
      </c>
      <c r="C2463" s="270"/>
      <c r="D2463" s="270"/>
      <c r="E2463" s="270">
        <v>48410</v>
      </c>
      <c r="F2463" s="270">
        <v>48410</v>
      </c>
      <c r="G2463" s="255"/>
      <c r="H2463" s="214"/>
      <c r="I2463" s="214" t="s">
        <v>110</v>
      </c>
      <c r="J2463" s="214" t="s">
        <v>4730</v>
      </c>
    </row>
    <row r="2464" spans="1:10" x14ac:dyDescent="0.25">
      <c r="A2464" s="214" t="s">
        <v>7123</v>
      </c>
      <c r="B2464" s="259" t="s">
        <v>4239</v>
      </c>
      <c r="C2464" s="270"/>
      <c r="D2464" s="270"/>
      <c r="E2464" s="270">
        <v>13620</v>
      </c>
      <c r="F2464" s="270">
        <v>13620</v>
      </c>
      <c r="G2464" s="255"/>
      <c r="H2464" s="214"/>
      <c r="I2464" s="214" t="s">
        <v>110</v>
      </c>
      <c r="J2464" s="214" t="s">
        <v>4730</v>
      </c>
    </row>
    <row r="2465" spans="1:10" ht="24" x14ac:dyDescent="0.25">
      <c r="A2465" s="214" t="s">
        <v>7124</v>
      </c>
      <c r="B2465" s="259" t="s">
        <v>4240</v>
      </c>
      <c r="C2465" s="270"/>
      <c r="D2465" s="270"/>
      <c r="E2465" s="270">
        <v>62700</v>
      </c>
      <c r="F2465" s="270">
        <v>62700</v>
      </c>
      <c r="G2465" s="255"/>
      <c r="H2465" s="214"/>
      <c r="I2465" s="214" t="s">
        <v>110</v>
      </c>
      <c r="J2465" s="214" t="s">
        <v>4730</v>
      </c>
    </row>
    <row r="2466" spans="1:10" ht="24" x14ac:dyDescent="0.25">
      <c r="A2466" s="214" t="s">
        <v>7125</v>
      </c>
      <c r="B2466" s="259" t="s">
        <v>4241</v>
      </c>
      <c r="C2466" s="270"/>
      <c r="D2466" s="270"/>
      <c r="E2466" s="270">
        <v>88000</v>
      </c>
      <c r="F2466" s="270">
        <v>88000</v>
      </c>
      <c r="G2466" s="255"/>
      <c r="H2466" s="214"/>
      <c r="I2466" s="214" t="s">
        <v>110</v>
      </c>
      <c r="J2466" s="214" t="s">
        <v>4730</v>
      </c>
    </row>
    <row r="2467" spans="1:10" x14ac:dyDescent="0.25">
      <c r="A2467" s="214" t="s">
        <v>7126</v>
      </c>
      <c r="B2467" s="259" t="s">
        <v>4242</v>
      </c>
      <c r="C2467" s="270"/>
      <c r="D2467" s="270"/>
      <c r="E2467" s="270">
        <v>17655.09</v>
      </c>
      <c r="F2467" s="270">
        <v>17655.09</v>
      </c>
      <c r="G2467" s="255"/>
      <c r="H2467" s="214"/>
      <c r="I2467" s="214" t="s">
        <v>110</v>
      </c>
      <c r="J2467" s="214" t="s">
        <v>4730</v>
      </c>
    </row>
    <row r="2468" spans="1:10" x14ac:dyDescent="0.25">
      <c r="A2468" s="214" t="s">
        <v>7127</v>
      </c>
      <c r="B2468" s="259" t="s">
        <v>4243</v>
      </c>
      <c r="C2468" s="270"/>
      <c r="D2468" s="270"/>
      <c r="E2468" s="270">
        <v>13557.09</v>
      </c>
      <c r="F2468" s="270">
        <v>13557.09</v>
      </c>
      <c r="G2468" s="255"/>
      <c r="H2468" s="214"/>
      <c r="I2468" s="214" t="s">
        <v>110</v>
      </c>
      <c r="J2468" s="214" t="s">
        <v>4730</v>
      </c>
    </row>
    <row r="2469" spans="1:10" x14ac:dyDescent="0.25">
      <c r="A2469" s="214" t="s">
        <v>7128</v>
      </c>
      <c r="B2469" s="259" t="s">
        <v>4244</v>
      </c>
      <c r="C2469" s="270"/>
      <c r="D2469" s="270"/>
      <c r="E2469" s="270">
        <v>19755.09</v>
      </c>
      <c r="F2469" s="270">
        <v>19755.09</v>
      </c>
      <c r="G2469" s="255"/>
      <c r="H2469" s="214"/>
      <c r="I2469" s="214" t="s">
        <v>110</v>
      </c>
      <c r="J2469" s="214" t="s">
        <v>4730</v>
      </c>
    </row>
    <row r="2470" spans="1:10" x14ac:dyDescent="0.25">
      <c r="A2470" s="214" t="s">
        <v>7129</v>
      </c>
      <c r="B2470" s="259" t="s">
        <v>4217</v>
      </c>
      <c r="C2470" s="270"/>
      <c r="D2470" s="270"/>
      <c r="E2470" s="270">
        <v>50000</v>
      </c>
      <c r="F2470" s="270">
        <v>50000</v>
      </c>
      <c r="G2470" s="255"/>
      <c r="H2470" s="214"/>
      <c r="I2470" s="214" t="s">
        <v>110</v>
      </c>
      <c r="J2470" s="214" t="s">
        <v>4730</v>
      </c>
    </row>
    <row r="2471" spans="1:10" x14ac:dyDescent="0.25">
      <c r="A2471" s="214" t="s">
        <v>7130</v>
      </c>
      <c r="B2471" s="259" t="s">
        <v>4245</v>
      </c>
      <c r="C2471" s="270"/>
      <c r="D2471" s="270"/>
      <c r="E2471" s="270">
        <v>26550</v>
      </c>
      <c r="F2471" s="270">
        <v>26550</v>
      </c>
      <c r="G2471" s="255"/>
      <c r="H2471" s="214"/>
      <c r="I2471" s="214" t="s">
        <v>110</v>
      </c>
      <c r="J2471" s="214" t="s">
        <v>4730</v>
      </c>
    </row>
    <row r="2472" spans="1:10" x14ac:dyDescent="0.25">
      <c r="A2472" s="214" t="s">
        <v>7131</v>
      </c>
      <c r="B2472" s="259" t="s">
        <v>4222</v>
      </c>
      <c r="C2472" s="270"/>
      <c r="D2472" s="270"/>
      <c r="E2472" s="270">
        <v>22840</v>
      </c>
      <c r="F2472" s="270">
        <v>22840</v>
      </c>
      <c r="G2472" s="255"/>
      <c r="H2472" s="214"/>
      <c r="I2472" s="214" t="s">
        <v>110</v>
      </c>
      <c r="J2472" s="214" t="s">
        <v>4730</v>
      </c>
    </row>
    <row r="2473" spans="1:10" x14ac:dyDescent="0.25">
      <c r="A2473" s="214" t="s">
        <v>7132</v>
      </c>
      <c r="B2473" s="259" t="s">
        <v>4217</v>
      </c>
      <c r="C2473" s="270"/>
      <c r="D2473" s="270"/>
      <c r="E2473" s="270">
        <v>150000</v>
      </c>
      <c r="F2473" s="270">
        <v>150000</v>
      </c>
      <c r="G2473" s="255"/>
      <c r="H2473" s="214"/>
      <c r="I2473" s="214" t="s">
        <v>110</v>
      </c>
      <c r="J2473" s="214" t="s">
        <v>4730</v>
      </c>
    </row>
    <row r="2474" spans="1:10" x14ac:dyDescent="0.25">
      <c r="A2474" s="214" t="s">
        <v>7133</v>
      </c>
      <c r="B2474" s="259" t="s">
        <v>4222</v>
      </c>
      <c r="C2474" s="270"/>
      <c r="D2474" s="270"/>
      <c r="E2474" s="270">
        <v>17220</v>
      </c>
      <c r="F2474" s="270">
        <v>17220</v>
      </c>
      <c r="G2474" s="255"/>
      <c r="H2474" s="214"/>
      <c r="I2474" s="214" t="s">
        <v>110</v>
      </c>
      <c r="J2474" s="214" t="s">
        <v>4730</v>
      </c>
    </row>
    <row r="2475" spans="1:10" x14ac:dyDescent="0.25">
      <c r="A2475" s="214" t="s">
        <v>7134</v>
      </c>
      <c r="B2475" s="259" t="s">
        <v>4217</v>
      </c>
      <c r="C2475" s="270"/>
      <c r="D2475" s="270"/>
      <c r="E2475" s="270">
        <v>85669</v>
      </c>
      <c r="F2475" s="270">
        <v>85669</v>
      </c>
      <c r="G2475" s="255"/>
      <c r="H2475" s="214"/>
      <c r="I2475" s="214" t="s">
        <v>110</v>
      </c>
      <c r="J2475" s="214" t="s">
        <v>4730</v>
      </c>
    </row>
    <row r="2476" spans="1:10" x14ac:dyDescent="0.25">
      <c r="A2476" s="214" t="s">
        <v>7135</v>
      </c>
      <c r="B2476" s="259" t="s">
        <v>3383</v>
      </c>
      <c r="C2476" s="270"/>
      <c r="D2476" s="270"/>
      <c r="E2476" s="270">
        <v>21140</v>
      </c>
      <c r="F2476" s="270">
        <v>21140</v>
      </c>
      <c r="G2476" s="255"/>
      <c r="H2476" s="214"/>
      <c r="I2476" s="214" t="s">
        <v>110</v>
      </c>
      <c r="J2476" s="214" t="s">
        <v>4730</v>
      </c>
    </row>
    <row r="2477" spans="1:10" x14ac:dyDescent="0.25">
      <c r="A2477" s="214" t="s">
        <v>7136</v>
      </c>
      <c r="B2477" s="259" t="s">
        <v>716</v>
      </c>
      <c r="C2477" s="270"/>
      <c r="D2477" s="270"/>
      <c r="E2477" s="270">
        <v>44920</v>
      </c>
      <c r="F2477" s="270">
        <v>44920</v>
      </c>
      <c r="G2477" s="255"/>
      <c r="H2477" s="214"/>
      <c r="I2477" s="214" t="s">
        <v>110</v>
      </c>
      <c r="J2477" s="214" t="s">
        <v>4730</v>
      </c>
    </row>
    <row r="2478" spans="1:10" x14ac:dyDescent="0.25">
      <c r="A2478" s="214" t="s">
        <v>7137</v>
      </c>
      <c r="B2478" s="259" t="s">
        <v>4217</v>
      </c>
      <c r="C2478" s="270"/>
      <c r="D2478" s="270"/>
      <c r="E2478" s="270">
        <v>12000</v>
      </c>
      <c r="F2478" s="270">
        <v>12000</v>
      </c>
      <c r="G2478" s="255"/>
      <c r="H2478" s="214"/>
      <c r="I2478" s="214" t="s">
        <v>110</v>
      </c>
      <c r="J2478" s="214" t="s">
        <v>4730</v>
      </c>
    </row>
    <row r="2479" spans="1:10" x14ac:dyDescent="0.25">
      <c r="A2479" s="214" t="s">
        <v>7138</v>
      </c>
      <c r="B2479" s="259" t="s">
        <v>4217</v>
      </c>
      <c r="C2479" s="270"/>
      <c r="D2479" s="270"/>
      <c r="E2479" s="270">
        <v>90000</v>
      </c>
      <c r="F2479" s="270">
        <v>90000</v>
      </c>
      <c r="G2479" s="255"/>
      <c r="H2479" s="214"/>
      <c r="I2479" s="214" t="s">
        <v>110</v>
      </c>
      <c r="J2479" s="214" t="s">
        <v>4730</v>
      </c>
    </row>
    <row r="2480" spans="1:10" x14ac:dyDescent="0.25">
      <c r="A2480" s="214" t="s">
        <v>7139</v>
      </c>
      <c r="B2480" s="259" t="s">
        <v>4246</v>
      </c>
      <c r="C2480" s="270"/>
      <c r="D2480" s="270"/>
      <c r="E2480" s="270">
        <v>26045.1</v>
      </c>
      <c r="F2480" s="270">
        <v>26045.1</v>
      </c>
      <c r="G2480" s="255"/>
      <c r="H2480" s="214"/>
      <c r="I2480" s="214" t="s">
        <v>110</v>
      </c>
      <c r="J2480" s="214" t="s">
        <v>4730</v>
      </c>
    </row>
    <row r="2481" spans="1:10" x14ac:dyDescent="0.25">
      <c r="A2481" s="214" t="s">
        <v>7140</v>
      </c>
      <c r="B2481" s="259" t="s">
        <v>724</v>
      </c>
      <c r="C2481" s="270"/>
      <c r="D2481" s="270"/>
      <c r="E2481" s="270">
        <v>29584.799999999999</v>
      </c>
      <c r="F2481" s="270">
        <v>29584.799999999999</v>
      </c>
      <c r="G2481" s="255"/>
      <c r="H2481" s="214"/>
      <c r="I2481" s="214" t="s">
        <v>110</v>
      </c>
      <c r="J2481" s="214" t="s">
        <v>4730</v>
      </c>
    </row>
    <row r="2482" spans="1:10" x14ac:dyDescent="0.25">
      <c r="A2482" s="214" t="s">
        <v>7141</v>
      </c>
      <c r="B2482" s="259" t="s">
        <v>4247</v>
      </c>
      <c r="C2482" s="270"/>
      <c r="D2482" s="270"/>
      <c r="E2482" s="270">
        <v>28139.599999999999</v>
      </c>
      <c r="F2482" s="270">
        <v>28139.599999999999</v>
      </c>
      <c r="G2482" s="255"/>
      <c r="H2482" s="214"/>
      <c r="I2482" s="214" t="s">
        <v>110</v>
      </c>
      <c r="J2482" s="214" t="s">
        <v>4730</v>
      </c>
    </row>
    <row r="2483" spans="1:10" x14ac:dyDescent="0.25">
      <c r="A2483" s="214" t="s">
        <v>7142</v>
      </c>
      <c r="B2483" s="259" t="s">
        <v>4248</v>
      </c>
      <c r="C2483" s="270"/>
      <c r="D2483" s="270"/>
      <c r="E2483" s="270">
        <v>25317</v>
      </c>
      <c r="F2483" s="270">
        <v>25317</v>
      </c>
      <c r="G2483" s="255"/>
      <c r="H2483" s="214"/>
      <c r="I2483" s="214" t="s">
        <v>110</v>
      </c>
      <c r="J2483" s="214" t="s">
        <v>4730</v>
      </c>
    </row>
    <row r="2484" spans="1:10" x14ac:dyDescent="0.25">
      <c r="A2484" s="214" t="s">
        <v>7143</v>
      </c>
      <c r="B2484" s="259" t="s">
        <v>4249</v>
      </c>
      <c r="C2484" s="270"/>
      <c r="D2484" s="270"/>
      <c r="E2484" s="270">
        <v>30794</v>
      </c>
      <c r="F2484" s="270">
        <v>30794</v>
      </c>
      <c r="G2484" s="255"/>
      <c r="H2484" s="214"/>
      <c r="I2484" s="214" t="s">
        <v>110</v>
      </c>
      <c r="J2484" s="214" t="s">
        <v>4730</v>
      </c>
    </row>
    <row r="2485" spans="1:10" x14ac:dyDescent="0.25">
      <c r="A2485" s="214" t="s">
        <v>7144</v>
      </c>
      <c r="B2485" s="227" t="s">
        <v>4217</v>
      </c>
      <c r="C2485" s="227"/>
      <c r="D2485" s="227"/>
      <c r="E2485" s="227">
        <v>71933.399999999994</v>
      </c>
      <c r="F2485" s="270">
        <f>E2485-G2485</f>
        <v>71933.399999999994</v>
      </c>
      <c r="G2485" s="255"/>
      <c r="H2485" s="214"/>
      <c r="I2485" s="214" t="s">
        <v>110</v>
      </c>
      <c r="J2485" s="214" t="s">
        <v>4730</v>
      </c>
    </row>
    <row r="2486" spans="1:10" x14ac:dyDescent="0.25">
      <c r="A2486" s="214" t="s">
        <v>7145</v>
      </c>
      <c r="B2486" s="227" t="s">
        <v>4217</v>
      </c>
      <c r="C2486" s="227"/>
      <c r="D2486" s="227"/>
      <c r="E2486" s="227">
        <v>23269.88</v>
      </c>
      <c r="F2486" s="270">
        <f>E2486-G2486</f>
        <v>23269.88</v>
      </c>
      <c r="G2486" s="255"/>
      <c r="H2486" s="214"/>
      <c r="I2486" s="214" t="s">
        <v>110</v>
      </c>
      <c r="J2486" s="214" t="s">
        <v>4730</v>
      </c>
    </row>
    <row r="2487" spans="1:10" x14ac:dyDescent="0.25">
      <c r="A2487" s="214" t="s">
        <v>7146</v>
      </c>
      <c r="B2487" s="227" t="s">
        <v>716</v>
      </c>
      <c r="C2487" s="227"/>
      <c r="D2487" s="227"/>
      <c r="E2487" s="227">
        <v>32580</v>
      </c>
      <c r="F2487" s="270">
        <f>E2487-G2487</f>
        <v>32580</v>
      </c>
      <c r="G2487" s="255"/>
      <c r="H2487" s="214"/>
      <c r="I2487" s="214" t="s">
        <v>110</v>
      </c>
      <c r="J2487" s="214" t="s">
        <v>4730</v>
      </c>
    </row>
    <row r="2488" spans="1:10" x14ac:dyDescent="0.25">
      <c r="A2488" s="214" t="s">
        <v>7147</v>
      </c>
      <c r="B2488" s="227" t="s">
        <v>716</v>
      </c>
      <c r="C2488" s="227"/>
      <c r="D2488" s="227"/>
      <c r="E2488" s="227">
        <v>39096</v>
      </c>
      <c r="F2488" s="270">
        <f>E2488-G2488</f>
        <v>39096</v>
      </c>
      <c r="G2488" s="255"/>
      <c r="H2488" s="214"/>
      <c r="I2488" s="214" t="s">
        <v>110</v>
      </c>
      <c r="J2488" s="214" t="s">
        <v>4730</v>
      </c>
    </row>
    <row r="2489" spans="1:10" ht="48" x14ac:dyDescent="0.25">
      <c r="A2489" s="214" t="s">
        <v>7148</v>
      </c>
      <c r="B2489" s="259" t="s">
        <v>4253</v>
      </c>
      <c r="C2489" s="270"/>
      <c r="D2489" s="270"/>
      <c r="E2489" s="270">
        <v>12000</v>
      </c>
      <c r="F2489" s="270">
        <v>12000</v>
      </c>
      <c r="G2489" s="255"/>
      <c r="H2489" s="214"/>
      <c r="I2489" s="214" t="s">
        <v>4727</v>
      </c>
      <c r="J2489" s="214" t="s">
        <v>4730</v>
      </c>
    </row>
    <row r="2490" spans="1:10" ht="48" x14ac:dyDescent="0.25">
      <c r="A2490" s="214" t="s">
        <v>7149</v>
      </c>
      <c r="B2490" s="259" t="s">
        <v>4255</v>
      </c>
      <c r="C2490" s="270"/>
      <c r="D2490" s="270"/>
      <c r="E2490" s="270">
        <v>18000</v>
      </c>
      <c r="F2490" s="270">
        <v>18000</v>
      </c>
      <c r="G2490" s="255"/>
      <c r="H2490" s="214"/>
      <c r="I2490" s="214" t="s">
        <v>4727</v>
      </c>
      <c r="J2490" s="214" t="s">
        <v>4730</v>
      </c>
    </row>
    <row r="2491" spans="1:10" ht="48" x14ac:dyDescent="0.25">
      <c r="A2491" s="214" t="s">
        <v>7150</v>
      </c>
      <c r="B2491" s="259" t="s">
        <v>4256</v>
      </c>
      <c r="C2491" s="270"/>
      <c r="D2491" s="270"/>
      <c r="E2491" s="270">
        <v>12000</v>
      </c>
      <c r="F2491" s="270">
        <v>12000</v>
      </c>
      <c r="G2491" s="255"/>
      <c r="H2491" s="214"/>
      <c r="I2491" s="214" t="s">
        <v>4727</v>
      </c>
      <c r="J2491" s="214" t="s">
        <v>4730</v>
      </c>
    </row>
    <row r="2492" spans="1:10" ht="48" x14ac:dyDescent="0.25">
      <c r="A2492" s="214" t="s">
        <v>7151</v>
      </c>
      <c r="B2492" s="259" t="s">
        <v>4257</v>
      </c>
      <c r="C2492" s="270"/>
      <c r="D2492" s="270"/>
      <c r="E2492" s="270">
        <v>40000</v>
      </c>
      <c r="F2492" s="270">
        <v>40000</v>
      </c>
      <c r="G2492" s="255"/>
      <c r="H2492" s="214"/>
      <c r="I2492" s="214" t="s">
        <v>4727</v>
      </c>
      <c r="J2492" s="214" t="s">
        <v>4730</v>
      </c>
    </row>
    <row r="2493" spans="1:10" ht="48" x14ac:dyDescent="0.25">
      <c r="A2493" s="214" t="s">
        <v>7152</v>
      </c>
      <c r="B2493" s="259" t="s">
        <v>4259</v>
      </c>
      <c r="C2493" s="270"/>
      <c r="D2493" s="270"/>
      <c r="E2493" s="270">
        <v>22500</v>
      </c>
      <c r="F2493" s="270">
        <v>22500</v>
      </c>
      <c r="G2493" s="255"/>
      <c r="H2493" s="214"/>
      <c r="I2493" s="214" t="s">
        <v>4727</v>
      </c>
      <c r="J2493" s="214" t="s">
        <v>4730</v>
      </c>
    </row>
    <row r="2494" spans="1:10" ht="48" x14ac:dyDescent="0.25">
      <c r="A2494" s="214" t="s">
        <v>7153</v>
      </c>
      <c r="B2494" s="259" t="s">
        <v>4260</v>
      </c>
      <c r="C2494" s="270"/>
      <c r="D2494" s="270"/>
      <c r="E2494" s="270">
        <v>44400</v>
      </c>
      <c r="F2494" s="270">
        <v>44400</v>
      </c>
      <c r="G2494" s="255"/>
      <c r="H2494" s="214"/>
      <c r="I2494" s="214" t="s">
        <v>4727</v>
      </c>
      <c r="J2494" s="214" t="s">
        <v>4730</v>
      </c>
    </row>
    <row r="2495" spans="1:10" ht="48" x14ac:dyDescent="0.25">
      <c r="A2495" s="214" t="s">
        <v>7154</v>
      </c>
      <c r="B2495" s="259" t="s">
        <v>4261</v>
      </c>
      <c r="C2495" s="270"/>
      <c r="D2495" s="270"/>
      <c r="E2495" s="270">
        <v>10500</v>
      </c>
      <c r="F2495" s="270">
        <v>10500</v>
      </c>
      <c r="G2495" s="255"/>
      <c r="H2495" s="214"/>
      <c r="I2495" s="214" t="s">
        <v>4727</v>
      </c>
      <c r="J2495" s="214" t="s">
        <v>4730</v>
      </c>
    </row>
    <row r="2496" spans="1:10" ht="48" x14ac:dyDescent="0.25">
      <c r="A2496" s="214" t="s">
        <v>7155</v>
      </c>
      <c r="B2496" s="259" t="s">
        <v>4262</v>
      </c>
      <c r="C2496" s="270"/>
      <c r="D2496" s="270"/>
      <c r="E2496" s="270">
        <v>21000</v>
      </c>
      <c r="F2496" s="270">
        <v>21000</v>
      </c>
      <c r="G2496" s="255"/>
      <c r="H2496" s="214"/>
      <c r="I2496" s="214" t="s">
        <v>4727</v>
      </c>
      <c r="J2496" s="214" t="s">
        <v>4730</v>
      </c>
    </row>
    <row r="2497" spans="1:10" ht="48" x14ac:dyDescent="0.25">
      <c r="A2497" s="214" t="s">
        <v>7156</v>
      </c>
      <c r="B2497" s="259" t="s">
        <v>4217</v>
      </c>
      <c r="C2497" s="270"/>
      <c r="D2497" s="270"/>
      <c r="E2497" s="270">
        <v>20000</v>
      </c>
      <c r="F2497" s="270">
        <v>20000</v>
      </c>
      <c r="G2497" s="255"/>
      <c r="H2497" s="214"/>
      <c r="I2497" s="214" t="s">
        <v>4727</v>
      </c>
      <c r="J2497" s="214" t="s">
        <v>4730</v>
      </c>
    </row>
    <row r="2498" spans="1:10" ht="48" x14ac:dyDescent="0.25">
      <c r="A2498" s="214" t="s">
        <v>7157</v>
      </c>
      <c r="B2498" s="259" t="s">
        <v>4252</v>
      </c>
      <c r="C2498" s="270"/>
      <c r="D2498" s="270"/>
      <c r="E2498" s="270">
        <v>14061</v>
      </c>
      <c r="F2498" s="270">
        <v>14061</v>
      </c>
      <c r="G2498" s="255"/>
      <c r="H2498" s="214"/>
      <c r="I2498" s="214" t="s">
        <v>4727</v>
      </c>
      <c r="J2498" s="214" t="s">
        <v>4730</v>
      </c>
    </row>
    <row r="2499" spans="1:10" ht="48" x14ac:dyDescent="0.25">
      <c r="A2499" s="214" t="s">
        <v>7158</v>
      </c>
      <c r="B2499" s="259" t="s">
        <v>4263</v>
      </c>
      <c r="C2499" s="270"/>
      <c r="D2499" s="270"/>
      <c r="E2499" s="270">
        <v>15236.19</v>
      </c>
      <c r="F2499" s="270">
        <v>15236.19</v>
      </c>
      <c r="G2499" s="255"/>
      <c r="H2499" s="214"/>
      <c r="I2499" s="214" t="s">
        <v>4727</v>
      </c>
      <c r="J2499" s="214" t="s">
        <v>4730</v>
      </c>
    </row>
    <row r="2500" spans="1:10" ht="48" x14ac:dyDescent="0.25">
      <c r="A2500" s="214" t="s">
        <v>7159</v>
      </c>
      <c r="B2500" s="259" t="s">
        <v>4264</v>
      </c>
      <c r="C2500" s="270"/>
      <c r="D2500" s="270"/>
      <c r="E2500" s="270">
        <v>17344.8</v>
      </c>
      <c r="F2500" s="270">
        <v>17344.8</v>
      </c>
      <c r="G2500" s="255"/>
      <c r="H2500" s="214"/>
      <c r="I2500" s="214" t="s">
        <v>4727</v>
      </c>
      <c r="J2500" s="214" t="s">
        <v>4730</v>
      </c>
    </row>
    <row r="2501" spans="1:10" ht="48" x14ac:dyDescent="0.25">
      <c r="A2501" s="214" t="s">
        <v>7160</v>
      </c>
      <c r="B2501" s="259" t="s">
        <v>4265</v>
      </c>
      <c r="C2501" s="270"/>
      <c r="D2501" s="270"/>
      <c r="E2501" s="270">
        <v>55555.519999999997</v>
      </c>
      <c r="F2501" s="270">
        <v>55555.519999999997</v>
      </c>
      <c r="G2501" s="255"/>
      <c r="H2501" s="214"/>
      <c r="I2501" s="214" t="s">
        <v>4727</v>
      </c>
      <c r="J2501" s="214" t="s">
        <v>4730</v>
      </c>
    </row>
    <row r="2502" spans="1:10" ht="48" x14ac:dyDescent="0.25">
      <c r="A2502" s="214" t="s">
        <v>7161</v>
      </c>
      <c r="B2502" s="259" t="s">
        <v>4266</v>
      </c>
      <c r="C2502" s="270"/>
      <c r="D2502" s="270"/>
      <c r="E2502" s="270">
        <v>50000</v>
      </c>
      <c r="F2502" s="270">
        <v>50000</v>
      </c>
      <c r="G2502" s="255"/>
      <c r="H2502" s="214"/>
      <c r="I2502" s="214" t="s">
        <v>4727</v>
      </c>
      <c r="J2502" s="214" t="s">
        <v>4730</v>
      </c>
    </row>
    <row r="2503" spans="1:10" ht="48" x14ac:dyDescent="0.25">
      <c r="A2503" s="214" t="s">
        <v>7162</v>
      </c>
      <c r="B2503" s="259" t="s">
        <v>4267</v>
      </c>
      <c r="C2503" s="270"/>
      <c r="D2503" s="270"/>
      <c r="E2503" s="270">
        <v>35220</v>
      </c>
      <c r="F2503" s="270">
        <v>35220</v>
      </c>
      <c r="G2503" s="255"/>
      <c r="H2503" s="214"/>
      <c r="I2503" s="214" t="s">
        <v>4727</v>
      </c>
      <c r="J2503" s="214" t="s">
        <v>4730</v>
      </c>
    </row>
    <row r="2504" spans="1:10" ht="48" x14ac:dyDescent="0.25">
      <c r="A2504" s="214" t="s">
        <v>7163</v>
      </c>
      <c r="B2504" s="259" t="s">
        <v>4268</v>
      </c>
      <c r="C2504" s="270"/>
      <c r="D2504" s="270"/>
      <c r="E2504" s="270">
        <v>26000</v>
      </c>
      <c r="F2504" s="270">
        <v>26000</v>
      </c>
      <c r="G2504" s="255"/>
      <c r="H2504" s="214"/>
      <c r="I2504" s="214" t="s">
        <v>4727</v>
      </c>
      <c r="J2504" s="214" t="s">
        <v>4730</v>
      </c>
    </row>
    <row r="2505" spans="1:10" ht="48" x14ac:dyDescent="0.25">
      <c r="A2505" s="214" t="s">
        <v>7164</v>
      </c>
      <c r="B2505" s="259" t="s">
        <v>4268</v>
      </c>
      <c r="C2505" s="270"/>
      <c r="D2505" s="270"/>
      <c r="E2505" s="270">
        <v>46800</v>
      </c>
      <c r="F2505" s="270">
        <v>46800</v>
      </c>
      <c r="G2505" s="255"/>
      <c r="H2505" s="214"/>
      <c r="I2505" s="214" t="s">
        <v>4727</v>
      </c>
      <c r="J2505" s="214" t="s">
        <v>4730</v>
      </c>
    </row>
    <row r="2506" spans="1:10" ht="48" x14ac:dyDescent="0.25">
      <c r="A2506" s="214" t="s">
        <v>7165</v>
      </c>
      <c r="B2506" s="259" t="s">
        <v>4269</v>
      </c>
      <c r="C2506" s="270"/>
      <c r="D2506" s="270"/>
      <c r="E2506" s="270">
        <v>16700</v>
      </c>
      <c r="F2506" s="270">
        <v>16700</v>
      </c>
      <c r="G2506" s="255"/>
      <c r="H2506" s="214"/>
      <c r="I2506" s="214" t="s">
        <v>4727</v>
      </c>
      <c r="J2506" s="214" t="s">
        <v>4730</v>
      </c>
    </row>
    <row r="2507" spans="1:10" ht="48" x14ac:dyDescent="0.25">
      <c r="A2507" s="214" t="s">
        <v>7166</v>
      </c>
      <c r="B2507" s="259" t="s">
        <v>4270</v>
      </c>
      <c r="C2507" s="270"/>
      <c r="D2507" s="270"/>
      <c r="E2507" s="270">
        <v>24300</v>
      </c>
      <c r="F2507" s="270">
        <v>24300</v>
      </c>
      <c r="G2507" s="255"/>
      <c r="H2507" s="214"/>
      <c r="I2507" s="214" t="s">
        <v>4727</v>
      </c>
      <c r="J2507" s="214" t="s">
        <v>4730</v>
      </c>
    </row>
    <row r="2508" spans="1:10" ht="48" x14ac:dyDescent="0.25">
      <c r="A2508" s="214" t="s">
        <v>7167</v>
      </c>
      <c r="B2508" s="259" t="s">
        <v>4271</v>
      </c>
      <c r="C2508" s="270"/>
      <c r="D2508" s="270"/>
      <c r="E2508" s="270">
        <v>20000</v>
      </c>
      <c r="F2508" s="270">
        <v>20000</v>
      </c>
      <c r="G2508" s="255"/>
      <c r="H2508" s="214"/>
      <c r="I2508" s="214" t="s">
        <v>4727</v>
      </c>
      <c r="J2508" s="214" t="s">
        <v>4730</v>
      </c>
    </row>
    <row r="2509" spans="1:10" ht="48" x14ac:dyDescent="0.25">
      <c r="A2509" s="214" t="s">
        <v>7168</v>
      </c>
      <c r="B2509" s="259" t="s">
        <v>4272</v>
      </c>
      <c r="C2509" s="270"/>
      <c r="D2509" s="270"/>
      <c r="E2509" s="270">
        <v>46048</v>
      </c>
      <c r="F2509" s="270">
        <v>46048</v>
      </c>
      <c r="G2509" s="255"/>
      <c r="H2509" s="214"/>
      <c r="I2509" s="214" t="s">
        <v>4727</v>
      </c>
      <c r="J2509" s="214" t="s">
        <v>4730</v>
      </c>
    </row>
    <row r="2510" spans="1:10" ht="48" x14ac:dyDescent="0.25">
      <c r="A2510" s="214" t="s">
        <v>2124</v>
      </c>
      <c r="B2510" s="259" t="s">
        <v>4273</v>
      </c>
      <c r="C2510" s="270"/>
      <c r="D2510" s="270"/>
      <c r="E2510" s="270">
        <v>28980</v>
      </c>
      <c r="F2510" s="270">
        <v>28980</v>
      </c>
      <c r="G2510" s="255"/>
      <c r="H2510" s="214"/>
      <c r="I2510" s="214" t="s">
        <v>4727</v>
      </c>
      <c r="J2510" s="214" t="s">
        <v>4730</v>
      </c>
    </row>
    <row r="2511" spans="1:10" ht="48" x14ac:dyDescent="0.25">
      <c r="A2511" s="214" t="s">
        <v>7169</v>
      </c>
      <c r="B2511" s="259" t="s">
        <v>4222</v>
      </c>
      <c r="C2511" s="270"/>
      <c r="D2511" s="270"/>
      <c r="E2511" s="270">
        <v>17500</v>
      </c>
      <c r="F2511" s="270">
        <v>17500</v>
      </c>
      <c r="G2511" s="255"/>
      <c r="H2511" s="214"/>
      <c r="I2511" s="214" t="s">
        <v>4727</v>
      </c>
      <c r="J2511" s="214" t="s">
        <v>4730</v>
      </c>
    </row>
    <row r="2512" spans="1:10" ht="48" x14ac:dyDescent="0.25">
      <c r="A2512" s="214" t="s">
        <v>7170</v>
      </c>
      <c r="B2512" s="259" t="s">
        <v>4274</v>
      </c>
      <c r="C2512" s="270"/>
      <c r="D2512" s="270"/>
      <c r="E2512" s="270">
        <v>13478</v>
      </c>
      <c r="F2512" s="270">
        <v>13478</v>
      </c>
      <c r="G2512" s="255"/>
      <c r="H2512" s="214"/>
      <c r="I2512" s="214" t="s">
        <v>4727</v>
      </c>
      <c r="J2512" s="214" t="s">
        <v>4730</v>
      </c>
    </row>
    <row r="2513" spans="1:10" ht="48" x14ac:dyDescent="0.25">
      <c r="A2513" s="214" t="s">
        <v>7171</v>
      </c>
      <c r="B2513" s="259" t="s">
        <v>4275</v>
      </c>
      <c r="C2513" s="270"/>
      <c r="D2513" s="270"/>
      <c r="E2513" s="270">
        <v>35709</v>
      </c>
      <c r="F2513" s="270">
        <v>35709</v>
      </c>
      <c r="G2513" s="255"/>
      <c r="H2513" s="214"/>
      <c r="I2513" s="214" t="s">
        <v>4727</v>
      </c>
      <c r="J2513" s="214" t="s">
        <v>4730</v>
      </c>
    </row>
    <row r="2514" spans="1:10" ht="48" x14ac:dyDescent="0.25">
      <c r="A2514" s="214" t="s">
        <v>7172</v>
      </c>
      <c r="B2514" s="259" t="s">
        <v>4222</v>
      </c>
      <c r="C2514" s="270"/>
      <c r="D2514" s="270"/>
      <c r="E2514" s="270">
        <v>13205</v>
      </c>
      <c r="F2514" s="270">
        <v>13205</v>
      </c>
      <c r="G2514" s="255"/>
      <c r="H2514" s="214"/>
      <c r="I2514" s="214" t="s">
        <v>4727</v>
      </c>
      <c r="J2514" s="214" t="s">
        <v>4730</v>
      </c>
    </row>
    <row r="2515" spans="1:10" ht="48" x14ac:dyDescent="0.25">
      <c r="A2515" s="214" t="s">
        <v>7173</v>
      </c>
      <c r="B2515" s="259" t="s">
        <v>4222</v>
      </c>
      <c r="C2515" s="270"/>
      <c r="D2515" s="270"/>
      <c r="E2515" s="270">
        <v>16180</v>
      </c>
      <c r="F2515" s="270">
        <v>16180</v>
      </c>
      <c r="G2515" s="255"/>
      <c r="H2515" s="214"/>
      <c r="I2515" s="214" t="s">
        <v>4727</v>
      </c>
      <c r="J2515" s="214" t="s">
        <v>4730</v>
      </c>
    </row>
    <row r="2516" spans="1:10" ht="48" x14ac:dyDescent="0.25">
      <c r="A2516" s="214" t="s">
        <v>2123</v>
      </c>
      <c r="B2516" s="259" t="s">
        <v>4276</v>
      </c>
      <c r="C2516" s="270"/>
      <c r="D2516" s="270"/>
      <c r="E2516" s="270">
        <v>13130</v>
      </c>
      <c r="F2516" s="270">
        <v>13130</v>
      </c>
      <c r="G2516" s="255"/>
      <c r="H2516" s="214"/>
      <c r="I2516" s="214" t="s">
        <v>4727</v>
      </c>
      <c r="J2516" s="214" t="s">
        <v>4730</v>
      </c>
    </row>
    <row r="2517" spans="1:10" ht="48" x14ac:dyDescent="0.25">
      <c r="A2517" s="214" t="s">
        <v>7174</v>
      </c>
      <c r="B2517" s="259" t="s">
        <v>4277</v>
      </c>
      <c r="C2517" s="270"/>
      <c r="D2517" s="270"/>
      <c r="E2517" s="270">
        <v>58920</v>
      </c>
      <c r="F2517" s="270">
        <v>58920</v>
      </c>
      <c r="G2517" s="255"/>
      <c r="H2517" s="214"/>
      <c r="I2517" s="214" t="s">
        <v>4727</v>
      </c>
      <c r="J2517" s="214" t="s">
        <v>4730</v>
      </c>
    </row>
    <row r="2518" spans="1:10" ht="48" x14ac:dyDescent="0.25">
      <c r="A2518" s="214" t="s">
        <v>2122</v>
      </c>
      <c r="B2518" s="259" t="s">
        <v>4278</v>
      </c>
      <c r="C2518" s="270"/>
      <c r="D2518" s="270"/>
      <c r="E2518" s="270">
        <v>22095</v>
      </c>
      <c r="F2518" s="270">
        <v>22095</v>
      </c>
      <c r="G2518" s="255"/>
      <c r="H2518" s="214"/>
      <c r="I2518" s="214" t="s">
        <v>4727</v>
      </c>
      <c r="J2518" s="214" t="s">
        <v>4730</v>
      </c>
    </row>
    <row r="2519" spans="1:10" ht="48" x14ac:dyDescent="0.25">
      <c r="A2519" s="214" t="s">
        <v>2121</v>
      </c>
      <c r="B2519" s="259" t="s">
        <v>4279</v>
      </c>
      <c r="C2519" s="270"/>
      <c r="D2519" s="270"/>
      <c r="E2519" s="270">
        <v>17985</v>
      </c>
      <c r="F2519" s="270">
        <v>17985</v>
      </c>
      <c r="G2519" s="255"/>
      <c r="H2519" s="214"/>
      <c r="I2519" s="214" t="s">
        <v>4727</v>
      </c>
      <c r="J2519" s="214" t="s">
        <v>4730</v>
      </c>
    </row>
    <row r="2520" spans="1:10" ht="48" x14ac:dyDescent="0.25">
      <c r="A2520" s="214" t="s">
        <v>7175</v>
      </c>
      <c r="B2520" s="259" t="s">
        <v>4277</v>
      </c>
      <c r="C2520" s="270"/>
      <c r="D2520" s="270"/>
      <c r="E2520" s="270">
        <v>36300</v>
      </c>
      <c r="F2520" s="270">
        <v>36300</v>
      </c>
      <c r="G2520" s="255"/>
      <c r="H2520" s="214"/>
      <c r="I2520" s="214" t="s">
        <v>4727</v>
      </c>
      <c r="J2520" s="214" t="s">
        <v>4730</v>
      </c>
    </row>
    <row r="2521" spans="1:10" ht="48" x14ac:dyDescent="0.25">
      <c r="A2521" s="214" t="s">
        <v>7176</v>
      </c>
      <c r="B2521" s="259" t="s">
        <v>4279</v>
      </c>
      <c r="C2521" s="270"/>
      <c r="D2521" s="270"/>
      <c r="E2521" s="270">
        <v>38000</v>
      </c>
      <c r="F2521" s="270">
        <v>38000</v>
      </c>
      <c r="G2521" s="255"/>
      <c r="H2521" s="214"/>
      <c r="I2521" s="214" t="s">
        <v>4727</v>
      </c>
      <c r="J2521" s="214" t="s">
        <v>4730</v>
      </c>
    </row>
    <row r="2522" spans="1:10" ht="48" x14ac:dyDescent="0.25">
      <c r="A2522" s="214" t="s">
        <v>7177</v>
      </c>
      <c r="B2522" s="259" t="s">
        <v>4280</v>
      </c>
      <c r="C2522" s="270"/>
      <c r="D2522" s="270"/>
      <c r="E2522" s="270">
        <v>20000</v>
      </c>
      <c r="F2522" s="270">
        <v>20000</v>
      </c>
      <c r="G2522" s="255"/>
      <c r="H2522" s="214"/>
      <c r="I2522" s="214" t="s">
        <v>4727</v>
      </c>
      <c r="J2522" s="214" t="s">
        <v>4730</v>
      </c>
    </row>
    <row r="2523" spans="1:10" ht="48" x14ac:dyDescent="0.25">
      <c r="A2523" s="214" t="s">
        <v>7178</v>
      </c>
      <c r="B2523" s="259" t="s">
        <v>4281</v>
      </c>
      <c r="C2523" s="270"/>
      <c r="D2523" s="270"/>
      <c r="E2523" s="270">
        <v>11998</v>
      </c>
      <c r="F2523" s="270">
        <v>11998</v>
      </c>
      <c r="G2523" s="255"/>
      <c r="H2523" s="214"/>
      <c r="I2523" s="214" t="s">
        <v>4727</v>
      </c>
      <c r="J2523" s="214" t="s">
        <v>4730</v>
      </c>
    </row>
    <row r="2524" spans="1:10" ht="48" x14ac:dyDescent="0.25">
      <c r="A2524" s="214" t="s">
        <v>7179</v>
      </c>
      <c r="B2524" s="259" t="s">
        <v>4222</v>
      </c>
      <c r="C2524" s="270"/>
      <c r="D2524" s="270"/>
      <c r="E2524" s="270">
        <v>14583</v>
      </c>
      <c r="F2524" s="270">
        <v>14583</v>
      </c>
      <c r="G2524" s="255"/>
      <c r="H2524" s="214"/>
      <c r="I2524" s="214" t="s">
        <v>4727</v>
      </c>
      <c r="J2524" s="214" t="s">
        <v>4730</v>
      </c>
    </row>
    <row r="2525" spans="1:10" ht="48" x14ac:dyDescent="0.25">
      <c r="A2525" s="214" t="s">
        <v>7180</v>
      </c>
      <c r="B2525" s="259" t="s">
        <v>4222</v>
      </c>
      <c r="C2525" s="270"/>
      <c r="D2525" s="270"/>
      <c r="E2525" s="270">
        <v>14583</v>
      </c>
      <c r="F2525" s="270">
        <v>14583</v>
      </c>
      <c r="G2525" s="255"/>
      <c r="H2525" s="214"/>
      <c r="I2525" s="214" t="s">
        <v>4727</v>
      </c>
      <c r="J2525" s="214" t="s">
        <v>4730</v>
      </c>
    </row>
    <row r="2526" spans="1:10" ht="48" x14ac:dyDescent="0.25">
      <c r="A2526" s="214" t="s">
        <v>7181</v>
      </c>
      <c r="B2526" s="259" t="s">
        <v>4222</v>
      </c>
      <c r="C2526" s="270"/>
      <c r="D2526" s="270"/>
      <c r="E2526" s="270">
        <v>26841</v>
      </c>
      <c r="F2526" s="270">
        <v>26841</v>
      </c>
      <c r="G2526" s="255"/>
      <c r="H2526" s="214"/>
      <c r="I2526" s="214" t="s">
        <v>4727</v>
      </c>
      <c r="J2526" s="214" t="s">
        <v>4730</v>
      </c>
    </row>
    <row r="2527" spans="1:10" ht="48" x14ac:dyDescent="0.25">
      <c r="A2527" s="214" t="s">
        <v>7182</v>
      </c>
      <c r="B2527" s="259" t="s">
        <v>4282</v>
      </c>
      <c r="C2527" s="270"/>
      <c r="D2527" s="270"/>
      <c r="E2527" s="270">
        <v>21950</v>
      </c>
      <c r="F2527" s="270">
        <v>21950</v>
      </c>
      <c r="G2527" s="255"/>
      <c r="H2527" s="214"/>
      <c r="I2527" s="214" t="s">
        <v>4727</v>
      </c>
      <c r="J2527" s="214" t="s">
        <v>4730</v>
      </c>
    </row>
    <row r="2528" spans="1:10" ht="48" x14ac:dyDescent="0.25">
      <c r="A2528" s="214" t="s">
        <v>7183</v>
      </c>
      <c r="B2528" s="259" t="s">
        <v>4283</v>
      </c>
      <c r="C2528" s="270"/>
      <c r="D2528" s="270"/>
      <c r="E2528" s="270">
        <v>12199</v>
      </c>
      <c r="F2528" s="270">
        <v>12199</v>
      </c>
      <c r="G2528" s="255"/>
      <c r="H2528" s="214"/>
      <c r="I2528" s="214" t="s">
        <v>4727</v>
      </c>
      <c r="J2528" s="214" t="s">
        <v>4730</v>
      </c>
    </row>
    <row r="2529" spans="1:10" ht="48" x14ac:dyDescent="0.25">
      <c r="A2529" s="214" t="s">
        <v>7184</v>
      </c>
      <c r="B2529" s="259" t="s">
        <v>4249</v>
      </c>
      <c r="C2529" s="270"/>
      <c r="D2529" s="270"/>
      <c r="E2529" s="270">
        <v>25502</v>
      </c>
      <c r="F2529" s="270">
        <v>25502</v>
      </c>
      <c r="G2529" s="255"/>
      <c r="H2529" s="214"/>
      <c r="I2529" s="214" t="s">
        <v>4727</v>
      </c>
      <c r="J2529" s="214" t="s">
        <v>4730</v>
      </c>
    </row>
    <row r="2530" spans="1:10" ht="48" x14ac:dyDescent="0.25">
      <c r="A2530" s="214" t="s">
        <v>7185</v>
      </c>
      <c r="B2530" s="259" t="s">
        <v>4284</v>
      </c>
      <c r="C2530" s="270"/>
      <c r="D2530" s="270"/>
      <c r="E2530" s="270">
        <v>16972</v>
      </c>
      <c r="F2530" s="270">
        <v>16972</v>
      </c>
      <c r="G2530" s="255"/>
      <c r="H2530" s="214"/>
      <c r="I2530" s="214" t="s">
        <v>4727</v>
      </c>
      <c r="J2530" s="214" t="s">
        <v>4730</v>
      </c>
    </row>
    <row r="2531" spans="1:10" ht="48" x14ac:dyDescent="0.25">
      <c r="A2531" s="214" t="s">
        <v>7186</v>
      </c>
      <c r="B2531" s="259" t="s">
        <v>4285</v>
      </c>
      <c r="C2531" s="270"/>
      <c r="D2531" s="270"/>
      <c r="E2531" s="270">
        <v>21121</v>
      </c>
      <c r="F2531" s="270">
        <v>21121</v>
      </c>
      <c r="G2531" s="255"/>
      <c r="H2531" s="214"/>
      <c r="I2531" s="214" t="s">
        <v>4727</v>
      </c>
      <c r="J2531" s="214" t="s">
        <v>4730</v>
      </c>
    </row>
    <row r="2532" spans="1:10" ht="48" x14ac:dyDescent="0.25">
      <c r="A2532" s="214" t="s">
        <v>7187</v>
      </c>
      <c r="B2532" s="259" t="s">
        <v>4286</v>
      </c>
      <c r="C2532" s="270"/>
      <c r="D2532" s="270"/>
      <c r="E2532" s="270">
        <v>37121.040000000001</v>
      </c>
      <c r="F2532" s="270">
        <v>37121.040000000001</v>
      </c>
      <c r="G2532" s="255"/>
      <c r="H2532" s="214"/>
      <c r="I2532" s="214" t="s">
        <v>4727</v>
      </c>
      <c r="J2532" s="214" t="s">
        <v>4730</v>
      </c>
    </row>
    <row r="2533" spans="1:10" ht="48" x14ac:dyDescent="0.25">
      <c r="A2533" s="214" t="s">
        <v>7188</v>
      </c>
      <c r="B2533" s="259" t="s">
        <v>4287</v>
      </c>
      <c r="C2533" s="270"/>
      <c r="D2533" s="270"/>
      <c r="E2533" s="270">
        <v>33071.730000000003</v>
      </c>
      <c r="F2533" s="270">
        <v>33071.730000000003</v>
      </c>
      <c r="G2533" s="255"/>
      <c r="H2533" s="214"/>
      <c r="I2533" s="214" t="s">
        <v>4727</v>
      </c>
      <c r="J2533" s="214" t="s">
        <v>4730</v>
      </c>
    </row>
    <row r="2534" spans="1:10" ht="48" x14ac:dyDescent="0.25">
      <c r="A2534" s="214" t="s">
        <v>7189</v>
      </c>
      <c r="B2534" s="259" t="s">
        <v>4263</v>
      </c>
      <c r="C2534" s="270"/>
      <c r="D2534" s="270"/>
      <c r="E2534" s="270">
        <v>38162.07</v>
      </c>
      <c r="F2534" s="270">
        <v>38162.07</v>
      </c>
      <c r="G2534" s="255"/>
      <c r="H2534" s="214"/>
      <c r="I2534" s="214" t="s">
        <v>4727</v>
      </c>
      <c r="J2534" s="214" t="s">
        <v>4730</v>
      </c>
    </row>
    <row r="2535" spans="1:10" ht="48" x14ac:dyDescent="0.25">
      <c r="A2535" s="214" t="s">
        <v>7190</v>
      </c>
      <c r="B2535" s="259" t="s">
        <v>4288</v>
      </c>
      <c r="C2535" s="270"/>
      <c r="D2535" s="270"/>
      <c r="E2535" s="270">
        <v>21990.91</v>
      </c>
      <c r="F2535" s="270">
        <v>20891.64</v>
      </c>
      <c r="G2535" s="255"/>
      <c r="H2535" s="214"/>
      <c r="I2535" s="214" t="s">
        <v>4727</v>
      </c>
      <c r="J2535" s="214" t="s">
        <v>4730</v>
      </c>
    </row>
    <row r="2536" spans="1:10" ht="48" x14ac:dyDescent="0.25">
      <c r="A2536" s="214" t="s">
        <v>7191</v>
      </c>
      <c r="B2536" s="259" t="s">
        <v>4289</v>
      </c>
      <c r="C2536" s="270"/>
      <c r="D2536" s="270"/>
      <c r="E2536" s="270">
        <v>43085</v>
      </c>
      <c r="F2536" s="270">
        <v>34467.839999999997</v>
      </c>
      <c r="G2536" s="255"/>
      <c r="H2536" s="214"/>
      <c r="I2536" s="214" t="s">
        <v>4727</v>
      </c>
      <c r="J2536" s="214" t="s">
        <v>4730</v>
      </c>
    </row>
    <row r="2537" spans="1:10" ht="48" x14ac:dyDescent="0.25">
      <c r="A2537" s="214" t="s">
        <v>7192</v>
      </c>
      <c r="B2537" s="259" t="s">
        <v>4290</v>
      </c>
      <c r="C2537" s="270"/>
      <c r="D2537" s="270"/>
      <c r="E2537" s="270">
        <v>20054</v>
      </c>
      <c r="F2537" s="270">
        <v>8912.7999999999993</v>
      </c>
      <c r="G2537" s="255"/>
      <c r="H2537" s="214"/>
      <c r="I2537" s="214" t="s">
        <v>4727</v>
      </c>
      <c r="J2537" s="214" t="s">
        <v>4730</v>
      </c>
    </row>
    <row r="2538" spans="1:10" ht="48" x14ac:dyDescent="0.25">
      <c r="A2538" s="214" t="s">
        <v>7193</v>
      </c>
      <c r="B2538" s="259" t="s">
        <v>4291</v>
      </c>
      <c r="C2538" s="270"/>
      <c r="D2538" s="270"/>
      <c r="E2538" s="270">
        <v>32660</v>
      </c>
      <c r="F2538" s="270">
        <v>20140.580000000002</v>
      </c>
      <c r="G2538" s="255"/>
      <c r="H2538" s="214"/>
      <c r="I2538" s="214" t="s">
        <v>4727</v>
      </c>
      <c r="J2538" s="214" t="s">
        <v>4730</v>
      </c>
    </row>
    <row r="2539" spans="1:10" ht="48" x14ac:dyDescent="0.25">
      <c r="A2539" s="214" t="s">
        <v>7194</v>
      </c>
      <c r="B2539" s="259" t="s">
        <v>4292</v>
      </c>
      <c r="C2539" s="270"/>
      <c r="D2539" s="270"/>
      <c r="E2539" s="270">
        <v>61472</v>
      </c>
      <c r="F2539" s="270">
        <v>30100.45</v>
      </c>
      <c r="G2539" s="255"/>
      <c r="H2539" s="214"/>
      <c r="I2539" s="214" t="s">
        <v>4727</v>
      </c>
      <c r="J2539" s="214" t="s">
        <v>4730</v>
      </c>
    </row>
    <row r="2540" spans="1:10" ht="48" x14ac:dyDescent="0.25">
      <c r="A2540" s="214" t="s">
        <v>7195</v>
      </c>
      <c r="B2540" s="259" t="s">
        <v>4293</v>
      </c>
      <c r="C2540" s="270"/>
      <c r="D2540" s="270"/>
      <c r="E2540" s="270">
        <v>60000</v>
      </c>
      <c r="F2540" s="270">
        <v>21878.34</v>
      </c>
      <c r="G2540" s="255"/>
      <c r="H2540" s="214"/>
      <c r="I2540" s="214" t="s">
        <v>4727</v>
      </c>
      <c r="J2540" s="214" t="s">
        <v>4730</v>
      </c>
    </row>
    <row r="2541" spans="1:10" ht="48" x14ac:dyDescent="0.25">
      <c r="A2541" s="214" t="s">
        <v>7196</v>
      </c>
      <c r="B2541" s="259" t="s">
        <v>724</v>
      </c>
      <c r="C2541" s="270"/>
      <c r="D2541" s="270"/>
      <c r="E2541" s="270">
        <v>28681.29</v>
      </c>
      <c r="F2541" s="270">
        <v>28681.29</v>
      </c>
      <c r="G2541" s="255"/>
      <c r="H2541" s="214"/>
      <c r="I2541" s="214" t="s">
        <v>4727</v>
      </c>
      <c r="J2541" s="214" t="s">
        <v>4730</v>
      </c>
    </row>
    <row r="2542" spans="1:10" x14ac:dyDescent="0.25">
      <c r="A2542" s="214" t="s">
        <v>7197</v>
      </c>
      <c r="B2542" s="273" t="s">
        <v>1125</v>
      </c>
      <c r="C2542" s="273"/>
      <c r="D2542" s="273"/>
      <c r="E2542" s="273">
        <v>18900</v>
      </c>
      <c r="F2542" s="273">
        <v>18900</v>
      </c>
      <c r="G2542" s="274" t="s">
        <v>4294</v>
      </c>
      <c r="H2542" s="214"/>
      <c r="I2542" s="259" t="s">
        <v>4693</v>
      </c>
      <c r="J2542" s="214" t="s">
        <v>4730</v>
      </c>
    </row>
    <row r="2543" spans="1:10" x14ac:dyDescent="0.25">
      <c r="A2543" s="214" t="s">
        <v>7198</v>
      </c>
      <c r="B2543" s="273" t="s">
        <v>1123</v>
      </c>
      <c r="C2543" s="273"/>
      <c r="D2543" s="273"/>
      <c r="E2543" s="273">
        <v>24800</v>
      </c>
      <c r="F2543" s="273">
        <v>24800</v>
      </c>
      <c r="G2543" s="274" t="s">
        <v>4295</v>
      </c>
      <c r="H2543" s="214"/>
      <c r="I2543" s="259" t="s">
        <v>4693</v>
      </c>
      <c r="J2543" s="214" t="s">
        <v>4730</v>
      </c>
    </row>
    <row r="2544" spans="1:10" x14ac:dyDescent="0.25">
      <c r="A2544" s="214" t="s">
        <v>7199</v>
      </c>
      <c r="B2544" s="273" t="s">
        <v>1125</v>
      </c>
      <c r="C2544" s="273"/>
      <c r="D2544" s="273"/>
      <c r="E2544" s="273">
        <v>10500</v>
      </c>
      <c r="F2544" s="273">
        <v>10500</v>
      </c>
      <c r="G2544" s="274" t="s">
        <v>4296</v>
      </c>
      <c r="H2544" s="214"/>
      <c r="I2544" s="259" t="s">
        <v>4693</v>
      </c>
      <c r="J2544" s="214" t="s">
        <v>4730</v>
      </c>
    </row>
    <row r="2545" spans="1:10" x14ac:dyDescent="0.25">
      <c r="A2545" s="214" t="s">
        <v>7200</v>
      </c>
      <c r="B2545" s="273" t="s">
        <v>2290</v>
      </c>
      <c r="C2545" s="273"/>
      <c r="D2545" s="273"/>
      <c r="E2545" s="273">
        <v>11500</v>
      </c>
      <c r="F2545" s="273">
        <v>11500</v>
      </c>
      <c r="G2545" s="274" t="s">
        <v>4297</v>
      </c>
      <c r="H2545" s="214"/>
      <c r="I2545" s="259" t="s">
        <v>4693</v>
      </c>
      <c r="J2545" s="214" t="s">
        <v>4730</v>
      </c>
    </row>
    <row r="2546" spans="1:10" x14ac:dyDescent="0.25">
      <c r="A2546" s="214" t="s">
        <v>7201</v>
      </c>
      <c r="B2546" s="273" t="s">
        <v>1550</v>
      </c>
      <c r="C2546" s="273"/>
      <c r="D2546" s="273"/>
      <c r="E2546" s="273">
        <v>14800</v>
      </c>
      <c r="F2546" s="273">
        <v>14800</v>
      </c>
      <c r="G2546" s="274" t="s">
        <v>4297</v>
      </c>
      <c r="H2546" s="214"/>
      <c r="I2546" s="259" t="s">
        <v>4693</v>
      </c>
      <c r="J2546" s="214" t="s">
        <v>4730</v>
      </c>
    </row>
    <row r="2547" spans="1:10" x14ac:dyDescent="0.25">
      <c r="A2547" s="214" t="s">
        <v>7202</v>
      </c>
      <c r="B2547" s="273" t="s">
        <v>1123</v>
      </c>
      <c r="C2547" s="273"/>
      <c r="D2547" s="273"/>
      <c r="E2547" s="273">
        <v>22550</v>
      </c>
      <c r="F2547" s="273">
        <v>22550</v>
      </c>
      <c r="G2547" s="274" t="s">
        <v>4299</v>
      </c>
      <c r="H2547" s="214"/>
      <c r="I2547" s="259" t="s">
        <v>4693</v>
      </c>
      <c r="J2547" s="214" t="s">
        <v>4730</v>
      </c>
    </row>
    <row r="2548" spans="1:10" x14ac:dyDescent="0.25">
      <c r="A2548" s="214" t="s">
        <v>7203</v>
      </c>
      <c r="B2548" s="273" t="s">
        <v>2178</v>
      </c>
      <c r="C2548" s="273"/>
      <c r="D2548" s="273"/>
      <c r="E2548" s="273">
        <v>35100</v>
      </c>
      <c r="F2548" s="273">
        <v>35100</v>
      </c>
      <c r="G2548" s="274" t="s">
        <v>4300</v>
      </c>
      <c r="H2548" s="214"/>
      <c r="I2548" s="259" t="s">
        <v>4693</v>
      </c>
      <c r="J2548" s="214" t="s">
        <v>4730</v>
      </c>
    </row>
    <row r="2549" spans="1:10" x14ac:dyDescent="0.25">
      <c r="A2549" s="214" t="s">
        <v>7204</v>
      </c>
      <c r="B2549" s="273" t="s">
        <v>1704</v>
      </c>
      <c r="C2549" s="273"/>
      <c r="D2549" s="273"/>
      <c r="E2549" s="273">
        <v>17000</v>
      </c>
      <c r="F2549" s="273">
        <v>17000</v>
      </c>
      <c r="G2549" s="274" t="s">
        <v>4301</v>
      </c>
      <c r="H2549" s="214"/>
      <c r="I2549" s="259" t="s">
        <v>4693</v>
      </c>
      <c r="J2549" s="214" t="s">
        <v>4730</v>
      </c>
    </row>
    <row r="2550" spans="1:10" x14ac:dyDescent="0.25">
      <c r="A2550" s="214" t="s">
        <v>7205</v>
      </c>
      <c r="B2550" s="273" t="s">
        <v>1561</v>
      </c>
      <c r="C2550" s="273"/>
      <c r="D2550" s="273"/>
      <c r="E2550" s="273">
        <v>10770</v>
      </c>
      <c r="F2550" s="273">
        <v>10770</v>
      </c>
      <c r="G2550" s="274" t="s">
        <v>4301</v>
      </c>
      <c r="H2550" s="214"/>
      <c r="I2550" s="259" t="s">
        <v>4693</v>
      </c>
      <c r="J2550" s="214" t="s">
        <v>4730</v>
      </c>
    </row>
    <row r="2551" spans="1:10" x14ac:dyDescent="0.25">
      <c r="A2551" s="214" t="s">
        <v>7206</v>
      </c>
      <c r="B2551" s="273" t="s">
        <v>2050</v>
      </c>
      <c r="C2551" s="273"/>
      <c r="D2551" s="273"/>
      <c r="E2551" s="273">
        <v>22270.55</v>
      </c>
      <c r="F2551" s="273">
        <v>22270.55</v>
      </c>
      <c r="G2551" s="274" t="s">
        <v>4302</v>
      </c>
      <c r="H2551" s="214"/>
      <c r="I2551" s="259" t="s">
        <v>4693</v>
      </c>
      <c r="J2551" s="214" t="s">
        <v>4730</v>
      </c>
    </row>
    <row r="2552" spans="1:10" x14ac:dyDescent="0.25">
      <c r="A2552" s="214" t="s">
        <v>7207</v>
      </c>
      <c r="B2552" s="273" t="s">
        <v>4206</v>
      </c>
      <c r="C2552" s="273"/>
      <c r="D2552" s="273"/>
      <c r="E2552" s="273">
        <v>14320</v>
      </c>
      <c r="F2552" s="273">
        <v>14320</v>
      </c>
      <c r="G2552" s="274" t="s">
        <v>4303</v>
      </c>
      <c r="H2552" s="214"/>
      <c r="I2552" s="259" t="s">
        <v>4693</v>
      </c>
      <c r="J2552" s="214" t="s">
        <v>4730</v>
      </c>
    </row>
    <row r="2553" spans="1:10" x14ac:dyDescent="0.25">
      <c r="A2553" s="214" t="s">
        <v>7208</v>
      </c>
      <c r="B2553" s="273" t="s">
        <v>4207</v>
      </c>
      <c r="C2553" s="273"/>
      <c r="D2553" s="273"/>
      <c r="E2553" s="273">
        <v>15000</v>
      </c>
      <c r="F2553" s="273">
        <v>15000</v>
      </c>
      <c r="G2553" s="274" t="s">
        <v>4303</v>
      </c>
      <c r="H2553" s="214"/>
      <c r="I2553" s="259" t="s">
        <v>4693</v>
      </c>
      <c r="J2553" s="214" t="s">
        <v>4730</v>
      </c>
    </row>
    <row r="2554" spans="1:10" x14ac:dyDescent="0.25">
      <c r="A2554" s="214" t="s">
        <v>7209</v>
      </c>
      <c r="B2554" s="273" t="s">
        <v>4208</v>
      </c>
      <c r="C2554" s="273"/>
      <c r="D2554" s="273"/>
      <c r="E2554" s="273">
        <v>23000</v>
      </c>
      <c r="F2554" s="273">
        <v>23000</v>
      </c>
      <c r="G2554" s="274" t="s">
        <v>4304</v>
      </c>
      <c r="H2554" s="214"/>
      <c r="I2554" s="259" t="s">
        <v>4693</v>
      </c>
      <c r="J2554" s="214" t="s">
        <v>4730</v>
      </c>
    </row>
    <row r="2555" spans="1:10" x14ac:dyDescent="0.25">
      <c r="A2555" s="214" t="s">
        <v>7210</v>
      </c>
      <c r="B2555" s="273" t="s">
        <v>4209</v>
      </c>
      <c r="C2555" s="273"/>
      <c r="D2555" s="273"/>
      <c r="E2555" s="273">
        <v>19000</v>
      </c>
      <c r="F2555" s="273">
        <v>19000</v>
      </c>
      <c r="G2555" s="274" t="s">
        <v>4304</v>
      </c>
      <c r="H2555" s="214"/>
      <c r="I2555" s="259" t="s">
        <v>4693</v>
      </c>
      <c r="J2555" s="214" t="s">
        <v>4730</v>
      </c>
    </row>
    <row r="2556" spans="1:10" x14ac:dyDescent="0.25">
      <c r="A2556" s="214" t="s">
        <v>7211</v>
      </c>
      <c r="B2556" s="273" t="s">
        <v>4210</v>
      </c>
      <c r="C2556" s="273"/>
      <c r="D2556" s="273"/>
      <c r="E2556" s="273">
        <v>25080</v>
      </c>
      <c r="F2556" s="273">
        <v>25080</v>
      </c>
      <c r="G2556" s="274" t="s">
        <v>4305</v>
      </c>
      <c r="H2556" s="214"/>
      <c r="I2556" s="259" t="s">
        <v>4693</v>
      </c>
      <c r="J2556" s="214" t="s">
        <v>4730</v>
      </c>
    </row>
    <row r="2557" spans="1:10" x14ac:dyDescent="0.25">
      <c r="A2557" s="214" t="s">
        <v>7212</v>
      </c>
      <c r="B2557" s="273" t="s">
        <v>4211</v>
      </c>
      <c r="C2557" s="273"/>
      <c r="D2557" s="273"/>
      <c r="E2557" s="273">
        <v>56223.23</v>
      </c>
      <c r="F2557" s="273">
        <v>56223.23</v>
      </c>
      <c r="G2557" s="274" t="s">
        <v>4306</v>
      </c>
      <c r="H2557" s="214"/>
      <c r="I2557" s="259" t="s">
        <v>4693</v>
      </c>
      <c r="J2557" s="214" t="s">
        <v>4730</v>
      </c>
    </row>
    <row r="2558" spans="1:10" x14ac:dyDescent="0.25">
      <c r="A2558" s="214" t="s">
        <v>7213</v>
      </c>
      <c r="B2558" s="275" t="s">
        <v>4307</v>
      </c>
      <c r="C2558" s="273"/>
      <c r="D2558" s="273"/>
      <c r="E2558" s="273">
        <v>30000</v>
      </c>
      <c r="F2558" s="273">
        <v>30000</v>
      </c>
      <c r="G2558" s="274" t="s">
        <v>4308</v>
      </c>
      <c r="H2558" s="214"/>
      <c r="I2558" s="259" t="s">
        <v>4694</v>
      </c>
      <c r="J2558" s="214" t="s">
        <v>4730</v>
      </c>
    </row>
    <row r="2559" spans="1:10" x14ac:dyDescent="0.25">
      <c r="A2559" s="214" t="s">
        <v>7214</v>
      </c>
      <c r="B2559" s="275" t="s">
        <v>4309</v>
      </c>
      <c r="C2559" s="273"/>
      <c r="D2559" s="273"/>
      <c r="E2559" s="273">
        <v>20000</v>
      </c>
      <c r="F2559" s="273">
        <v>20000</v>
      </c>
      <c r="G2559" s="274" t="s">
        <v>4308</v>
      </c>
      <c r="H2559" s="214"/>
      <c r="I2559" s="259" t="s">
        <v>4694</v>
      </c>
      <c r="J2559" s="214" t="s">
        <v>4730</v>
      </c>
    </row>
    <row r="2560" spans="1:10" x14ac:dyDescent="0.25">
      <c r="A2560" s="214" t="s">
        <v>7215</v>
      </c>
      <c r="B2560" s="275" t="s">
        <v>1574</v>
      </c>
      <c r="C2560" s="273"/>
      <c r="D2560" s="273"/>
      <c r="E2560" s="273">
        <v>30000</v>
      </c>
      <c r="F2560" s="273">
        <v>30000</v>
      </c>
      <c r="G2560" s="274" t="s">
        <v>4308</v>
      </c>
      <c r="H2560" s="214"/>
      <c r="I2560" s="259" t="s">
        <v>4694</v>
      </c>
      <c r="J2560" s="214" t="s">
        <v>4730</v>
      </c>
    </row>
    <row r="2561" spans="1:10" x14ac:dyDescent="0.25">
      <c r="A2561" s="214" t="s">
        <v>7216</v>
      </c>
      <c r="B2561" s="275" t="s">
        <v>4310</v>
      </c>
      <c r="C2561" s="273"/>
      <c r="D2561" s="273"/>
      <c r="E2561" s="273">
        <v>24000</v>
      </c>
      <c r="F2561" s="273">
        <v>24000</v>
      </c>
      <c r="G2561" s="274" t="s">
        <v>4308</v>
      </c>
      <c r="H2561" s="214"/>
      <c r="I2561" s="259" t="s">
        <v>4694</v>
      </c>
      <c r="J2561" s="214" t="s">
        <v>4730</v>
      </c>
    </row>
    <row r="2562" spans="1:10" x14ac:dyDescent="0.25">
      <c r="A2562" s="214" t="s">
        <v>7217</v>
      </c>
      <c r="B2562" s="275" t="s">
        <v>4311</v>
      </c>
      <c r="C2562" s="273"/>
      <c r="D2562" s="273"/>
      <c r="E2562" s="273">
        <v>30000</v>
      </c>
      <c r="F2562" s="273">
        <v>30000</v>
      </c>
      <c r="G2562" s="274" t="s">
        <v>4308</v>
      </c>
      <c r="H2562" s="214"/>
      <c r="I2562" s="259" t="s">
        <v>4694</v>
      </c>
      <c r="J2562" s="214" t="s">
        <v>4730</v>
      </c>
    </row>
    <row r="2563" spans="1:10" x14ac:dyDescent="0.25">
      <c r="A2563" s="214" t="s">
        <v>7218</v>
      </c>
      <c r="B2563" s="275" t="s">
        <v>4312</v>
      </c>
      <c r="C2563" s="273"/>
      <c r="D2563" s="273"/>
      <c r="E2563" s="273">
        <v>25000</v>
      </c>
      <c r="F2563" s="273">
        <v>25000</v>
      </c>
      <c r="G2563" s="274" t="s">
        <v>4308</v>
      </c>
      <c r="H2563" s="214"/>
      <c r="I2563" s="259" t="s">
        <v>4694</v>
      </c>
      <c r="J2563" s="214" t="s">
        <v>4730</v>
      </c>
    </row>
    <row r="2564" spans="1:10" x14ac:dyDescent="0.25">
      <c r="A2564" s="214" t="s">
        <v>7219</v>
      </c>
      <c r="B2564" s="275" t="s">
        <v>4313</v>
      </c>
      <c r="C2564" s="273"/>
      <c r="D2564" s="273"/>
      <c r="E2564" s="273">
        <v>30000</v>
      </c>
      <c r="F2564" s="273">
        <v>30000</v>
      </c>
      <c r="G2564" s="274" t="s">
        <v>4308</v>
      </c>
      <c r="H2564" s="214"/>
      <c r="I2564" s="259" t="s">
        <v>4694</v>
      </c>
      <c r="J2564" s="214" t="s">
        <v>4730</v>
      </c>
    </row>
    <row r="2565" spans="1:10" x14ac:dyDescent="0.25">
      <c r="A2565" s="214" t="s">
        <v>7220</v>
      </c>
      <c r="B2565" s="275" t="s">
        <v>4314</v>
      </c>
      <c r="C2565" s="273"/>
      <c r="D2565" s="273"/>
      <c r="E2565" s="273">
        <v>14000</v>
      </c>
      <c r="F2565" s="273">
        <v>14000</v>
      </c>
      <c r="G2565" s="274" t="s">
        <v>4308</v>
      </c>
      <c r="H2565" s="214"/>
      <c r="I2565" s="259" t="s">
        <v>4694</v>
      </c>
      <c r="J2565" s="214" t="s">
        <v>4730</v>
      </c>
    </row>
    <row r="2566" spans="1:10" x14ac:dyDescent="0.25">
      <c r="A2566" s="214" t="s">
        <v>7221</v>
      </c>
      <c r="B2566" s="275" t="s">
        <v>4315</v>
      </c>
      <c r="C2566" s="273"/>
      <c r="D2566" s="273"/>
      <c r="E2566" s="273">
        <v>13000</v>
      </c>
      <c r="F2566" s="273">
        <v>13000</v>
      </c>
      <c r="G2566" s="274" t="s">
        <v>4308</v>
      </c>
      <c r="H2566" s="214"/>
      <c r="I2566" s="259" t="s">
        <v>4694</v>
      </c>
      <c r="J2566" s="214" t="s">
        <v>4730</v>
      </c>
    </row>
    <row r="2567" spans="1:10" x14ac:dyDescent="0.25">
      <c r="A2567" s="214" t="s">
        <v>7222</v>
      </c>
      <c r="B2567" s="275" t="s">
        <v>4316</v>
      </c>
      <c r="C2567" s="273"/>
      <c r="D2567" s="273"/>
      <c r="E2567" s="273">
        <v>24000</v>
      </c>
      <c r="F2567" s="273">
        <v>24000</v>
      </c>
      <c r="G2567" s="274" t="s">
        <v>4308</v>
      </c>
      <c r="H2567" s="214"/>
      <c r="I2567" s="259" t="s">
        <v>4694</v>
      </c>
      <c r="J2567" s="214" t="s">
        <v>4730</v>
      </c>
    </row>
    <row r="2568" spans="1:10" x14ac:dyDescent="0.25">
      <c r="A2568" s="214" t="s">
        <v>7223</v>
      </c>
      <c r="B2568" s="275" t="s">
        <v>4317</v>
      </c>
      <c r="C2568" s="273"/>
      <c r="D2568" s="273"/>
      <c r="E2568" s="273">
        <v>20000</v>
      </c>
      <c r="F2568" s="273">
        <v>20000</v>
      </c>
      <c r="G2568" s="274" t="s">
        <v>4308</v>
      </c>
      <c r="H2568" s="214"/>
      <c r="I2568" s="259" t="s">
        <v>4694</v>
      </c>
      <c r="J2568" s="214" t="s">
        <v>4730</v>
      </c>
    </row>
    <row r="2569" spans="1:10" x14ac:dyDescent="0.25">
      <c r="A2569" s="214" t="s">
        <v>7224</v>
      </c>
      <c r="B2569" s="275" t="s">
        <v>4318</v>
      </c>
      <c r="C2569" s="273"/>
      <c r="D2569" s="273"/>
      <c r="E2569" s="273">
        <v>35000</v>
      </c>
      <c r="F2569" s="273">
        <v>35000</v>
      </c>
      <c r="G2569" s="274" t="s">
        <v>4308</v>
      </c>
      <c r="H2569" s="214"/>
      <c r="I2569" s="259" t="s">
        <v>4694</v>
      </c>
      <c r="J2569" s="214" t="s">
        <v>4730</v>
      </c>
    </row>
    <row r="2570" spans="1:10" x14ac:dyDescent="0.25">
      <c r="A2570" s="214" t="s">
        <v>7225</v>
      </c>
      <c r="B2570" s="275" t="s">
        <v>4319</v>
      </c>
      <c r="C2570" s="273"/>
      <c r="D2570" s="273"/>
      <c r="E2570" s="273">
        <v>17000</v>
      </c>
      <c r="F2570" s="273">
        <v>17000</v>
      </c>
      <c r="G2570" s="274" t="s">
        <v>4308</v>
      </c>
      <c r="H2570" s="214"/>
      <c r="I2570" s="259" t="s">
        <v>4694</v>
      </c>
      <c r="J2570" s="214" t="s">
        <v>4730</v>
      </c>
    </row>
    <row r="2571" spans="1:10" x14ac:dyDescent="0.25">
      <c r="A2571" s="214" t="s">
        <v>7226</v>
      </c>
      <c r="B2571" s="275" t="s">
        <v>1127</v>
      </c>
      <c r="C2571" s="273"/>
      <c r="D2571" s="273"/>
      <c r="E2571" s="273">
        <v>20000</v>
      </c>
      <c r="F2571" s="273">
        <v>20000</v>
      </c>
      <c r="G2571" s="274" t="s">
        <v>4308</v>
      </c>
      <c r="H2571" s="214"/>
      <c r="I2571" s="259" t="s">
        <v>4694</v>
      </c>
      <c r="J2571" s="214" t="s">
        <v>4730</v>
      </c>
    </row>
    <row r="2572" spans="1:10" x14ac:dyDescent="0.25">
      <c r="A2572" s="214" t="s">
        <v>7227</v>
      </c>
      <c r="B2572" s="275" t="s">
        <v>4320</v>
      </c>
      <c r="C2572" s="273"/>
      <c r="D2572" s="273"/>
      <c r="E2572" s="273">
        <v>28000</v>
      </c>
      <c r="F2572" s="273">
        <v>28000</v>
      </c>
      <c r="G2572" s="274" t="s">
        <v>4308</v>
      </c>
      <c r="H2572" s="214"/>
      <c r="I2572" s="259" t="s">
        <v>4694</v>
      </c>
      <c r="J2572" s="214" t="s">
        <v>4730</v>
      </c>
    </row>
    <row r="2573" spans="1:10" x14ac:dyDescent="0.25">
      <c r="A2573" s="214" t="s">
        <v>7228</v>
      </c>
      <c r="B2573" s="275" t="s">
        <v>1125</v>
      </c>
      <c r="C2573" s="273"/>
      <c r="D2573" s="273"/>
      <c r="E2573" s="273">
        <v>18900</v>
      </c>
      <c r="F2573" s="273">
        <v>18900</v>
      </c>
      <c r="G2573" s="274" t="s">
        <v>4308</v>
      </c>
      <c r="H2573" s="214"/>
      <c r="I2573" s="259" t="s">
        <v>4694</v>
      </c>
      <c r="J2573" s="214" t="s">
        <v>4730</v>
      </c>
    </row>
    <row r="2574" spans="1:10" x14ac:dyDescent="0.25">
      <c r="A2574" s="214" t="s">
        <v>7229</v>
      </c>
      <c r="B2574" s="275" t="s">
        <v>1123</v>
      </c>
      <c r="C2574" s="273"/>
      <c r="D2574" s="273"/>
      <c r="E2574" s="273">
        <v>23723</v>
      </c>
      <c r="F2574" s="273">
        <v>23723</v>
      </c>
      <c r="G2574" s="274" t="s">
        <v>4308</v>
      </c>
      <c r="H2574" s="214"/>
      <c r="I2574" s="259" t="s">
        <v>4694</v>
      </c>
      <c r="J2574" s="214" t="s">
        <v>4730</v>
      </c>
    </row>
    <row r="2575" spans="1:10" x14ac:dyDescent="0.25">
      <c r="A2575" s="214" t="s">
        <v>7230</v>
      </c>
      <c r="B2575" s="275" t="s">
        <v>2250</v>
      </c>
      <c r="C2575" s="273"/>
      <c r="D2575" s="273"/>
      <c r="E2575" s="273">
        <v>11470</v>
      </c>
      <c r="F2575" s="273">
        <v>11470</v>
      </c>
      <c r="G2575" s="274" t="s">
        <v>4308</v>
      </c>
      <c r="H2575" s="214"/>
      <c r="I2575" s="259" t="s">
        <v>4694</v>
      </c>
      <c r="J2575" s="214" t="s">
        <v>4730</v>
      </c>
    </row>
    <row r="2576" spans="1:10" x14ac:dyDescent="0.25">
      <c r="A2576" s="214" t="s">
        <v>7231</v>
      </c>
      <c r="B2576" s="275" t="s">
        <v>1127</v>
      </c>
      <c r="C2576" s="273"/>
      <c r="D2576" s="273"/>
      <c r="E2576" s="273">
        <v>25949</v>
      </c>
      <c r="F2576" s="273">
        <v>25949</v>
      </c>
      <c r="G2576" s="274" t="s">
        <v>4308</v>
      </c>
      <c r="H2576" s="214"/>
      <c r="I2576" s="259" t="s">
        <v>4694</v>
      </c>
      <c r="J2576" s="214" t="s">
        <v>4730</v>
      </c>
    </row>
    <row r="2577" spans="1:10" x14ac:dyDescent="0.25">
      <c r="A2577" s="214" t="s">
        <v>2115</v>
      </c>
      <c r="B2577" s="275" t="s">
        <v>2050</v>
      </c>
      <c r="C2577" s="273"/>
      <c r="D2577" s="273"/>
      <c r="E2577" s="273">
        <v>33183.08</v>
      </c>
      <c r="F2577" s="273">
        <v>33183.08</v>
      </c>
      <c r="G2577" s="274" t="s">
        <v>4302</v>
      </c>
      <c r="H2577" s="214"/>
      <c r="I2577" s="259" t="s">
        <v>4694</v>
      </c>
      <c r="J2577" s="214" t="s">
        <v>4730</v>
      </c>
    </row>
    <row r="2578" spans="1:10" x14ac:dyDescent="0.25">
      <c r="A2578" s="214" t="s">
        <v>2114</v>
      </c>
      <c r="B2578" s="275" t="s">
        <v>4319</v>
      </c>
      <c r="C2578" s="273"/>
      <c r="D2578" s="273"/>
      <c r="E2578" s="273">
        <v>49000</v>
      </c>
      <c r="F2578" s="273">
        <v>49000</v>
      </c>
      <c r="G2578" s="274" t="s">
        <v>4308</v>
      </c>
      <c r="H2578" s="214"/>
      <c r="I2578" s="259" t="s">
        <v>4694</v>
      </c>
      <c r="J2578" s="214" t="s">
        <v>4730</v>
      </c>
    </row>
    <row r="2579" spans="1:10" x14ac:dyDescent="0.25">
      <c r="A2579" s="214" t="s">
        <v>2113</v>
      </c>
      <c r="B2579" s="275" t="s">
        <v>4211</v>
      </c>
      <c r="C2579" s="273"/>
      <c r="D2579" s="273"/>
      <c r="E2579" s="273">
        <v>261995.97</v>
      </c>
      <c r="F2579" s="273">
        <v>261995.97</v>
      </c>
      <c r="G2579" s="274" t="s">
        <v>4306</v>
      </c>
      <c r="H2579" s="214"/>
      <c r="I2579" s="259" t="s">
        <v>4694</v>
      </c>
      <c r="J2579" s="214" t="s">
        <v>4730</v>
      </c>
    </row>
    <row r="2580" spans="1:10" x14ac:dyDescent="0.25">
      <c r="A2580" s="214" t="s">
        <v>2112</v>
      </c>
      <c r="B2580" s="275" t="s">
        <v>3258</v>
      </c>
      <c r="C2580" s="273"/>
      <c r="D2580" s="273"/>
      <c r="E2580" s="273">
        <v>22000</v>
      </c>
      <c r="F2580" s="273">
        <v>22000</v>
      </c>
      <c r="G2580" s="274" t="s">
        <v>4295</v>
      </c>
      <c r="H2580" s="214"/>
      <c r="I2580" s="259" t="s">
        <v>4695</v>
      </c>
      <c r="J2580" s="214" t="s">
        <v>4730</v>
      </c>
    </row>
    <row r="2581" spans="1:10" x14ac:dyDescent="0.25">
      <c r="A2581" s="214" t="s">
        <v>2111</v>
      </c>
      <c r="B2581" s="275" t="s">
        <v>1125</v>
      </c>
      <c r="C2581" s="273"/>
      <c r="D2581" s="273"/>
      <c r="E2581" s="273">
        <v>18900</v>
      </c>
      <c r="F2581" s="273">
        <v>18900</v>
      </c>
      <c r="G2581" s="274" t="s">
        <v>4321</v>
      </c>
      <c r="H2581" s="214"/>
      <c r="I2581" s="259" t="s">
        <v>4695</v>
      </c>
      <c r="J2581" s="214" t="s">
        <v>4730</v>
      </c>
    </row>
    <row r="2582" spans="1:10" x14ac:dyDescent="0.25">
      <c r="A2582" s="214" t="s">
        <v>7232</v>
      </c>
      <c r="B2582" s="275" t="s">
        <v>4322</v>
      </c>
      <c r="C2582" s="273"/>
      <c r="D2582" s="273"/>
      <c r="E2582" s="273">
        <v>18043.919999999998</v>
      </c>
      <c r="F2582" s="273">
        <v>18043.919999999998</v>
      </c>
      <c r="G2582" s="274" t="s">
        <v>4323</v>
      </c>
      <c r="H2582" s="214"/>
      <c r="I2582" s="259" t="s">
        <v>4695</v>
      </c>
      <c r="J2582" s="214" t="s">
        <v>4730</v>
      </c>
    </row>
    <row r="2583" spans="1:10" x14ac:dyDescent="0.25">
      <c r="A2583" s="214" t="s">
        <v>2110</v>
      </c>
      <c r="B2583" s="275" t="s">
        <v>4324</v>
      </c>
      <c r="C2583" s="273"/>
      <c r="D2583" s="273"/>
      <c r="E2583" s="273">
        <v>19475</v>
      </c>
      <c r="F2583" s="273">
        <v>19475</v>
      </c>
      <c r="G2583" s="274" t="s">
        <v>4323</v>
      </c>
      <c r="H2583" s="214"/>
      <c r="I2583" s="259" t="s">
        <v>4695</v>
      </c>
      <c r="J2583" s="214" t="s">
        <v>4730</v>
      </c>
    </row>
    <row r="2584" spans="1:10" x14ac:dyDescent="0.25">
      <c r="A2584" s="214" t="s">
        <v>2109</v>
      </c>
      <c r="B2584" s="275" t="s">
        <v>4325</v>
      </c>
      <c r="C2584" s="273"/>
      <c r="D2584" s="273"/>
      <c r="E2584" s="273">
        <v>25350</v>
      </c>
      <c r="F2584" s="273">
        <v>25350</v>
      </c>
      <c r="G2584" s="274" t="s">
        <v>4326</v>
      </c>
      <c r="H2584" s="214"/>
      <c r="I2584" s="259" t="s">
        <v>4797</v>
      </c>
      <c r="J2584" s="214" t="s">
        <v>4682</v>
      </c>
    </row>
    <row r="2585" spans="1:10" x14ac:dyDescent="0.25">
      <c r="A2585" s="214" t="s">
        <v>7233</v>
      </c>
      <c r="B2585" s="275" t="s">
        <v>4211</v>
      </c>
      <c r="C2585" s="273"/>
      <c r="D2585" s="273"/>
      <c r="E2585" s="273">
        <v>172332.13</v>
      </c>
      <c r="F2585" s="273">
        <v>172332.13</v>
      </c>
      <c r="G2585" s="274" t="s">
        <v>4306</v>
      </c>
      <c r="H2585" s="214"/>
      <c r="I2585" s="259" t="s">
        <v>4695</v>
      </c>
      <c r="J2585" s="214" t="s">
        <v>4730</v>
      </c>
    </row>
    <row r="2586" spans="1:10" x14ac:dyDescent="0.25">
      <c r="A2586" s="214" t="s">
        <v>7234</v>
      </c>
      <c r="B2586" s="275" t="s">
        <v>4327</v>
      </c>
      <c r="C2586" s="273"/>
      <c r="D2586" s="273"/>
      <c r="E2586" s="273">
        <v>14600</v>
      </c>
      <c r="F2586" s="273">
        <v>14600</v>
      </c>
      <c r="G2586" s="274" t="s">
        <v>4328</v>
      </c>
      <c r="H2586" s="214"/>
      <c r="I2586" s="259" t="s">
        <v>4696</v>
      </c>
      <c r="J2586" s="214" t="s">
        <v>4730</v>
      </c>
    </row>
    <row r="2587" spans="1:10" x14ac:dyDescent="0.25">
      <c r="A2587" s="214" t="s">
        <v>2108</v>
      </c>
      <c r="B2587" s="275" t="s">
        <v>4329</v>
      </c>
      <c r="C2587" s="273"/>
      <c r="D2587" s="273"/>
      <c r="E2587" s="273">
        <v>31900</v>
      </c>
      <c r="F2587" s="273">
        <v>31900</v>
      </c>
      <c r="G2587" s="274" t="s">
        <v>4330</v>
      </c>
      <c r="H2587" s="214"/>
      <c r="I2587" s="259" t="s">
        <v>4696</v>
      </c>
      <c r="J2587" s="214" t="s">
        <v>4730</v>
      </c>
    </row>
    <row r="2588" spans="1:10" x14ac:dyDescent="0.25">
      <c r="A2588" s="214" t="s">
        <v>2107</v>
      </c>
      <c r="B2588" s="275" t="s">
        <v>4331</v>
      </c>
      <c r="C2588" s="273"/>
      <c r="D2588" s="273"/>
      <c r="E2588" s="273">
        <v>13600</v>
      </c>
      <c r="F2588" s="273">
        <v>13600</v>
      </c>
      <c r="G2588" s="274" t="s">
        <v>4328</v>
      </c>
      <c r="H2588" s="214"/>
      <c r="I2588" s="259" t="s">
        <v>4696</v>
      </c>
      <c r="J2588" s="214" t="s">
        <v>4730</v>
      </c>
    </row>
    <row r="2589" spans="1:10" x14ac:dyDescent="0.25">
      <c r="A2589" s="214" t="s">
        <v>7235</v>
      </c>
      <c r="B2589" s="275" t="s">
        <v>4332</v>
      </c>
      <c r="C2589" s="273"/>
      <c r="D2589" s="273"/>
      <c r="E2589" s="273">
        <v>20297.11</v>
      </c>
      <c r="F2589" s="273">
        <v>20297.11</v>
      </c>
      <c r="G2589" s="274" t="s">
        <v>4328</v>
      </c>
      <c r="H2589" s="214"/>
      <c r="I2589" s="259" t="s">
        <v>4696</v>
      </c>
      <c r="J2589" s="214" t="s">
        <v>4730</v>
      </c>
    </row>
    <row r="2590" spans="1:10" x14ac:dyDescent="0.25">
      <c r="A2590" s="214" t="s">
        <v>2106</v>
      </c>
      <c r="B2590" s="275" t="s">
        <v>4333</v>
      </c>
      <c r="C2590" s="273"/>
      <c r="D2590" s="273"/>
      <c r="E2590" s="273">
        <v>14800</v>
      </c>
      <c r="F2590" s="273">
        <v>14800</v>
      </c>
      <c r="G2590" s="274" t="s">
        <v>4334</v>
      </c>
      <c r="H2590" s="214"/>
      <c r="I2590" s="259" t="s">
        <v>4696</v>
      </c>
      <c r="J2590" s="214" t="s">
        <v>4730</v>
      </c>
    </row>
    <row r="2591" spans="1:10" x14ac:dyDescent="0.25">
      <c r="A2591" s="214" t="s">
        <v>2105</v>
      </c>
      <c r="B2591" s="275" t="s">
        <v>4211</v>
      </c>
      <c r="C2591" s="273"/>
      <c r="D2591" s="273"/>
      <c r="E2591" s="273">
        <v>114403.85</v>
      </c>
      <c r="F2591" s="273">
        <v>114403.85</v>
      </c>
      <c r="G2591" s="274" t="s">
        <v>4306</v>
      </c>
      <c r="H2591" s="214"/>
      <c r="I2591" s="259" t="s">
        <v>4696</v>
      </c>
      <c r="J2591" s="214" t="s">
        <v>4730</v>
      </c>
    </row>
    <row r="2592" spans="1:10" x14ac:dyDescent="0.25">
      <c r="A2592" s="214" t="s">
        <v>2104</v>
      </c>
      <c r="B2592" s="275" t="s">
        <v>1126</v>
      </c>
      <c r="C2592" s="273"/>
      <c r="D2592" s="273"/>
      <c r="E2592" s="273">
        <v>18205.349999999999</v>
      </c>
      <c r="F2592" s="273">
        <v>18205.349999999999</v>
      </c>
      <c r="G2592" s="274" t="s">
        <v>4335</v>
      </c>
      <c r="H2592" s="214"/>
      <c r="I2592" s="259" t="s">
        <v>4697</v>
      </c>
      <c r="J2592" s="214" t="s">
        <v>4730</v>
      </c>
    </row>
    <row r="2593" spans="1:10" x14ac:dyDescent="0.25">
      <c r="A2593" s="214" t="s">
        <v>2103</v>
      </c>
      <c r="B2593" s="275" t="s">
        <v>1125</v>
      </c>
      <c r="C2593" s="273"/>
      <c r="D2593" s="273"/>
      <c r="E2593" s="273">
        <v>18900</v>
      </c>
      <c r="F2593" s="273">
        <v>18900</v>
      </c>
      <c r="G2593" s="274" t="s">
        <v>4295</v>
      </c>
      <c r="H2593" s="214"/>
      <c r="I2593" s="259" t="s">
        <v>4697</v>
      </c>
      <c r="J2593" s="214" t="s">
        <v>4730</v>
      </c>
    </row>
    <row r="2594" spans="1:10" x14ac:dyDescent="0.25">
      <c r="A2594" s="214" t="s">
        <v>7236</v>
      </c>
      <c r="B2594" s="275" t="s">
        <v>4336</v>
      </c>
      <c r="C2594" s="273"/>
      <c r="D2594" s="273"/>
      <c r="E2594" s="273">
        <v>29000</v>
      </c>
      <c r="F2594" s="273">
        <v>29000</v>
      </c>
      <c r="G2594" s="274" t="s">
        <v>4323</v>
      </c>
      <c r="H2594" s="214"/>
      <c r="I2594" s="259" t="s">
        <v>4697</v>
      </c>
      <c r="J2594" s="214" t="s">
        <v>4730</v>
      </c>
    </row>
    <row r="2595" spans="1:10" x14ac:dyDescent="0.25">
      <c r="A2595" s="214" t="s">
        <v>2102</v>
      </c>
      <c r="B2595" s="275" t="s">
        <v>4337</v>
      </c>
      <c r="C2595" s="273"/>
      <c r="D2595" s="273"/>
      <c r="E2595" s="273">
        <v>18300</v>
      </c>
      <c r="F2595" s="273">
        <v>18300</v>
      </c>
      <c r="G2595" s="274" t="s">
        <v>4298</v>
      </c>
      <c r="H2595" s="214"/>
      <c r="I2595" s="259" t="s">
        <v>4697</v>
      </c>
      <c r="J2595" s="214" t="s">
        <v>4730</v>
      </c>
    </row>
    <row r="2596" spans="1:10" x14ac:dyDescent="0.25">
      <c r="A2596" s="214" t="s">
        <v>7237</v>
      </c>
      <c r="B2596" s="275" t="s">
        <v>4336</v>
      </c>
      <c r="C2596" s="273"/>
      <c r="D2596" s="273"/>
      <c r="E2596" s="273">
        <v>20646</v>
      </c>
      <c r="F2596" s="273">
        <v>20646</v>
      </c>
      <c r="G2596" s="274" t="s">
        <v>4338</v>
      </c>
      <c r="H2596" s="214"/>
      <c r="I2596" s="259" t="s">
        <v>4697</v>
      </c>
      <c r="J2596" s="214" t="s">
        <v>4730</v>
      </c>
    </row>
    <row r="2597" spans="1:10" x14ac:dyDescent="0.25">
      <c r="A2597" s="214" t="s">
        <v>2101</v>
      </c>
      <c r="B2597" s="275" t="s">
        <v>1173</v>
      </c>
      <c r="C2597" s="273"/>
      <c r="D2597" s="273"/>
      <c r="E2597" s="273">
        <v>75628.27</v>
      </c>
      <c r="F2597" s="273">
        <v>75628.27</v>
      </c>
      <c r="G2597" s="274" t="s">
        <v>4306</v>
      </c>
      <c r="H2597" s="214"/>
      <c r="I2597" s="259" t="s">
        <v>4697</v>
      </c>
      <c r="J2597" s="214" t="s">
        <v>4730</v>
      </c>
    </row>
    <row r="2598" spans="1:10" x14ac:dyDescent="0.25">
      <c r="A2598" s="214" t="s">
        <v>2100</v>
      </c>
      <c r="B2598" s="275" t="s">
        <v>1125</v>
      </c>
      <c r="C2598" s="273"/>
      <c r="D2598" s="273"/>
      <c r="E2598" s="273">
        <v>18900</v>
      </c>
      <c r="F2598" s="273">
        <v>18900</v>
      </c>
      <c r="G2598" s="274" t="s">
        <v>4339</v>
      </c>
      <c r="H2598" s="214"/>
      <c r="I2598" s="259" t="s">
        <v>4698</v>
      </c>
      <c r="J2598" s="214" t="s">
        <v>4730</v>
      </c>
    </row>
    <row r="2599" spans="1:10" x14ac:dyDescent="0.25">
      <c r="A2599" s="214" t="s">
        <v>2099</v>
      </c>
      <c r="B2599" s="275" t="s">
        <v>4340</v>
      </c>
      <c r="C2599" s="273"/>
      <c r="D2599" s="273"/>
      <c r="E2599" s="273">
        <v>18900</v>
      </c>
      <c r="F2599" s="273">
        <v>18900</v>
      </c>
      <c r="G2599" s="274" t="s">
        <v>4339</v>
      </c>
      <c r="H2599" s="214"/>
      <c r="I2599" s="259" t="s">
        <v>4698</v>
      </c>
      <c r="J2599" s="214" t="s">
        <v>4730</v>
      </c>
    </row>
    <row r="2600" spans="1:10" x14ac:dyDescent="0.25">
      <c r="A2600" s="214" t="s">
        <v>2098</v>
      </c>
      <c r="B2600" s="275" t="s">
        <v>1124</v>
      </c>
      <c r="C2600" s="273"/>
      <c r="D2600" s="273"/>
      <c r="E2600" s="273">
        <v>40743.43</v>
      </c>
      <c r="F2600" s="273">
        <v>40743.43</v>
      </c>
      <c r="G2600" s="274" t="s">
        <v>4341</v>
      </c>
      <c r="H2600" s="214"/>
      <c r="I2600" s="259" t="s">
        <v>4698</v>
      </c>
      <c r="J2600" s="214" t="s">
        <v>4730</v>
      </c>
    </row>
    <row r="2601" spans="1:10" x14ac:dyDescent="0.25">
      <c r="A2601" s="214" t="s">
        <v>7238</v>
      </c>
      <c r="B2601" s="275" t="s">
        <v>1164</v>
      </c>
      <c r="C2601" s="273"/>
      <c r="D2601" s="273"/>
      <c r="E2601" s="273">
        <v>23000</v>
      </c>
      <c r="F2601" s="273">
        <v>23000</v>
      </c>
      <c r="G2601" s="274" t="s">
        <v>4342</v>
      </c>
      <c r="H2601" s="214"/>
      <c r="I2601" s="259" t="s">
        <v>4698</v>
      </c>
      <c r="J2601" s="214" t="s">
        <v>4730</v>
      </c>
    </row>
    <row r="2602" spans="1:10" x14ac:dyDescent="0.25">
      <c r="A2602" s="214" t="s">
        <v>7239</v>
      </c>
      <c r="B2602" s="275" t="s">
        <v>4343</v>
      </c>
      <c r="C2602" s="273"/>
      <c r="D2602" s="273"/>
      <c r="E2602" s="273">
        <v>17600</v>
      </c>
      <c r="F2602" s="273">
        <v>17600</v>
      </c>
      <c r="G2602" s="274" t="s">
        <v>4344</v>
      </c>
      <c r="H2602" s="214"/>
      <c r="I2602" s="259" t="s">
        <v>4698</v>
      </c>
      <c r="J2602" s="214" t="s">
        <v>4730</v>
      </c>
    </row>
    <row r="2603" spans="1:10" x14ac:dyDescent="0.25">
      <c r="A2603" s="214" t="s">
        <v>7240</v>
      </c>
      <c r="B2603" s="275" t="s">
        <v>1122</v>
      </c>
      <c r="C2603" s="273"/>
      <c r="D2603" s="273"/>
      <c r="E2603" s="273">
        <v>14000</v>
      </c>
      <c r="F2603" s="273">
        <v>14000</v>
      </c>
      <c r="G2603" s="274" t="s">
        <v>4342</v>
      </c>
      <c r="H2603" s="214"/>
      <c r="I2603" s="259" t="s">
        <v>4698</v>
      </c>
      <c r="J2603" s="214" t="s">
        <v>4730</v>
      </c>
    </row>
    <row r="2604" spans="1:10" x14ac:dyDescent="0.25">
      <c r="A2604" s="214" t="s">
        <v>2097</v>
      </c>
      <c r="B2604" s="275" t="s">
        <v>1173</v>
      </c>
      <c r="C2604" s="273"/>
      <c r="D2604" s="273"/>
      <c r="E2604" s="273">
        <v>97859.59</v>
      </c>
      <c r="F2604" s="273">
        <v>97859.59</v>
      </c>
      <c r="G2604" s="274" t="s">
        <v>4306</v>
      </c>
      <c r="H2604" s="214"/>
      <c r="I2604" s="259" t="s">
        <v>4698</v>
      </c>
      <c r="J2604" s="214" t="s">
        <v>4730</v>
      </c>
    </row>
    <row r="2605" spans="1:10" x14ac:dyDescent="0.25">
      <c r="A2605" s="214" t="s">
        <v>2096</v>
      </c>
      <c r="B2605" s="275" t="s">
        <v>1555</v>
      </c>
      <c r="C2605" s="273"/>
      <c r="D2605" s="273"/>
      <c r="E2605" s="273">
        <v>12550</v>
      </c>
      <c r="F2605" s="273">
        <v>12550</v>
      </c>
      <c r="G2605" s="274" t="s">
        <v>4345</v>
      </c>
      <c r="H2605" s="214"/>
      <c r="I2605" s="214" t="s">
        <v>4699</v>
      </c>
      <c r="J2605" s="214" t="s">
        <v>4730</v>
      </c>
    </row>
    <row r="2606" spans="1:10" x14ac:dyDescent="0.25">
      <c r="A2606" s="214" t="s">
        <v>2095</v>
      </c>
      <c r="B2606" s="275" t="s">
        <v>2337</v>
      </c>
      <c r="C2606" s="273"/>
      <c r="D2606" s="273"/>
      <c r="E2606" s="273">
        <v>25000</v>
      </c>
      <c r="F2606" s="273">
        <v>25000</v>
      </c>
      <c r="G2606" s="274" t="s">
        <v>4305</v>
      </c>
      <c r="H2606" s="214"/>
      <c r="I2606" s="214" t="s">
        <v>4699</v>
      </c>
      <c r="J2606" s="214" t="s">
        <v>4730</v>
      </c>
    </row>
    <row r="2607" spans="1:10" x14ac:dyDescent="0.25">
      <c r="A2607" s="214" t="s">
        <v>2094</v>
      </c>
      <c r="B2607" s="275" t="s">
        <v>2540</v>
      </c>
      <c r="C2607" s="273"/>
      <c r="D2607" s="273"/>
      <c r="E2607" s="273">
        <v>11740</v>
      </c>
      <c r="F2607" s="273">
        <v>11740</v>
      </c>
      <c r="G2607" s="274" t="s">
        <v>4346</v>
      </c>
      <c r="H2607" s="214"/>
      <c r="I2607" s="214" t="s">
        <v>4699</v>
      </c>
      <c r="J2607" s="214" t="s">
        <v>4730</v>
      </c>
    </row>
    <row r="2608" spans="1:10" x14ac:dyDescent="0.25">
      <c r="A2608" s="214" t="s">
        <v>2093</v>
      </c>
      <c r="B2608" s="275" t="s">
        <v>1164</v>
      </c>
      <c r="C2608" s="273"/>
      <c r="D2608" s="273"/>
      <c r="E2608" s="273">
        <v>30000</v>
      </c>
      <c r="F2608" s="273">
        <v>30000</v>
      </c>
      <c r="G2608" s="274" t="s">
        <v>4347</v>
      </c>
      <c r="H2608" s="214"/>
      <c r="I2608" s="214" t="s">
        <v>4699</v>
      </c>
      <c r="J2608" s="214" t="s">
        <v>4730</v>
      </c>
    </row>
    <row r="2609" spans="1:10" x14ac:dyDescent="0.25">
      <c r="A2609" s="214" t="s">
        <v>2092</v>
      </c>
      <c r="B2609" s="275" t="s">
        <v>1129</v>
      </c>
      <c r="C2609" s="273"/>
      <c r="D2609" s="273"/>
      <c r="E2609" s="273">
        <v>13200</v>
      </c>
      <c r="F2609" s="273">
        <v>13200</v>
      </c>
      <c r="G2609" s="274" t="s">
        <v>4348</v>
      </c>
      <c r="H2609" s="214"/>
      <c r="I2609" s="214" t="s">
        <v>4699</v>
      </c>
      <c r="J2609" s="214" t="s">
        <v>4730</v>
      </c>
    </row>
    <row r="2610" spans="1:10" x14ac:dyDescent="0.25">
      <c r="A2610" s="214" t="s">
        <v>2091</v>
      </c>
      <c r="B2610" s="275" t="s">
        <v>1129</v>
      </c>
      <c r="C2610" s="273"/>
      <c r="D2610" s="273"/>
      <c r="E2610" s="273">
        <v>13400</v>
      </c>
      <c r="F2610" s="273">
        <v>13400</v>
      </c>
      <c r="G2610" s="274" t="s">
        <v>4349</v>
      </c>
      <c r="H2610" s="214"/>
      <c r="I2610" s="214" t="s">
        <v>4699</v>
      </c>
      <c r="J2610" s="214" t="s">
        <v>4730</v>
      </c>
    </row>
    <row r="2611" spans="1:10" x14ac:dyDescent="0.25">
      <c r="A2611" s="214" t="s">
        <v>2090</v>
      </c>
      <c r="B2611" s="275" t="s">
        <v>2540</v>
      </c>
      <c r="C2611" s="273"/>
      <c r="D2611" s="273"/>
      <c r="E2611" s="273">
        <v>20120</v>
      </c>
      <c r="F2611" s="273">
        <v>20120</v>
      </c>
      <c r="G2611" s="274" t="s">
        <v>4350</v>
      </c>
      <c r="H2611" s="214"/>
      <c r="I2611" s="214" t="s">
        <v>4699</v>
      </c>
      <c r="J2611" s="214" t="s">
        <v>4730</v>
      </c>
    </row>
    <row r="2612" spans="1:10" x14ac:dyDescent="0.25">
      <c r="A2612" s="214" t="s">
        <v>7241</v>
      </c>
      <c r="B2612" s="275" t="s">
        <v>4351</v>
      </c>
      <c r="C2612" s="273"/>
      <c r="D2612" s="273"/>
      <c r="E2612" s="273">
        <v>16800</v>
      </c>
      <c r="F2612" s="273">
        <v>16800</v>
      </c>
      <c r="G2612" s="274" t="s">
        <v>4352</v>
      </c>
      <c r="H2612" s="214"/>
      <c r="I2612" s="214" t="s">
        <v>4699</v>
      </c>
      <c r="J2612" s="214" t="s">
        <v>4730</v>
      </c>
    </row>
    <row r="2613" spans="1:10" x14ac:dyDescent="0.25">
      <c r="A2613" s="214" t="s">
        <v>2088</v>
      </c>
      <c r="B2613" s="275" t="s">
        <v>1126</v>
      </c>
      <c r="C2613" s="273"/>
      <c r="D2613" s="273"/>
      <c r="E2613" s="273">
        <v>27800</v>
      </c>
      <c r="F2613" s="273">
        <v>27800</v>
      </c>
      <c r="G2613" s="274" t="s">
        <v>4354</v>
      </c>
      <c r="H2613" s="214"/>
      <c r="I2613" s="259" t="s">
        <v>4700</v>
      </c>
      <c r="J2613" s="214" t="s">
        <v>4730</v>
      </c>
    </row>
    <row r="2614" spans="1:10" x14ac:dyDescent="0.25">
      <c r="A2614" s="214" t="s">
        <v>2087</v>
      </c>
      <c r="B2614" s="275" t="s">
        <v>1126</v>
      </c>
      <c r="C2614" s="273"/>
      <c r="D2614" s="273"/>
      <c r="E2614" s="273">
        <v>27800</v>
      </c>
      <c r="F2614" s="273">
        <v>27800</v>
      </c>
      <c r="G2614" s="274" t="s">
        <v>4354</v>
      </c>
      <c r="H2614" s="214"/>
      <c r="I2614" s="259" t="s">
        <v>4700</v>
      </c>
      <c r="J2614" s="214" t="s">
        <v>4730</v>
      </c>
    </row>
    <row r="2615" spans="1:10" x14ac:dyDescent="0.25">
      <c r="A2615" s="214" t="s">
        <v>2085</v>
      </c>
      <c r="B2615" s="275" t="s">
        <v>1126</v>
      </c>
      <c r="C2615" s="273"/>
      <c r="D2615" s="273"/>
      <c r="E2615" s="273">
        <v>17290</v>
      </c>
      <c r="F2615" s="273">
        <v>17290</v>
      </c>
      <c r="G2615" s="274" t="s">
        <v>4354</v>
      </c>
      <c r="H2615" s="214"/>
      <c r="I2615" s="259" t="s">
        <v>4700</v>
      </c>
      <c r="J2615" s="214" t="s">
        <v>4730</v>
      </c>
    </row>
    <row r="2616" spans="1:10" x14ac:dyDescent="0.25">
      <c r="A2616" s="214" t="s">
        <v>2084</v>
      </c>
      <c r="B2616" s="275" t="s">
        <v>1126</v>
      </c>
      <c r="C2616" s="273"/>
      <c r="D2616" s="273"/>
      <c r="E2616" s="273">
        <v>17290</v>
      </c>
      <c r="F2616" s="273">
        <v>17290</v>
      </c>
      <c r="G2616" s="274" t="s">
        <v>4354</v>
      </c>
      <c r="H2616" s="214"/>
      <c r="I2616" s="259" t="s">
        <v>4700</v>
      </c>
      <c r="J2616" s="214" t="s">
        <v>4730</v>
      </c>
    </row>
    <row r="2617" spans="1:10" x14ac:dyDescent="0.25">
      <c r="A2617" s="214" t="s">
        <v>2083</v>
      </c>
      <c r="B2617" s="275" t="s">
        <v>1133</v>
      </c>
      <c r="C2617" s="273"/>
      <c r="D2617" s="273"/>
      <c r="E2617" s="273">
        <v>18900</v>
      </c>
      <c r="F2617" s="273">
        <v>18900</v>
      </c>
      <c r="G2617" s="274" t="s">
        <v>4354</v>
      </c>
      <c r="H2617" s="214"/>
      <c r="I2617" s="259" t="s">
        <v>4700</v>
      </c>
      <c r="J2617" s="214" t="s">
        <v>4730</v>
      </c>
    </row>
    <row r="2618" spans="1:10" x14ac:dyDescent="0.25">
      <c r="A2618" s="214" t="s">
        <v>7242</v>
      </c>
      <c r="B2618" s="275" t="s">
        <v>1133</v>
      </c>
      <c r="C2618" s="273"/>
      <c r="D2618" s="273"/>
      <c r="E2618" s="273">
        <v>18900</v>
      </c>
      <c r="F2618" s="273">
        <v>18900</v>
      </c>
      <c r="G2618" s="274" t="s">
        <v>4354</v>
      </c>
      <c r="H2618" s="214"/>
      <c r="I2618" s="259" t="s">
        <v>4700</v>
      </c>
      <c r="J2618" s="214" t="s">
        <v>4730</v>
      </c>
    </row>
    <row r="2619" spans="1:10" x14ac:dyDescent="0.25">
      <c r="A2619" s="214" t="s">
        <v>2082</v>
      </c>
      <c r="B2619" s="275" t="s">
        <v>1133</v>
      </c>
      <c r="C2619" s="273"/>
      <c r="D2619" s="273"/>
      <c r="E2619" s="273">
        <v>18900</v>
      </c>
      <c r="F2619" s="273">
        <v>18900</v>
      </c>
      <c r="G2619" s="274" t="s">
        <v>4354</v>
      </c>
      <c r="H2619" s="214"/>
      <c r="I2619" s="259" t="s">
        <v>4700</v>
      </c>
      <c r="J2619" s="214" t="s">
        <v>4730</v>
      </c>
    </row>
    <row r="2620" spans="1:10" x14ac:dyDescent="0.25">
      <c r="A2620" s="214" t="s">
        <v>2081</v>
      </c>
      <c r="B2620" s="275" t="s">
        <v>1133</v>
      </c>
      <c r="C2620" s="273"/>
      <c r="D2620" s="273"/>
      <c r="E2620" s="273">
        <v>18900</v>
      </c>
      <c r="F2620" s="273">
        <v>18900</v>
      </c>
      <c r="G2620" s="274" t="s">
        <v>4354</v>
      </c>
      <c r="H2620" s="214"/>
      <c r="I2620" s="259" t="s">
        <v>4700</v>
      </c>
      <c r="J2620" s="214" t="s">
        <v>4730</v>
      </c>
    </row>
    <row r="2621" spans="1:10" x14ac:dyDescent="0.25">
      <c r="A2621" s="214" t="s">
        <v>2080</v>
      </c>
      <c r="B2621" s="275" t="s">
        <v>1133</v>
      </c>
      <c r="C2621" s="273"/>
      <c r="D2621" s="273"/>
      <c r="E2621" s="273">
        <v>25403.14</v>
      </c>
      <c r="F2621" s="273">
        <v>25403.14</v>
      </c>
      <c r="G2621" s="274" t="s">
        <v>4335</v>
      </c>
      <c r="H2621" s="214"/>
      <c r="I2621" s="259" t="s">
        <v>4700</v>
      </c>
      <c r="J2621" s="214" t="s">
        <v>4730</v>
      </c>
    </row>
    <row r="2622" spans="1:10" x14ac:dyDescent="0.25">
      <c r="A2622" s="214" t="s">
        <v>2079</v>
      </c>
      <c r="B2622" s="275" t="s">
        <v>1123</v>
      </c>
      <c r="C2622" s="273"/>
      <c r="D2622" s="273"/>
      <c r="E2622" s="273">
        <v>25850</v>
      </c>
      <c r="F2622" s="273">
        <v>25850</v>
      </c>
      <c r="G2622" s="274" t="s">
        <v>4295</v>
      </c>
      <c r="H2622" s="214"/>
      <c r="I2622" s="259" t="s">
        <v>4700</v>
      </c>
      <c r="J2622" s="214" t="s">
        <v>4730</v>
      </c>
    </row>
    <row r="2623" spans="1:10" x14ac:dyDescent="0.25">
      <c r="A2623" s="214" t="s">
        <v>2077</v>
      </c>
      <c r="B2623" s="275" t="s">
        <v>1125</v>
      </c>
      <c r="C2623" s="273"/>
      <c r="D2623" s="273"/>
      <c r="E2623" s="273">
        <v>18900</v>
      </c>
      <c r="F2623" s="273">
        <v>18900</v>
      </c>
      <c r="G2623" s="274" t="s">
        <v>4295</v>
      </c>
      <c r="H2623" s="214"/>
      <c r="I2623" s="259" t="s">
        <v>4700</v>
      </c>
      <c r="J2623" s="214" t="s">
        <v>4730</v>
      </c>
    </row>
    <row r="2624" spans="1:10" x14ac:dyDescent="0.25">
      <c r="A2624" s="214" t="s">
        <v>2075</v>
      </c>
      <c r="B2624" s="275" t="s">
        <v>1123</v>
      </c>
      <c r="C2624" s="273"/>
      <c r="D2624" s="273"/>
      <c r="E2624" s="273">
        <v>25850</v>
      </c>
      <c r="F2624" s="273">
        <v>25850</v>
      </c>
      <c r="G2624" s="274" t="s">
        <v>4355</v>
      </c>
      <c r="H2624" s="214"/>
      <c r="I2624" s="259" t="s">
        <v>4700</v>
      </c>
      <c r="J2624" s="214" t="s">
        <v>4730</v>
      </c>
    </row>
    <row r="2625" spans="1:10" x14ac:dyDescent="0.25">
      <c r="A2625" s="214" t="s">
        <v>2073</v>
      </c>
      <c r="B2625" s="275" t="s">
        <v>1123</v>
      </c>
      <c r="C2625" s="273"/>
      <c r="D2625" s="273"/>
      <c r="E2625" s="273">
        <v>25850</v>
      </c>
      <c r="F2625" s="273">
        <v>25850</v>
      </c>
      <c r="G2625" s="274" t="s">
        <v>4355</v>
      </c>
      <c r="H2625" s="214"/>
      <c r="I2625" s="259" t="s">
        <v>4700</v>
      </c>
      <c r="J2625" s="214" t="s">
        <v>4730</v>
      </c>
    </row>
    <row r="2626" spans="1:10" x14ac:dyDescent="0.25">
      <c r="A2626" s="214" t="s">
        <v>2071</v>
      </c>
      <c r="B2626" s="275" t="s">
        <v>1123</v>
      </c>
      <c r="C2626" s="273"/>
      <c r="D2626" s="273"/>
      <c r="E2626" s="273">
        <v>25850</v>
      </c>
      <c r="F2626" s="273">
        <v>25850</v>
      </c>
      <c r="G2626" s="274" t="s">
        <v>4355</v>
      </c>
      <c r="H2626" s="214"/>
      <c r="I2626" s="259" t="s">
        <v>4700</v>
      </c>
      <c r="J2626" s="214" t="s">
        <v>4730</v>
      </c>
    </row>
    <row r="2627" spans="1:10" x14ac:dyDescent="0.25">
      <c r="A2627" s="214" t="s">
        <v>2070</v>
      </c>
      <c r="B2627" s="275" t="s">
        <v>1123</v>
      </c>
      <c r="C2627" s="273"/>
      <c r="D2627" s="273"/>
      <c r="E2627" s="273">
        <v>25850</v>
      </c>
      <c r="F2627" s="273">
        <v>25850</v>
      </c>
      <c r="G2627" s="274" t="s">
        <v>4355</v>
      </c>
      <c r="H2627" s="214"/>
      <c r="I2627" s="259" t="s">
        <v>4700</v>
      </c>
      <c r="J2627" s="214" t="s">
        <v>4730</v>
      </c>
    </row>
    <row r="2628" spans="1:10" x14ac:dyDescent="0.25">
      <c r="A2628" s="214" t="s">
        <v>7243</v>
      </c>
      <c r="B2628" s="275" t="s">
        <v>1123</v>
      </c>
      <c r="C2628" s="273"/>
      <c r="D2628" s="273"/>
      <c r="E2628" s="273">
        <v>25850</v>
      </c>
      <c r="F2628" s="273">
        <v>25850</v>
      </c>
      <c r="G2628" s="274" t="s">
        <v>4355</v>
      </c>
      <c r="H2628" s="214"/>
      <c r="I2628" s="259" t="s">
        <v>4700</v>
      </c>
      <c r="J2628" s="214" t="s">
        <v>4730</v>
      </c>
    </row>
    <row r="2629" spans="1:10" x14ac:dyDescent="0.25">
      <c r="A2629" s="214" t="s">
        <v>7244</v>
      </c>
      <c r="B2629" s="275" t="s">
        <v>1550</v>
      </c>
      <c r="C2629" s="273"/>
      <c r="D2629" s="273"/>
      <c r="E2629" s="273">
        <v>14800</v>
      </c>
      <c r="F2629" s="273">
        <v>14800</v>
      </c>
      <c r="G2629" s="274" t="s">
        <v>4297</v>
      </c>
      <c r="H2629" s="214"/>
      <c r="I2629" s="259" t="s">
        <v>4700</v>
      </c>
      <c r="J2629" s="214" t="s">
        <v>4730</v>
      </c>
    </row>
    <row r="2630" spans="1:10" x14ac:dyDescent="0.25">
      <c r="A2630" s="214" t="s">
        <v>2068</v>
      </c>
      <c r="B2630" s="275" t="s">
        <v>1550</v>
      </c>
      <c r="C2630" s="273"/>
      <c r="D2630" s="273"/>
      <c r="E2630" s="273">
        <v>14800</v>
      </c>
      <c r="F2630" s="273">
        <v>14800</v>
      </c>
      <c r="G2630" s="274" t="s">
        <v>4297</v>
      </c>
      <c r="H2630" s="214"/>
      <c r="I2630" s="259" t="s">
        <v>4700</v>
      </c>
      <c r="J2630" s="214" t="s">
        <v>4730</v>
      </c>
    </row>
    <row r="2631" spans="1:10" x14ac:dyDescent="0.25">
      <c r="A2631" s="214" t="s">
        <v>7245</v>
      </c>
      <c r="B2631" s="275" t="s">
        <v>4356</v>
      </c>
      <c r="C2631" s="273"/>
      <c r="D2631" s="273"/>
      <c r="E2631" s="273">
        <v>35360</v>
      </c>
      <c r="F2631" s="273">
        <v>35360</v>
      </c>
      <c r="G2631" s="274" t="s">
        <v>4357</v>
      </c>
      <c r="H2631" s="214"/>
      <c r="I2631" s="259" t="s">
        <v>4700</v>
      </c>
      <c r="J2631" s="214" t="s">
        <v>4730</v>
      </c>
    </row>
    <row r="2632" spans="1:10" x14ac:dyDescent="0.25">
      <c r="A2632" s="214" t="s">
        <v>7246</v>
      </c>
      <c r="B2632" s="275" t="s">
        <v>2540</v>
      </c>
      <c r="C2632" s="273"/>
      <c r="D2632" s="273"/>
      <c r="E2632" s="273">
        <v>11470</v>
      </c>
      <c r="F2632" s="273">
        <v>11470</v>
      </c>
      <c r="G2632" s="274" t="s">
        <v>4338</v>
      </c>
      <c r="H2632" s="214"/>
      <c r="I2632" s="259" t="s">
        <v>4700</v>
      </c>
      <c r="J2632" s="214" t="s">
        <v>4730</v>
      </c>
    </row>
    <row r="2633" spans="1:10" x14ac:dyDescent="0.25">
      <c r="A2633" s="214" t="s">
        <v>7247</v>
      </c>
      <c r="B2633" s="275" t="s">
        <v>1136</v>
      </c>
      <c r="C2633" s="273"/>
      <c r="D2633" s="273"/>
      <c r="E2633" s="273">
        <v>105600</v>
      </c>
      <c r="F2633" s="273"/>
      <c r="G2633" s="274" t="s">
        <v>4342</v>
      </c>
      <c r="H2633" s="214"/>
      <c r="I2633" s="259" t="s">
        <v>4700</v>
      </c>
      <c r="J2633" s="214" t="s">
        <v>4730</v>
      </c>
    </row>
    <row r="2634" spans="1:10" x14ac:dyDescent="0.25">
      <c r="A2634" s="214" t="s">
        <v>7248</v>
      </c>
      <c r="B2634" s="275" t="s">
        <v>1142</v>
      </c>
      <c r="C2634" s="273"/>
      <c r="D2634" s="273"/>
      <c r="E2634" s="273">
        <v>24000</v>
      </c>
      <c r="F2634" s="273">
        <v>24000</v>
      </c>
      <c r="G2634" s="274" t="s">
        <v>4342</v>
      </c>
      <c r="H2634" s="214"/>
      <c r="I2634" s="259" t="s">
        <v>4700</v>
      </c>
      <c r="J2634" s="214" t="s">
        <v>4730</v>
      </c>
    </row>
    <row r="2635" spans="1:10" x14ac:dyDescent="0.25">
      <c r="A2635" s="214" t="s">
        <v>7249</v>
      </c>
      <c r="B2635" s="275" t="s">
        <v>1173</v>
      </c>
      <c r="C2635" s="273"/>
      <c r="D2635" s="273"/>
      <c r="E2635" s="273">
        <v>180463.24</v>
      </c>
      <c r="F2635" s="273">
        <v>42932.36</v>
      </c>
      <c r="G2635" s="274" t="s">
        <v>4306</v>
      </c>
      <c r="H2635" s="214"/>
      <c r="I2635" s="259" t="s">
        <v>4700</v>
      </c>
      <c r="J2635" s="214" t="s">
        <v>4730</v>
      </c>
    </row>
    <row r="2636" spans="1:10" x14ac:dyDescent="0.25">
      <c r="A2636" s="214" t="s">
        <v>7250</v>
      </c>
      <c r="B2636" s="275" t="s">
        <v>1125</v>
      </c>
      <c r="C2636" s="273"/>
      <c r="D2636" s="273"/>
      <c r="E2636" s="273">
        <v>18900</v>
      </c>
      <c r="F2636" s="273">
        <v>18900</v>
      </c>
      <c r="G2636" s="274" t="s">
        <v>4339</v>
      </c>
      <c r="H2636" s="214"/>
      <c r="I2636" s="259" t="s">
        <v>4701</v>
      </c>
      <c r="J2636" s="214" t="s">
        <v>4730</v>
      </c>
    </row>
    <row r="2637" spans="1:10" x14ac:dyDescent="0.25">
      <c r="A2637" s="214" t="s">
        <v>7251</v>
      </c>
      <c r="B2637" s="275" t="s">
        <v>1123</v>
      </c>
      <c r="C2637" s="273"/>
      <c r="D2637" s="273"/>
      <c r="E2637" s="273">
        <v>25278.17</v>
      </c>
      <c r="F2637" s="273">
        <v>25278.17</v>
      </c>
      <c r="G2637" s="274" t="s">
        <v>4321</v>
      </c>
      <c r="H2637" s="214"/>
      <c r="I2637" s="259" t="s">
        <v>4701</v>
      </c>
      <c r="J2637" s="214" t="s">
        <v>4730</v>
      </c>
    </row>
    <row r="2638" spans="1:10" x14ac:dyDescent="0.25">
      <c r="A2638" s="214" t="s">
        <v>7252</v>
      </c>
      <c r="B2638" s="275" t="s">
        <v>2535</v>
      </c>
      <c r="C2638" s="273"/>
      <c r="D2638" s="273"/>
      <c r="E2638" s="273">
        <v>13800</v>
      </c>
      <c r="F2638" s="273">
        <v>13800</v>
      </c>
      <c r="G2638" s="274" t="s">
        <v>4298</v>
      </c>
      <c r="H2638" s="214"/>
      <c r="I2638" s="259" t="s">
        <v>4701</v>
      </c>
      <c r="J2638" s="214" t="s">
        <v>4730</v>
      </c>
    </row>
    <row r="2639" spans="1:10" x14ac:dyDescent="0.25">
      <c r="A2639" s="214" t="s">
        <v>7253</v>
      </c>
      <c r="B2639" s="275" t="s">
        <v>1142</v>
      </c>
      <c r="C2639" s="273"/>
      <c r="D2639" s="273"/>
      <c r="E2639" s="273">
        <v>10450</v>
      </c>
      <c r="F2639" s="273">
        <v>10450</v>
      </c>
      <c r="G2639" s="274" t="s">
        <v>4298</v>
      </c>
      <c r="H2639" s="214"/>
      <c r="I2639" s="259" t="s">
        <v>4701</v>
      </c>
      <c r="J2639" s="214" t="s">
        <v>4730</v>
      </c>
    </row>
    <row r="2640" spans="1:10" x14ac:dyDescent="0.25">
      <c r="A2640" s="214" t="s">
        <v>7254</v>
      </c>
      <c r="B2640" s="275" t="s">
        <v>1142</v>
      </c>
      <c r="C2640" s="273"/>
      <c r="D2640" s="273"/>
      <c r="E2640" s="273">
        <v>11400</v>
      </c>
      <c r="F2640" s="273">
        <v>11400</v>
      </c>
      <c r="G2640" s="274" t="s">
        <v>4342</v>
      </c>
      <c r="H2640" s="214"/>
      <c r="I2640" s="259" t="s">
        <v>4701</v>
      </c>
      <c r="J2640" s="214" t="s">
        <v>4730</v>
      </c>
    </row>
    <row r="2641" spans="1:10" x14ac:dyDescent="0.25">
      <c r="A2641" s="214" t="s">
        <v>7255</v>
      </c>
      <c r="B2641" s="275" t="s">
        <v>1142</v>
      </c>
      <c r="C2641" s="273"/>
      <c r="D2641" s="273"/>
      <c r="E2641" s="273">
        <v>10200</v>
      </c>
      <c r="F2641" s="273">
        <v>10200</v>
      </c>
      <c r="G2641" s="274" t="s">
        <v>4342</v>
      </c>
      <c r="H2641" s="214"/>
      <c r="I2641" s="259" t="s">
        <v>4701</v>
      </c>
      <c r="J2641" s="214" t="s">
        <v>4730</v>
      </c>
    </row>
    <row r="2642" spans="1:10" x14ac:dyDescent="0.25">
      <c r="A2642" s="214" t="s">
        <v>7256</v>
      </c>
      <c r="B2642" s="275" t="s">
        <v>1136</v>
      </c>
      <c r="C2642" s="273"/>
      <c r="D2642" s="273"/>
      <c r="E2642" s="273">
        <v>27000</v>
      </c>
      <c r="F2642" s="273">
        <v>27000</v>
      </c>
      <c r="G2642" s="274" t="s">
        <v>4342</v>
      </c>
      <c r="H2642" s="214"/>
      <c r="I2642" s="259" t="s">
        <v>4701</v>
      </c>
      <c r="J2642" s="214" t="s">
        <v>4730</v>
      </c>
    </row>
    <row r="2643" spans="1:10" x14ac:dyDescent="0.25">
      <c r="A2643" s="214" t="s">
        <v>7257</v>
      </c>
      <c r="B2643" s="275" t="s">
        <v>1173</v>
      </c>
      <c r="C2643" s="273"/>
      <c r="D2643" s="273"/>
      <c r="E2643" s="273">
        <v>78228.05</v>
      </c>
      <c r="F2643" s="273">
        <v>78228.05</v>
      </c>
      <c r="G2643" s="274" t="s">
        <v>4306</v>
      </c>
      <c r="H2643" s="214"/>
      <c r="I2643" s="259" t="s">
        <v>4701</v>
      </c>
      <c r="J2643" s="214" t="s">
        <v>4730</v>
      </c>
    </row>
    <row r="2644" spans="1:10" x14ac:dyDescent="0.25">
      <c r="A2644" s="214" t="s">
        <v>7258</v>
      </c>
      <c r="B2644" s="275" t="s">
        <v>4358</v>
      </c>
      <c r="C2644" s="273"/>
      <c r="D2644" s="273"/>
      <c r="E2644" s="273">
        <v>16716</v>
      </c>
      <c r="F2644" s="273">
        <v>16716</v>
      </c>
      <c r="G2644" s="274" t="s">
        <v>4359</v>
      </c>
      <c r="H2644" s="214"/>
      <c r="I2644" s="259" t="s">
        <v>4702</v>
      </c>
      <c r="J2644" s="214" t="s">
        <v>4730</v>
      </c>
    </row>
    <row r="2645" spans="1:10" x14ac:dyDescent="0.25">
      <c r="A2645" s="214" t="s">
        <v>7259</v>
      </c>
      <c r="B2645" s="275" t="s">
        <v>1127</v>
      </c>
      <c r="C2645" s="273"/>
      <c r="D2645" s="273"/>
      <c r="E2645" s="273">
        <v>30380</v>
      </c>
      <c r="F2645" s="273">
        <v>30380</v>
      </c>
      <c r="G2645" s="274" t="s">
        <v>4360</v>
      </c>
      <c r="H2645" s="214"/>
      <c r="I2645" s="259" t="s">
        <v>4702</v>
      </c>
      <c r="J2645" s="214" t="s">
        <v>4730</v>
      </c>
    </row>
    <row r="2646" spans="1:10" x14ac:dyDescent="0.25">
      <c r="A2646" s="214" t="s">
        <v>7260</v>
      </c>
      <c r="B2646" s="275" t="s">
        <v>1123</v>
      </c>
      <c r="C2646" s="273"/>
      <c r="D2646" s="273"/>
      <c r="E2646" s="273">
        <v>23595</v>
      </c>
      <c r="F2646" s="273">
        <v>23595</v>
      </c>
      <c r="G2646" s="274" t="s">
        <v>4359</v>
      </c>
      <c r="H2646" s="214"/>
      <c r="I2646" s="259" t="s">
        <v>4702</v>
      </c>
      <c r="J2646" s="214" t="s">
        <v>4730</v>
      </c>
    </row>
    <row r="2647" spans="1:10" x14ac:dyDescent="0.25">
      <c r="A2647" s="214" t="s">
        <v>7261</v>
      </c>
      <c r="B2647" s="275" t="s">
        <v>1129</v>
      </c>
      <c r="C2647" s="273"/>
      <c r="D2647" s="273"/>
      <c r="E2647" s="273">
        <v>14800</v>
      </c>
      <c r="F2647" s="273">
        <v>14800</v>
      </c>
      <c r="G2647" s="274" t="s">
        <v>4361</v>
      </c>
      <c r="H2647" s="214"/>
      <c r="I2647" s="259" t="s">
        <v>4702</v>
      </c>
      <c r="J2647" s="214" t="s">
        <v>4730</v>
      </c>
    </row>
    <row r="2648" spans="1:10" x14ac:dyDescent="0.25">
      <c r="A2648" s="214" t="s">
        <v>7262</v>
      </c>
      <c r="B2648" s="275" t="s">
        <v>1123</v>
      </c>
      <c r="C2648" s="273"/>
      <c r="D2648" s="273"/>
      <c r="E2648" s="273">
        <v>23529.86</v>
      </c>
      <c r="F2648" s="273">
        <v>23529.86</v>
      </c>
      <c r="G2648" s="274" t="s">
        <v>4362</v>
      </c>
      <c r="H2648" s="214"/>
      <c r="I2648" s="259" t="s">
        <v>4702</v>
      </c>
      <c r="J2648" s="214" t="s">
        <v>4730</v>
      </c>
    </row>
    <row r="2649" spans="1:10" x14ac:dyDescent="0.25">
      <c r="A2649" s="214" t="s">
        <v>7263</v>
      </c>
      <c r="B2649" s="275" t="s">
        <v>2250</v>
      </c>
      <c r="C2649" s="273"/>
      <c r="D2649" s="273"/>
      <c r="E2649" s="273">
        <v>11740</v>
      </c>
      <c r="F2649" s="273">
        <v>11740</v>
      </c>
      <c r="G2649" s="274" t="s">
        <v>4323</v>
      </c>
      <c r="H2649" s="214"/>
      <c r="I2649" s="259" t="s">
        <v>4702</v>
      </c>
      <c r="J2649" s="214" t="s">
        <v>4730</v>
      </c>
    </row>
    <row r="2650" spans="1:10" x14ac:dyDescent="0.25">
      <c r="A2650" s="214" t="s">
        <v>7264</v>
      </c>
      <c r="B2650" s="276" t="s">
        <v>1125</v>
      </c>
      <c r="C2650" s="275"/>
      <c r="D2650" s="275"/>
      <c r="E2650" s="275">
        <v>18900</v>
      </c>
      <c r="F2650" s="273">
        <v>18900</v>
      </c>
      <c r="G2650" s="274" t="s">
        <v>4294</v>
      </c>
      <c r="H2650" s="214"/>
      <c r="I2650" s="259" t="s">
        <v>4703</v>
      </c>
      <c r="J2650" s="214" t="s">
        <v>4730</v>
      </c>
    </row>
    <row r="2651" spans="1:10" x14ac:dyDescent="0.25">
      <c r="A2651" s="214" t="s">
        <v>7265</v>
      </c>
      <c r="B2651" s="276" t="s">
        <v>1550</v>
      </c>
      <c r="C2651" s="275"/>
      <c r="D2651" s="275"/>
      <c r="E2651" s="275">
        <v>14800</v>
      </c>
      <c r="F2651" s="273">
        <v>14800</v>
      </c>
      <c r="G2651" s="274" t="s">
        <v>4297</v>
      </c>
      <c r="H2651" s="214"/>
      <c r="I2651" s="259" t="s">
        <v>4703</v>
      </c>
      <c r="J2651" s="214" t="s">
        <v>4730</v>
      </c>
    </row>
    <row r="2652" spans="1:10" x14ac:dyDescent="0.25">
      <c r="A2652" s="214" t="s">
        <v>7266</v>
      </c>
      <c r="B2652" s="276" t="s">
        <v>4363</v>
      </c>
      <c r="C2652" s="275"/>
      <c r="D2652" s="275"/>
      <c r="E2652" s="275">
        <v>21700</v>
      </c>
      <c r="F2652" s="273">
        <v>21700</v>
      </c>
      <c r="G2652" s="274" t="s">
        <v>4364</v>
      </c>
      <c r="H2652" s="214"/>
      <c r="I2652" s="259" t="s">
        <v>4703</v>
      </c>
      <c r="J2652" s="214" t="s">
        <v>4730</v>
      </c>
    </row>
    <row r="2653" spans="1:10" x14ac:dyDescent="0.25">
      <c r="A2653" s="214" t="s">
        <v>2059</v>
      </c>
      <c r="B2653" s="275" t="s">
        <v>1129</v>
      </c>
      <c r="C2653" s="273"/>
      <c r="D2653" s="273"/>
      <c r="E2653" s="273">
        <v>16000</v>
      </c>
      <c r="F2653" s="273">
        <v>16000</v>
      </c>
      <c r="G2653" s="274" t="s">
        <v>4342</v>
      </c>
      <c r="H2653" s="214"/>
      <c r="I2653" s="259" t="s">
        <v>4703</v>
      </c>
      <c r="J2653" s="214" t="s">
        <v>4730</v>
      </c>
    </row>
    <row r="2654" spans="1:10" x14ac:dyDescent="0.25">
      <c r="A2654" s="214" t="s">
        <v>7267</v>
      </c>
      <c r="B2654" s="275" t="s">
        <v>1127</v>
      </c>
      <c r="C2654" s="273"/>
      <c r="D2654" s="273"/>
      <c r="E2654" s="273">
        <v>34822.160000000003</v>
      </c>
      <c r="F2654" s="273">
        <v>34822.160000000003</v>
      </c>
      <c r="G2654" s="274" t="s">
        <v>4365</v>
      </c>
      <c r="H2654" s="214"/>
      <c r="I2654" s="259" t="s">
        <v>4703</v>
      </c>
      <c r="J2654" s="214" t="s">
        <v>4730</v>
      </c>
    </row>
    <row r="2655" spans="1:10" x14ac:dyDescent="0.25">
      <c r="A2655" s="214" t="s">
        <v>2058</v>
      </c>
      <c r="B2655" s="275" t="s">
        <v>1173</v>
      </c>
      <c r="C2655" s="273"/>
      <c r="D2655" s="273"/>
      <c r="E2655" s="273">
        <v>144916.67000000001</v>
      </c>
      <c r="F2655" s="273">
        <v>144916.67000000001</v>
      </c>
      <c r="G2655" s="274" t="s">
        <v>4306</v>
      </c>
      <c r="H2655" s="214"/>
      <c r="I2655" s="259" t="s">
        <v>4703</v>
      </c>
      <c r="J2655" s="214" t="s">
        <v>4730</v>
      </c>
    </row>
    <row r="2656" spans="1:10" x14ac:dyDescent="0.25">
      <c r="A2656" s="214" t="s">
        <v>2056</v>
      </c>
      <c r="B2656" s="275" t="s">
        <v>1174</v>
      </c>
      <c r="C2656" s="273"/>
      <c r="D2656" s="273"/>
      <c r="E2656" s="273">
        <v>19025.400000000001</v>
      </c>
      <c r="F2656" s="273">
        <v>19025.400000000001</v>
      </c>
      <c r="G2656" s="274" t="s">
        <v>4353</v>
      </c>
      <c r="H2656" s="214"/>
      <c r="I2656" s="259" t="s">
        <v>4703</v>
      </c>
      <c r="J2656" s="214" t="s">
        <v>4730</v>
      </c>
    </row>
    <row r="2657" spans="1:10" x14ac:dyDescent="0.25">
      <c r="A2657" s="214" t="s">
        <v>7268</v>
      </c>
      <c r="B2657" s="275" t="s">
        <v>1125</v>
      </c>
      <c r="C2657" s="273"/>
      <c r="D2657" s="273"/>
      <c r="E2657" s="273">
        <v>18900</v>
      </c>
      <c r="F2657" s="273">
        <v>18900</v>
      </c>
      <c r="G2657" s="274" t="s">
        <v>4339</v>
      </c>
      <c r="H2657" s="214"/>
      <c r="I2657" s="259" t="s">
        <v>4704</v>
      </c>
      <c r="J2657" s="214" t="s">
        <v>4730</v>
      </c>
    </row>
    <row r="2658" spans="1:10" x14ac:dyDescent="0.25">
      <c r="A2658" s="214" t="s">
        <v>2053</v>
      </c>
      <c r="B2658" s="275" t="s">
        <v>1168</v>
      </c>
      <c r="C2658" s="273"/>
      <c r="D2658" s="273"/>
      <c r="E2658" s="273">
        <v>16510</v>
      </c>
      <c r="F2658" s="273">
        <v>16510</v>
      </c>
      <c r="G2658" s="274" t="s">
        <v>4298</v>
      </c>
      <c r="H2658" s="214"/>
      <c r="I2658" s="259" t="s">
        <v>4704</v>
      </c>
      <c r="J2658" s="214" t="s">
        <v>4730</v>
      </c>
    </row>
    <row r="2659" spans="1:10" x14ac:dyDescent="0.25">
      <c r="A2659" s="214" t="s">
        <v>7269</v>
      </c>
      <c r="B2659" s="275" t="s">
        <v>2018</v>
      </c>
      <c r="C2659" s="273"/>
      <c r="D2659" s="273"/>
      <c r="E2659" s="273">
        <v>12500</v>
      </c>
      <c r="F2659" s="273">
        <v>12500</v>
      </c>
      <c r="G2659" s="274" t="s">
        <v>4304</v>
      </c>
      <c r="H2659" s="214"/>
      <c r="I2659" s="259" t="s">
        <v>4704</v>
      </c>
      <c r="J2659" s="214" t="s">
        <v>4730</v>
      </c>
    </row>
    <row r="2660" spans="1:10" x14ac:dyDescent="0.25">
      <c r="A2660" s="214" t="s">
        <v>7270</v>
      </c>
      <c r="B2660" s="275" t="s">
        <v>1173</v>
      </c>
      <c r="C2660" s="273"/>
      <c r="D2660" s="273"/>
      <c r="E2660" s="273">
        <v>120518.08</v>
      </c>
      <c r="F2660" s="273">
        <v>120518.08</v>
      </c>
      <c r="G2660" s="274" t="s">
        <v>4298</v>
      </c>
      <c r="H2660" s="214"/>
      <c r="I2660" s="259" t="s">
        <v>4704</v>
      </c>
      <c r="J2660" s="214" t="s">
        <v>4730</v>
      </c>
    </row>
    <row r="2661" spans="1:10" x14ac:dyDescent="0.25">
      <c r="A2661" s="214" t="s">
        <v>7271</v>
      </c>
      <c r="B2661" s="275" t="s">
        <v>1123</v>
      </c>
      <c r="C2661" s="273"/>
      <c r="D2661" s="273"/>
      <c r="E2661" s="273">
        <v>25850</v>
      </c>
      <c r="F2661" s="273">
        <v>25850</v>
      </c>
      <c r="G2661" s="274" t="s">
        <v>4355</v>
      </c>
      <c r="H2661" s="214"/>
      <c r="I2661" s="259" t="s">
        <v>4705</v>
      </c>
      <c r="J2661" s="214" t="s">
        <v>4730</v>
      </c>
    </row>
    <row r="2662" spans="1:10" x14ac:dyDescent="0.25">
      <c r="A2662" s="214" t="s">
        <v>7272</v>
      </c>
      <c r="B2662" s="275" t="s">
        <v>1123</v>
      </c>
      <c r="C2662" s="273"/>
      <c r="D2662" s="273"/>
      <c r="E2662" s="273">
        <v>25850</v>
      </c>
      <c r="F2662" s="273">
        <v>25850</v>
      </c>
      <c r="G2662" s="274" t="s">
        <v>4355</v>
      </c>
      <c r="H2662" s="214"/>
      <c r="I2662" s="259" t="s">
        <v>4705</v>
      </c>
      <c r="J2662" s="214" t="s">
        <v>4730</v>
      </c>
    </row>
    <row r="2663" spans="1:10" x14ac:dyDescent="0.25">
      <c r="A2663" s="214" t="s">
        <v>7273</v>
      </c>
      <c r="B2663" s="275" t="s">
        <v>1123</v>
      </c>
      <c r="C2663" s="273"/>
      <c r="D2663" s="273"/>
      <c r="E2663" s="273">
        <v>25850</v>
      </c>
      <c r="F2663" s="273">
        <v>25850</v>
      </c>
      <c r="G2663" s="274" t="s">
        <v>4355</v>
      </c>
      <c r="H2663" s="214"/>
      <c r="I2663" s="259" t="s">
        <v>4705</v>
      </c>
      <c r="J2663" s="214" t="s">
        <v>4730</v>
      </c>
    </row>
    <row r="2664" spans="1:10" x14ac:dyDescent="0.25">
      <c r="A2664" s="214" t="s">
        <v>7274</v>
      </c>
      <c r="B2664" s="275" t="s">
        <v>1123</v>
      </c>
      <c r="C2664" s="273"/>
      <c r="D2664" s="273"/>
      <c r="E2664" s="273">
        <v>25850</v>
      </c>
      <c r="F2664" s="273">
        <v>25850</v>
      </c>
      <c r="G2664" s="274" t="s">
        <v>4355</v>
      </c>
      <c r="H2664" s="214"/>
      <c r="I2664" s="259" t="s">
        <v>4705</v>
      </c>
      <c r="J2664" s="214" t="s">
        <v>4730</v>
      </c>
    </row>
    <row r="2665" spans="1:10" x14ac:dyDescent="0.25">
      <c r="A2665" s="214" t="s">
        <v>7275</v>
      </c>
      <c r="B2665" s="275" t="s">
        <v>1123</v>
      </c>
      <c r="C2665" s="273"/>
      <c r="D2665" s="273"/>
      <c r="E2665" s="273">
        <v>25850</v>
      </c>
      <c r="F2665" s="273">
        <v>25850</v>
      </c>
      <c r="G2665" s="274" t="s">
        <v>4355</v>
      </c>
      <c r="H2665" s="214"/>
      <c r="I2665" s="259" t="s">
        <v>4705</v>
      </c>
      <c r="J2665" s="214" t="s">
        <v>4730</v>
      </c>
    </row>
    <row r="2666" spans="1:10" x14ac:dyDescent="0.25">
      <c r="A2666" s="214" t="s">
        <v>7276</v>
      </c>
      <c r="B2666" s="275" t="s">
        <v>1123</v>
      </c>
      <c r="C2666" s="273"/>
      <c r="D2666" s="273"/>
      <c r="E2666" s="273">
        <v>25850</v>
      </c>
      <c r="F2666" s="273">
        <v>25850</v>
      </c>
      <c r="G2666" s="274" t="s">
        <v>4355</v>
      </c>
      <c r="H2666" s="214"/>
      <c r="I2666" s="259" t="s">
        <v>4705</v>
      </c>
      <c r="J2666" s="214" t="s">
        <v>4730</v>
      </c>
    </row>
    <row r="2667" spans="1:10" x14ac:dyDescent="0.25">
      <c r="A2667" s="214" t="s">
        <v>7277</v>
      </c>
      <c r="B2667" s="275" t="s">
        <v>1168</v>
      </c>
      <c r="C2667" s="273"/>
      <c r="D2667" s="273"/>
      <c r="E2667" s="273">
        <v>28400</v>
      </c>
      <c r="F2667" s="273">
        <v>28400</v>
      </c>
      <c r="G2667" s="274" t="s">
        <v>4366</v>
      </c>
      <c r="H2667" s="214"/>
      <c r="I2667" s="259" t="s">
        <v>4705</v>
      </c>
      <c r="J2667" s="214" t="s">
        <v>4730</v>
      </c>
    </row>
    <row r="2668" spans="1:10" x14ac:dyDescent="0.25">
      <c r="A2668" s="214" t="s">
        <v>7278</v>
      </c>
      <c r="B2668" s="275" t="s">
        <v>1642</v>
      </c>
      <c r="C2668" s="273"/>
      <c r="D2668" s="273"/>
      <c r="E2668" s="273">
        <v>30500</v>
      </c>
      <c r="F2668" s="273">
        <v>30500</v>
      </c>
      <c r="G2668" s="274" t="s">
        <v>4367</v>
      </c>
      <c r="H2668" s="214"/>
      <c r="I2668" s="259" t="s">
        <v>4705</v>
      </c>
      <c r="J2668" s="214" t="s">
        <v>4730</v>
      </c>
    </row>
    <row r="2669" spans="1:10" x14ac:dyDescent="0.25">
      <c r="A2669" s="214" t="s">
        <v>7279</v>
      </c>
      <c r="B2669" s="275" t="s">
        <v>1123</v>
      </c>
      <c r="C2669" s="273"/>
      <c r="D2669" s="273"/>
      <c r="E2669" s="273">
        <v>25400</v>
      </c>
      <c r="F2669" s="273">
        <v>25400</v>
      </c>
      <c r="G2669" s="274" t="s">
        <v>4326</v>
      </c>
      <c r="H2669" s="214"/>
      <c r="I2669" s="259" t="s">
        <v>4705</v>
      </c>
      <c r="J2669" s="214" t="s">
        <v>4730</v>
      </c>
    </row>
    <row r="2670" spans="1:10" x14ac:dyDescent="0.25">
      <c r="A2670" s="214" t="s">
        <v>7280</v>
      </c>
      <c r="B2670" s="275" t="s">
        <v>4368</v>
      </c>
      <c r="C2670" s="273"/>
      <c r="D2670" s="273"/>
      <c r="E2670" s="273">
        <v>23064</v>
      </c>
      <c r="F2670" s="273">
        <v>23064</v>
      </c>
      <c r="G2670" s="274" t="s">
        <v>4353</v>
      </c>
      <c r="H2670" s="214"/>
      <c r="I2670" s="259" t="s">
        <v>4705</v>
      </c>
      <c r="J2670" s="214" t="s">
        <v>4730</v>
      </c>
    </row>
    <row r="2671" spans="1:10" x14ac:dyDescent="0.25">
      <c r="A2671" s="214" t="s">
        <v>7281</v>
      </c>
      <c r="B2671" s="275" t="s">
        <v>4211</v>
      </c>
      <c r="C2671" s="273"/>
      <c r="D2671" s="273"/>
      <c r="E2671" s="273">
        <v>153298.01</v>
      </c>
      <c r="F2671" s="273">
        <v>153297.01</v>
      </c>
      <c r="G2671" s="274" t="s">
        <v>4306</v>
      </c>
      <c r="H2671" s="214"/>
      <c r="I2671" s="259" t="s">
        <v>4705</v>
      </c>
      <c r="J2671" s="214" t="s">
        <v>4730</v>
      </c>
    </row>
    <row r="2672" spans="1:10" x14ac:dyDescent="0.25">
      <c r="A2672" s="214" t="s">
        <v>7282</v>
      </c>
      <c r="B2672" s="275" t="s">
        <v>4369</v>
      </c>
      <c r="C2672" s="273"/>
      <c r="D2672" s="273"/>
      <c r="E2672" s="273">
        <v>28853</v>
      </c>
      <c r="F2672" s="273">
        <v>28853</v>
      </c>
      <c r="G2672" s="274" t="s">
        <v>4294</v>
      </c>
      <c r="H2672" s="214"/>
      <c r="I2672" s="259" t="s">
        <v>4705</v>
      </c>
      <c r="J2672" s="214" t="s">
        <v>4730</v>
      </c>
    </row>
    <row r="2673" spans="1:10" x14ac:dyDescent="0.25">
      <c r="A2673" s="214" t="s">
        <v>7283</v>
      </c>
      <c r="B2673" s="275" t="s">
        <v>4370</v>
      </c>
      <c r="C2673" s="273"/>
      <c r="D2673" s="273"/>
      <c r="E2673" s="273">
        <v>19580</v>
      </c>
      <c r="F2673" s="273">
        <v>19580</v>
      </c>
      <c r="G2673" s="274" t="s">
        <v>4330</v>
      </c>
      <c r="H2673" s="214"/>
      <c r="I2673" s="259" t="s">
        <v>4705</v>
      </c>
      <c r="J2673" s="214" t="s">
        <v>4730</v>
      </c>
    </row>
    <row r="2674" spans="1:10" x14ac:dyDescent="0.25">
      <c r="A2674" s="214" t="s">
        <v>7284</v>
      </c>
      <c r="B2674" s="275" t="s">
        <v>4371</v>
      </c>
      <c r="C2674" s="273"/>
      <c r="D2674" s="273"/>
      <c r="E2674" s="273">
        <v>13900</v>
      </c>
      <c r="F2674" s="273">
        <v>13900</v>
      </c>
      <c r="G2674" s="274" t="s">
        <v>4342</v>
      </c>
      <c r="H2674" s="214"/>
      <c r="I2674" s="259" t="s">
        <v>4706</v>
      </c>
      <c r="J2674" s="214" t="s">
        <v>4730</v>
      </c>
    </row>
    <row r="2675" spans="1:10" x14ac:dyDescent="0.25">
      <c r="A2675" s="214" t="s">
        <v>7285</v>
      </c>
      <c r="B2675" s="275" t="s">
        <v>1125</v>
      </c>
      <c r="C2675" s="273"/>
      <c r="D2675" s="273"/>
      <c r="E2675" s="273">
        <v>18900</v>
      </c>
      <c r="F2675" s="273">
        <v>18900</v>
      </c>
      <c r="G2675" s="274" t="s">
        <v>4339</v>
      </c>
      <c r="H2675" s="214"/>
      <c r="I2675" s="259" t="s">
        <v>4706</v>
      </c>
      <c r="J2675" s="214" t="s">
        <v>4730</v>
      </c>
    </row>
    <row r="2676" spans="1:10" x14ac:dyDescent="0.25">
      <c r="A2676" s="214" t="s">
        <v>7286</v>
      </c>
      <c r="B2676" s="275" t="s">
        <v>1127</v>
      </c>
      <c r="C2676" s="273"/>
      <c r="D2676" s="273"/>
      <c r="E2676" s="273">
        <v>28000</v>
      </c>
      <c r="F2676" s="273">
        <v>28000</v>
      </c>
      <c r="G2676" s="274" t="s">
        <v>4372</v>
      </c>
      <c r="H2676" s="214"/>
      <c r="I2676" s="259" t="s">
        <v>4706</v>
      </c>
      <c r="J2676" s="214" t="s">
        <v>4730</v>
      </c>
    </row>
    <row r="2677" spans="1:10" x14ac:dyDescent="0.25">
      <c r="A2677" s="214" t="s">
        <v>7287</v>
      </c>
      <c r="B2677" s="275" t="s">
        <v>1174</v>
      </c>
      <c r="C2677" s="273"/>
      <c r="D2677" s="273"/>
      <c r="E2677" s="273">
        <v>15831.91</v>
      </c>
      <c r="F2677" s="273">
        <v>15831.91</v>
      </c>
      <c r="G2677" s="274" t="s">
        <v>4373</v>
      </c>
      <c r="H2677" s="214"/>
      <c r="I2677" s="259" t="s">
        <v>4706</v>
      </c>
      <c r="J2677" s="214" t="s">
        <v>4730</v>
      </c>
    </row>
    <row r="2678" spans="1:10" x14ac:dyDescent="0.25">
      <c r="A2678" s="214" t="s">
        <v>7288</v>
      </c>
      <c r="B2678" s="275" t="s">
        <v>1173</v>
      </c>
      <c r="C2678" s="273"/>
      <c r="D2678" s="273"/>
      <c r="E2678" s="273">
        <v>47219.82</v>
      </c>
      <c r="F2678" s="273">
        <v>47219.82</v>
      </c>
      <c r="G2678" s="274" t="s">
        <v>4306</v>
      </c>
      <c r="H2678" s="214"/>
      <c r="I2678" s="259" t="s">
        <v>4706</v>
      </c>
      <c r="J2678" s="214" t="s">
        <v>4730</v>
      </c>
    </row>
    <row r="2679" spans="1:10" x14ac:dyDescent="0.25">
      <c r="A2679" s="214" t="s">
        <v>7289</v>
      </c>
      <c r="B2679" s="275" t="s">
        <v>1173</v>
      </c>
      <c r="C2679" s="273"/>
      <c r="D2679" s="273"/>
      <c r="E2679" s="273">
        <v>65196.7</v>
      </c>
      <c r="F2679" s="273">
        <v>65196.7</v>
      </c>
      <c r="G2679" s="274" t="s">
        <v>4306</v>
      </c>
      <c r="H2679" s="214"/>
      <c r="I2679" s="259" t="s">
        <v>4707</v>
      </c>
      <c r="J2679" s="214" t="s">
        <v>4730</v>
      </c>
    </row>
    <row r="2680" spans="1:10" x14ac:dyDescent="0.25">
      <c r="A2680" s="214" t="s">
        <v>7290</v>
      </c>
      <c r="B2680" s="275" t="s">
        <v>1125</v>
      </c>
      <c r="C2680" s="273"/>
      <c r="D2680" s="273"/>
      <c r="E2680" s="273">
        <v>18900</v>
      </c>
      <c r="F2680" s="273">
        <v>18900</v>
      </c>
      <c r="G2680" s="274" t="s">
        <v>4339</v>
      </c>
      <c r="H2680" s="214"/>
      <c r="I2680" s="259" t="s">
        <v>4707</v>
      </c>
      <c r="J2680" s="214" t="s">
        <v>4730</v>
      </c>
    </row>
    <row r="2681" spans="1:10" x14ac:dyDescent="0.25">
      <c r="A2681" s="214" t="s">
        <v>7291</v>
      </c>
      <c r="B2681" s="275" t="s">
        <v>1572</v>
      </c>
      <c r="C2681" s="273"/>
      <c r="D2681" s="273"/>
      <c r="E2681" s="273">
        <v>18500</v>
      </c>
      <c r="F2681" s="273">
        <v>18500</v>
      </c>
      <c r="G2681" s="274" t="s">
        <v>4374</v>
      </c>
      <c r="H2681" s="214"/>
      <c r="I2681" s="259" t="s">
        <v>4707</v>
      </c>
      <c r="J2681" s="214" t="s">
        <v>4730</v>
      </c>
    </row>
    <row r="2682" spans="1:10" x14ac:dyDescent="0.25">
      <c r="A2682" s="214" t="s">
        <v>7292</v>
      </c>
      <c r="B2682" s="275" t="s">
        <v>1550</v>
      </c>
      <c r="C2682" s="273"/>
      <c r="D2682" s="273"/>
      <c r="E2682" s="273">
        <v>14800</v>
      </c>
      <c r="F2682" s="273">
        <v>14800</v>
      </c>
      <c r="G2682" s="274" t="s">
        <v>4374</v>
      </c>
      <c r="H2682" s="214"/>
      <c r="I2682" s="259" t="s">
        <v>4707</v>
      </c>
      <c r="J2682" s="214" t="s">
        <v>4730</v>
      </c>
    </row>
    <row r="2683" spans="1:10" x14ac:dyDescent="0.25">
      <c r="A2683" s="214" t="s">
        <v>7293</v>
      </c>
      <c r="B2683" s="275" t="s">
        <v>1129</v>
      </c>
      <c r="C2683" s="273"/>
      <c r="D2683" s="273"/>
      <c r="E2683" s="273">
        <v>12950</v>
      </c>
      <c r="F2683" s="273">
        <v>12950</v>
      </c>
      <c r="G2683" s="274" t="s">
        <v>4375</v>
      </c>
      <c r="H2683" s="214"/>
      <c r="I2683" s="259" t="s">
        <v>4707</v>
      </c>
      <c r="J2683" s="214" t="s">
        <v>4730</v>
      </c>
    </row>
    <row r="2684" spans="1:10" x14ac:dyDescent="0.25">
      <c r="A2684" s="214" t="s">
        <v>7294</v>
      </c>
      <c r="B2684" s="275" t="s">
        <v>1550</v>
      </c>
      <c r="C2684" s="273"/>
      <c r="D2684" s="273"/>
      <c r="E2684" s="273">
        <v>14800</v>
      </c>
      <c r="F2684" s="273">
        <v>14800</v>
      </c>
      <c r="G2684" s="274" t="s">
        <v>4297</v>
      </c>
      <c r="H2684" s="214"/>
      <c r="I2684" s="259" t="s">
        <v>4708</v>
      </c>
      <c r="J2684" s="214" t="s">
        <v>4730</v>
      </c>
    </row>
    <row r="2685" spans="1:10" x14ac:dyDescent="0.25">
      <c r="A2685" s="214" t="s">
        <v>7295</v>
      </c>
      <c r="B2685" s="275" t="s">
        <v>1127</v>
      </c>
      <c r="C2685" s="273"/>
      <c r="D2685" s="273"/>
      <c r="E2685" s="273">
        <v>26347</v>
      </c>
      <c r="F2685" s="273">
        <v>26347</v>
      </c>
      <c r="G2685" s="274" t="s">
        <v>4341</v>
      </c>
      <c r="H2685" s="214"/>
      <c r="I2685" s="259" t="s">
        <v>4708</v>
      </c>
      <c r="J2685" s="214" t="s">
        <v>4730</v>
      </c>
    </row>
    <row r="2686" spans="1:10" x14ac:dyDescent="0.25">
      <c r="A2686" s="214" t="s">
        <v>7296</v>
      </c>
      <c r="B2686" s="275" t="s">
        <v>1166</v>
      </c>
      <c r="C2686" s="273"/>
      <c r="D2686" s="273"/>
      <c r="E2686" s="273">
        <v>12000</v>
      </c>
      <c r="F2686" s="273">
        <v>12000</v>
      </c>
      <c r="G2686" s="274" t="s">
        <v>4326</v>
      </c>
      <c r="H2686" s="214"/>
      <c r="I2686" s="259" t="s">
        <v>4708</v>
      </c>
      <c r="J2686" s="214" t="s">
        <v>4730</v>
      </c>
    </row>
    <row r="2687" spans="1:10" x14ac:dyDescent="0.25">
      <c r="A2687" s="214" t="s">
        <v>7297</v>
      </c>
      <c r="B2687" s="275" t="s">
        <v>1126</v>
      </c>
      <c r="C2687" s="273"/>
      <c r="D2687" s="273"/>
      <c r="E2687" s="273">
        <v>38521.35</v>
      </c>
      <c r="F2687" s="273">
        <v>38521.35</v>
      </c>
      <c r="G2687" s="274" t="s">
        <v>4326</v>
      </c>
      <c r="H2687" s="214"/>
      <c r="I2687" s="259" t="s">
        <v>4708</v>
      </c>
      <c r="J2687" s="214" t="s">
        <v>4730</v>
      </c>
    </row>
    <row r="2688" spans="1:10" x14ac:dyDescent="0.25">
      <c r="A2688" s="214" t="s">
        <v>7298</v>
      </c>
      <c r="B2688" s="275" t="s">
        <v>2251</v>
      </c>
      <c r="C2688" s="273"/>
      <c r="D2688" s="273"/>
      <c r="E2688" s="273">
        <v>15400</v>
      </c>
      <c r="F2688" s="273">
        <v>15400</v>
      </c>
      <c r="G2688" s="274" t="s">
        <v>4342</v>
      </c>
      <c r="H2688" s="214"/>
      <c r="I2688" s="259" t="s">
        <v>4708</v>
      </c>
      <c r="J2688" s="214" t="s">
        <v>4730</v>
      </c>
    </row>
    <row r="2689" spans="1:10" x14ac:dyDescent="0.25">
      <c r="A2689" s="214" t="s">
        <v>7299</v>
      </c>
      <c r="B2689" s="275" t="s">
        <v>1173</v>
      </c>
      <c r="C2689" s="273"/>
      <c r="D2689" s="273"/>
      <c r="E2689" s="273">
        <v>98666.26</v>
      </c>
      <c r="F2689" s="273">
        <v>98666.26</v>
      </c>
      <c r="G2689" s="274" t="s">
        <v>4306</v>
      </c>
      <c r="H2689" s="214"/>
      <c r="I2689" s="259" t="s">
        <v>4708</v>
      </c>
      <c r="J2689" s="214" t="s">
        <v>4730</v>
      </c>
    </row>
    <row r="2690" spans="1:10" x14ac:dyDescent="0.25">
      <c r="A2690" s="214" t="s">
        <v>7300</v>
      </c>
      <c r="B2690" s="275" t="s">
        <v>1125</v>
      </c>
      <c r="C2690" s="273"/>
      <c r="D2690" s="273"/>
      <c r="E2690" s="273">
        <v>18900</v>
      </c>
      <c r="F2690" s="273">
        <v>18900</v>
      </c>
      <c r="G2690" s="274" t="s">
        <v>4339</v>
      </c>
      <c r="H2690" s="214"/>
      <c r="I2690" s="259" t="s">
        <v>4711</v>
      </c>
      <c r="J2690" s="214" t="s">
        <v>4730</v>
      </c>
    </row>
    <row r="2691" spans="1:10" x14ac:dyDescent="0.25">
      <c r="A2691" s="214" t="s">
        <v>7301</v>
      </c>
      <c r="B2691" s="275" t="s">
        <v>1129</v>
      </c>
      <c r="C2691" s="273"/>
      <c r="D2691" s="273"/>
      <c r="E2691" s="273">
        <v>19000</v>
      </c>
      <c r="F2691" s="273">
        <v>19000</v>
      </c>
      <c r="G2691" s="274" t="s">
        <v>4341</v>
      </c>
      <c r="H2691" s="214"/>
      <c r="I2691" s="259" t="s">
        <v>4711</v>
      </c>
      <c r="J2691" s="214" t="s">
        <v>4730</v>
      </c>
    </row>
    <row r="2692" spans="1:10" x14ac:dyDescent="0.25">
      <c r="A2692" s="214" t="s">
        <v>7302</v>
      </c>
      <c r="B2692" s="275" t="s">
        <v>1123</v>
      </c>
      <c r="C2692" s="273"/>
      <c r="D2692" s="273"/>
      <c r="E2692" s="273">
        <v>24205</v>
      </c>
      <c r="F2692" s="273">
        <v>24205</v>
      </c>
      <c r="G2692" s="274" t="s">
        <v>4341</v>
      </c>
      <c r="H2692" s="214"/>
      <c r="I2692" s="259" t="s">
        <v>4711</v>
      </c>
      <c r="J2692" s="214" t="s">
        <v>4730</v>
      </c>
    </row>
    <row r="2693" spans="1:10" x14ac:dyDescent="0.25">
      <c r="A2693" s="214" t="s">
        <v>7303</v>
      </c>
      <c r="B2693" s="275" t="s">
        <v>1123</v>
      </c>
      <c r="C2693" s="273"/>
      <c r="D2693" s="273"/>
      <c r="E2693" s="273">
        <v>24205</v>
      </c>
      <c r="F2693" s="273">
        <v>24205</v>
      </c>
      <c r="G2693" s="274" t="s">
        <v>4341</v>
      </c>
      <c r="H2693" s="214"/>
      <c r="I2693" s="259" t="s">
        <v>4711</v>
      </c>
      <c r="J2693" s="214" t="s">
        <v>4730</v>
      </c>
    </row>
    <row r="2694" spans="1:10" x14ac:dyDescent="0.25">
      <c r="A2694" s="214" t="s">
        <v>7304</v>
      </c>
      <c r="B2694" s="275" t="s">
        <v>1129</v>
      </c>
      <c r="C2694" s="273"/>
      <c r="D2694" s="273"/>
      <c r="E2694" s="273">
        <v>23115.05</v>
      </c>
      <c r="F2694" s="273">
        <v>23115.05</v>
      </c>
      <c r="G2694" s="274" t="s">
        <v>4376</v>
      </c>
      <c r="H2694" s="214"/>
      <c r="I2694" s="259" t="s">
        <v>4711</v>
      </c>
      <c r="J2694" s="214" t="s">
        <v>4730</v>
      </c>
    </row>
    <row r="2695" spans="1:10" x14ac:dyDescent="0.25">
      <c r="A2695" s="214" t="s">
        <v>7305</v>
      </c>
      <c r="B2695" s="275" t="s">
        <v>1550</v>
      </c>
      <c r="C2695" s="273"/>
      <c r="D2695" s="273"/>
      <c r="E2695" s="273">
        <v>14800</v>
      </c>
      <c r="F2695" s="273">
        <v>14800</v>
      </c>
      <c r="G2695" s="274" t="s">
        <v>4297</v>
      </c>
      <c r="H2695" s="214"/>
      <c r="I2695" s="259" t="s">
        <v>4711</v>
      </c>
      <c r="J2695" s="214" t="s">
        <v>4730</v>
      </c>
    </row>
    <row r="2696" spans="1:10" x14ac:dyDescent="0.25">
      <c r="A2696" s="214" t="s">
        <v>7306</v>
      </c>
      <c r="B2696" s="275" t="s">
        <v>1174</v>
      </c>
      <c r="C2696" s="273"/>
      <c r="D2696" s="273"/>
      <c r="E2696" s="273">
        <v>19423.330000000002</v>
      </c>
      <c r="F2696" s="273">
        <v>19423.330000000002</v>
      </c>
      <c r="G2696" s="274" t="s">
        <v>4353</v>
      </c>
      <c r="H2696" s="214"/>
      <c r="I2696" s="259" t="s">
        <v>4711</v>
      </c>
      <c r="J2696" s="214" t="s">
        <v>4730</v>
      </c>
    </row>
    <row r="2697" spans="1:10" x14ac:dyDescent="0.25">
      <c r="A2697" s="214" t="s">
        <v>7307</v>
      </c>
      <c r="B2697" s="275" t="s">
        <v>1173</v>
      </c>
      <c r="C2697" s="273"/>
      <c r="D2697" s="273"/>
      <c r="E2697" s="273">
        <v>80718.2</v>
      </c>
      <c r="F2697" s="273">
        <v>80718.2</v>
      </c>
      <c r="G2697" s="274" t="s">
        <v>4306</v>
      </c>
      <c r="H2697" s="214"/>
      <c r="I2697" s="259" t="s">
        <v>4711</v>
      </c>
      <c r="J2697" s="214" t="s">
        <v>4730</v>
      </c>
    </row>
    <row r="2698" spans="1:10" x14ac:dyDescent="0.25">
      <c r="A2698" s="214" t="s">
        <v>7308</v>
      </c>
      <c r="B2698" s="275" t="s">
        <v>4377</v>
      </c>
      <c r="C2698" s="275"/>
      <c r="D2698" s="275"/>
      <c r="E2698" s="275">
        <v>12200</v>
      </c>
      <c r="F2698" s="275">
        <v>12200</v>
      </c>
      <c r="G2698" s="274" t="s">
        <v>4341</v>
      </c>
      <c r="H2698" s="214"/>
      <c r="I2698" s="214" t="s">
        <v>1578</v>
      </c>
      <c r="J2698" s="214" t="s">
        <v>4730</v>
      </c>
    </row>
    <row r="2699" spans="1:10" x14ac:dyDescent="0.25">
      <c r="A2699" s="214" t="s">
        <v>7309</v>
      </c>
      <c r="B2699" s="275" t="s">
        <v>4378</v>
      </c>
      <c r="C2699" s="275"/>
      <c r="D2699" s="275"/>
      <c r="E2699" s="275">
        <v>11846</v>
      </c>
      <c r="F2699" s="275">
        <v>11846</v>
      </c>
      <c r="G2699" s="274" t="s">
        <v>4341</v>
      </c>
      <c r="H2699" s="214"/>
      <c r="I2699" s="214" t="s">
        <v>1578</v>
      </c>
      <c r="J2699" s="214" t="s">
        <v>4730</v>
      </c>
    </row>
    <row r="2700" spans="1:10" x14ac:dyDescent="0.25">
      <c r="A2700" s="214" t="s">
        <v>7310</v>
      </c>
      <c r="B2700" s="275" t="s">
        <v>1607</v>
      </c>
      <c r="C2700" s="275"/>
      <c r="D2700" s="275"/>
      <c r="E2700" s="275">
        <v>104500</v>
      </c>
      <c r="F2700" s="275">
        <v>104500</v>
      </c>
      <c r="G2700" s="274" t="s">
        <v>4341</v>
      </c>
      <c r="H2700" s="214"/>
      <c r="I2700" s="214" t="s">
        <v>1578</v>
      </c>
      <c r="J2700" s="214" t="s">
        <v>4730</v>
      </c>
    </row>
    <row r="2701" spans="1:10" x14ac:dyDescent="0.25">
      <c r="A2701" s="214" t="s">
        <v>7311</v>
      </c>
      <c r="B2701" s="275" t="s">
        <v>4379</v>
      </c>
      <c r="C2701" s="275"/>
      <c r="D2701" s="275"/>
      <c r="E2701" s="275">
        <v>17600</v>
      </c>
      <c r="F2701" s="275">
        <v>17600</v>
      </c>
      <c r="G2701" s="274" t="s">
        <v>4341</v>
      </c>
      <c r="H2701" s="214"/>
      <c r="I2701" s="214" t="s">
        <v>1578</v>
      </c>
      <c r="J2701" s="214" t="s">
        <v>4730</v>
      </c>
    </row>
    <row r="2702" spans="1:10" x14ac:dyDescent="0.25">
      <c r="A2702" s="214" t="s">
        <v>7312</v>
      </c>
      <c r="B2702" s="275" t="s">
        <v>1138</v>
      </c>
      <c r="C2702" s="275"/>
      <c r="D2702" s="275"/>
      <c r="E2702" s="275">
        <v>21400</v>
      </c>
      <c r="F2702" s="275">
        <v>21400</v>
      </c>
      <c r="G2702" s="274" t="s">
        <v>4341</v>
      </c>
      <c r="H2702" s="214"/>
      <c r="I2702" s="214" t="s">
        <v>1578</v>
      </c>
      <c r="J2702" s="214" t="s">
        <v>4730</v>
      </c>
    </row>
    <row r="2703" spans="1:10" x14ac:dyDescent="0.25">
      <c r="A2703" s="214" t="s">
        <v>7313</v>
      </c>
      <c r="B2703" s="275" t="s">
        <v>1162</v>
      </c>
      <c r="C2703" s="275"/>
      <c r="D2703" s="275"/>
      <c r="E2703" s="275">
        <v>20000</v>
      </c>
      <c r="F2703" s="275">
        <v>20000</v>
      </c>
      <c r="G2703" s="274" t="s">
        <v>4341</v>
      </c>
      <c r="H2703" s="214"/>
      <c r="I2703" s="214" t="s">
        <v>1578</v>
      </c>
      <c r="J2703" s="214" t="s">
        <v>4730</v>
      </c>
    </row>
    <row r="2704" spans="1:10" x14ac:dyDescent="0.25">
      <c r="A2704" s="214" t="s">
        <v>7314</v>
      </c>
      <c r="B2704" s="275" t="s">
        <v>4380</v>
      </c>
      <c r="C2704" s="275"/>
      <c r="D2704" s="275"/>
      <c r="E2704" s="275">
        <v>11500</v>
      </c>
      <c r="F2704" s="275">
        <v>11500</v>
      </c>
      <c r="G2704" s="274" t="s">
        <v>4341</v>
      </c>
      <c r="H2704" s="214"/>
      <c r="I2704" s="214" t="s">
        <v>1578</v>
      </c>
      <c r="J2704" s="214" t="s">
        <v>4730</v>
      </c>
    </row>
    <row r="2705" spans="1:10" x14ac:dyDescent="0.25">
      <c r="A2705" s="214" t="s">
        <v>7315</v>
      </c>
      <c r="B2705" s="275" t="s">
        <v>1127</v>
      </c>
      <c r="C2705" s="275"/>
      <c r="D2705" s="275"/>
      <c r="E2705" s="275">
        <v>26800</v>
      </c>
      <c r="F2705" s="275">
        <v>26800</v>
      </c>
      <c r="G2705" s="274" t="s">
        <v>4341</v>
      </c>
      <c r="H2705" s="214"/>
      <c r="I2705" s="214" t="s">
        <v>1578</v>
      </c>
      <c r="J2705" s="214" t="s">
        <v>4730</v>
      </c>
    </row>
    <row r="2706" spans="1:10" x14ac:dyDescent="0.25">
      <c r="A2706" s="214" t="s">
        <v>7316</v>
      </c>
      <c r="B2706" s="275" t="s">
        <v>1127</v>
      </c>
      <c r="C2706" s="275"/>
      <c r="D2706" s="275"/>
      <c r="E2706" s="275">
        <v>26800</v>
      </c>
      <c r="F2706" s="275">
        <v>26800</v>
      </c>
      <c r="G2706" s="274" t="s">
        <v>4341</v>
      </c>
      <c r="H2706" s="214"/>
      <c r="I2706" s="214" t="s">
        <v>1578</v>
      </c>
      <c r="J2706" s="214" t="s">
        <v>4730</v>
      </c>
    </row>
    <row r="2707" spans="1:10" x14ac:dyDescent="0.25">
      <c r="A2707" s="214" t="s">
        <v>7317</v>
      </c>
      <c r="B2707" s="275" t="s">
        <v>4381</v>
      </c>
      <c r="C2707" s="275"/>
      <c r="D2707" s="275"/>
      <c r="E2707" s="275">
        <v>58000</v>
      </c>
      <c r="F2707" s="275">
        <v>58000</v>
      </c>
      <c r="G2707" s="274" t="s">
        <v>4341</v>
      </c>
      <c r="H2707" s="214"/>
      <c r="I2707" s="214" t="s">
        <v>1578</v>
      </c>
      <c r="J2707" s="214" t="s">
        <v>4730</v>
      </c>
    </row>
    <row r="2708" spans="1:10" x14ac:dyDescent="0.25">
      <c r="A2708" s="214" t="s">
        <v>7318</v>
      </c>
      <c r="B2708" s="275" t="s">
        <v>4382</v>
      </c>
      <c r="C2708" s="275"/>
      <c r="D2708" s="275"/>
      <c r="E2708" s="275">
        <v>17410</v>
      </c>
      <c r="F2708" s="275">
        <v>17410</v>
      </c>
      <c r="G2708" s="274" t="s">
        <v>4341</v>
      </c>
      <c r="H2708" s="214"/>
      <c r="I2708" s="214" t="s">
        <v>1578</v>
      </c>
      <c r="J2708" s="214" t="s">
        <v>4730</v>
      </c>
    </row>
    <row r="2709" spans="1:10" x14ac:dyDescent="0.25">
      <c r="A2709" s="214" t="s">
        <v>7319</v>
      </c>
      <c r="B2709" s="275" t="s">
        <v>4382</v>
      </c>
      <c r="C2709" s="275"/>
      <c r="D2709" s="275"/>
      <c r="E2709" s="275">
        <v>37200</v>
      </c>
      <c r="F2709" s="275">
        <v>37200</v>
      </c>
      <c r="G2709" s="274" t="s">
        <v>4341</v>
      </c>
      <c r="H2709" s="214"/>
      <c r="I2709" s="214" t="s">
        <v>1578</v>
      </c>
      <c r="J2709" s="214" t="s">
        <v>4730</v>
      </c>
    </row>
    <row r="2710" spans="1:10" x14ac:dyDescent="0.25">
      <c r="A2710" s="214" t="s">
        <v>7320</v>
      </c>
      <c r="B2710" s="275" t="s">
        <v>2540</v>
      </c>
      <c r="C2710" s="275"/>
      <c r="D2710" s="275"/>
      <c r="E2710" s="275">
        <v>10600</v>
      </c>
      <c r="F2710" s="275">
        <v>10600</v>
      </c>
      <c r="G2710" s="274" t="s">
        <v>4341</v>
      </c>
      <c r="H2710" s="214"/>
      <c r="I2710" s="214" t="s">
        <v>1578</v>
      </c>
      <c r="J2710" s="214" t="s">
        <v>4730</v>
      </c>
    </row>
    <row r="2711" spans="1:10" x14ac:dyDescent="0.25">
      <c r="A2711" s="214" t="s">
        <v>2049</v>
      </c>
      <c r="B2711" s="275" t="s">
        <v>2540</v>
      </c>
      <c r="C2711" s="275"/>
      <c r="D2711" s="275"/>
      <c r="E2711" s="275">
        <v>10800</v>
      </c>
      <c r="F2711" s="275">
        <v>10800</v>
      </c>
      <c r="G2711" s="274" t="s">
        <v>4341</v>
      </c>
      <c r="H2711" s="214"/>
      <c r="I2711" s="214" t="s">
        <v>1578</v>
      </c>
      <c r="J2711" s="214" t="s">
        <v>4730</v>
      </c>
    </row>
    <row r="2712" spans="1:10" x14ac:dyDescent="0.25">
      <c r="A2712" s="214" t="s">
        <v>7321</v>
      </c>
      <c r="B2712" s="275" t="s">
        <v>2540</v>
      </c>
      <c r="C2712" s="275"/>
      <c r="D2712" s="275"/>
      <c r="E2712" s="275">
        <v>10800</v>
      </c>
      <c r="F2712" s="275">
        <v>10800</v>
      </c>
      <c r="G2712" s="274" t="s">
        <v>4341</v>
      </c>
      <c r="H2712" s="214"/>
      <c r="I2712" s="214" t="s">
        <v>1578</v>
      </c>
      <c r="J2712" s="214" t="s">
        <v>4730</v>
      </c>
    </row>
    <row r="2713" spans="1:10" x14ac:dyDescent="0.25">
      <c r="A2713" s="214" t="s">
        <v>2048</v>
      </c>
      <c r="B2713" s="275" t="s">
        <v>2540</v>
      </c>
      <c r="C2713" s="275"/>
      <c r="D2713" s="275"/>
      <c r="E2713" s="275">
        <v>11500</v>
      </c>
      <c r="F2713" s="275">
        <v>11500</v>
      </c>
      <c r="G2713" s="274" t="s">
        <v>4341</v>
      </c>
      <c r="H2713" s="214"/>
      <c r="I2713" s="214" t="s">
        <v>1578</v>
      </c>
      <c r="J2713" s="214" t="s">
        <v>4730</v>
      </c>
    </row>
    <row r="2714" spans="1:10" x14ac:dyDescent="0.25">
      <c r="A2714" s="214" t="s">
        <v>2047</v>
      </c>
      <c r="B2714" s="275" t="s">
        <v>2408</v>
      </c>
      <c r="C2714" s="275"/>
      <c r="D2714" s="275"/>
      <c r="E2714" s="275">
        <v>28820</v>
      </c>
      <c r="F2714" s="275">
        <v>28820</v>
      </c>
      <c r="G2714" s="274" t="s">
        <v>4341</v>
      </c>
      <c r="H2714" s="214"/>
      <c r="I2714" s="214" t="s">
        <v>1578</v>
      </c>
      <c r="J2714" s="214" t="s">
        <v>4730</v>
      </c>
    </row>
    <row r="2715" spans="1:10" x14ac:dyDescent="0.25">
      <c r="A2715" s="214" t="s">
        <v>7322</v>
      </c>
      <c r="B2715" s="275" t="s">
        <v>1136</v>
      </c>
      <c r="C2715" s="275"/>
      <c r="D2715" s="275"/>
      <c r="E2715" s="275">
        <v>10500</v>
      </c>
      <c r="F2715" s="275">
        <v>10500</v>
      </c>
      <c r="G2715" s="274" t="s">
        <v>4341</v>
      </c>
      <c r="H2715" s="214"/>
      <c r="I2715" s="214" t="s">
        <v>1578</v>
      </c>
      <c r="J2715" s="214" t="s">
        <v>4730</v>
      </c>
    </row>
    <row r="2716" spans="1:10" x14ac:dyDescent="0.25">
      <c r="A2716" s="214" t="s">
        <v>7323</v>
      </c>
      <c r="B2716" s="275" t="s">
        <v>1136</v>
      </c>
      <c r="C2716" s="275"/>
      <c r="D2716" s="275"/>
      <c r="E2716" s="275">
        <v>16500</v>
      </c>
      <c r="F2716" s="275">
        <v>16500</v>
      </c>
      <c r="G2716" s="274" t="s">
        <v>4341</v>
      </c>
      <c r="H2716" s="214"/>
      <c r="I2716" s="214" t="s">
        <v>1578</v>
      </c>
      <c r="J2716" s="214" t="s">
        <v>4730</v>
      </c>
    </row>
    <row r="2717" spans="1:10" x14ac:dyDescent="0.25">
      <c r="A2717" s="214" t="s">
        <v>2046</v>
      </c>
      <c r="B2717" s="275" t="s">
        <v>1142</v>
      </c>
      <c r="C2717" s="275"/>
      <c r="D2717" s="275"/>
      <c r="E2717" s="275">
        <v>17500</v>
      </c>
      <c r="F2717" s="275">
        <v>17500</v>
      </c>
      <c r="G2717" s="274" t="s">
        <v>4341</v>
      </c>
      <c r="H2717" s="214"/>
      <c r="I2717" s="214" t="s">
        <v>1578</v>
      </c>
      <c r="J2717" s="214" t="s">
        <v>4730</v>
      </c>
    </row>
    <row r="2718" spans="1:10" x14ac:dyDescent="0.25">
      <c r="A2718" s="214" t="s">
        <v>2045</v>
      </c>
      <c r="B2718" s="275" t="s">
        <v>1142</v>
      </c>
      <c r="C2718" s="275"/>
      <c r="D2718" s="275"/>
      <c r="E2718" s="275">
        <v>48750</v>
      </c>
      <c r="F2718" s="275">
        <v>48750</v>
      </c>
      <c r="G2718" s="274" t="s">
        <v>4341</v>
      </c>
      <c r="H2718" s="214"/>
      <c r="I2718" s="214" t="s">
        <v>1578</v>
      </c>
      <c r="J2718" s="214" t="s">
        <v>4730</v>
      </c>
    </row>
    <row r="2719" spans="1:10" x14ac:dyDescent="0.25">
      <c r="A2719" s="214" t="s">
        <v>2044</v>
      </c>
      <c r="B2719" s="275" t="s">
        <v>1142</v>
      </c>
      <c r="C2719" s="275"/>
      <c r="D2719" s="275"/>
      <c r="E2719" s="275">
        <v>17500</v>
      </c>
      <c r="F2719" s="275">
        <v>17500</v>
      </c>
      <c r="G2719" s="274" t="s">
        <v>4341</v>
      </c>
      <c r="H2719" s="214"/>
      <c r="I2719" s="214" t="s">
        <v>1578</v>
      </c>
      <c r="J2719" s="214" t="s">
        <v>4730</v>
      </c>
    </row>
    <row r="2720" spans="1:10" x14ac:dyDescent="0.25">
      <c r="A2720" s="214" t="s">
        <v>2043</v>
      </c>
      <c r="B2720" s="275" t="s">
        <v>1144</v>
      </c>
      <c r="C2720" s="275"/>
      <c r="D2720" s="275"/>
      <c r="E2720" s="275">
        <v>58600</v>
      </c>
      <c r="F2720" s="275">
        <v>58600</v>
      </c>
      <c r="G2720" s="274" t="s">
        <v>4341</v>
      </c>
      <c r="H2720" s="214"/>
      <c r="I2720" s="214" t="s">
        <v>1578</v>
      </c>
      <c r="J2720" s="214" t="s">
        <v>4730</v>
      </c>
    </row>
    <row r="2721" spans="1:10" x14ac:dyDescent="0.25">
      <c r="A2721" s="214" t="s">
        <v>7324</v>
      </c>
      <c r="B2721" s="275" t="s">
        <v>1144</v>
      </c>
      <c r="C2721" s="275"/>
      <c r="D2721" s="275"/>
      <c r="E2721" s="275">
        <v>16200</v>
      </c>
      <c r="F2721" s="275">
        <v>16200</v>
      </c>
      <c r="G2721" s="274" t="s">
        <v>4341</v>
      </c>
      <c r="H2721" s="214"/>
      <c r="I2721" s="214" t="s">
        <v>1578</v>
      </c>
      <c r="J2721" s="214" t="s">
        <v>4730</v>
      </c>
    </row>
    <row r="2722" spans="1:10" x14ac:dyDescent="0.25">
      <c r="A2722" s="214" t="s">
        <v>2042</v>
      </c>
      <c r="B2722" s="275" t="s">
        <v>1129</v>
      </c>
      <c r="C2722" s="273"/>
      <c r="D2722" s="273"/>
      <c r="E2722" s="273">
        <v>22989.53</v>
      </c>
      <c r="F2722" s="273">
        <v>22989.53</v>
      </c>
      <c r="G2722" s="274" t="s">
        <v>4383</v>
      </c>
      <c r="H2722" s="214"/>
      <c r="I2722" s="259" t="s">
        <v>4712</v>
      </c>
      <c r="J2722" s="214" t="s">
        <v>4730</v>
      </c>
    </row>
    <row r="2723" spans="1:10" x14ac:dyDescent="0.25">
      <c r="A2723" s="214" t="s">
        <v>2041</v>
      </c>
      <c r="B2723" s="275" t="s">
        <v>1550</v>
      </c>
      <c r="C2723" s="273"/>
      <c r="D2723" s="273"/>
      <c r="E2723" s="273">
        <v>14800</v>
      </c>
      <c r="F2723" s="273">
        <v>14800</v>
      </c>
      <c r="G2723" s="274" t="s">
        <v>4297</v>
      </c>
      <c r="H2723" s="214"/>
      <c r="I2723" s="259" t="s">
        <v>4712</v>
      </c>
      <c r="J2723" s="214" t="s">
        <v>4730</v>
      </c>
    </row>
    <row r="2724" spans="1:10" x14ac:dyDescent="0.25">
      <c r="A2724" s="214" t="s">
        <v>7325</v>
      </c>
      <c r="B2724" s="275" t="s">
        <v>1543</v>
      </c>
      <c r="C2724" s="273"/>
      <c r="D2724" s="273"/>
      <c r="E2724" s="273">
        <v>33140</v>
      </c>
      <c r="F2724" s="273">
        <v>33140</v>
      </c>
      <c r="G2724" s="274" t="s">
        <v>4384</v>
      </c>
      <c r="H2724" s="214"/>
      <c r="I2724" s="259" t="s">
        <v>4712</v>
      </c>
      <c r="J2724" s="214" t="s">
        <v>4730</v>
      </c>
    </row>
    <row r="2725" spans="1:10" x14ac:dyDescent="0.25">
      <c r="A2725" s="214" t="s">
        <v>2040</v>
      </c>
      <c r="B2725" s="275" t="s">
        <v>4385</v>
      </c>
      <c r="C2725" s="273"/>
      <c r="D2725" s="273"/>
      <c r="E2725" s="273">
        <v>18500</v>
      </c>
      <c r="F2725" s="273">
        <v>18500</v>
      </c>
      <c r="G2725" s="274" t="s">
        <v>4344</v>
      </c>
      <c r="H2725" s="214"/>
      <c r="I2725" s="259" t="s">
        <v>4712</v>
      </c>
      <c r="J2725" s="214" t="s">
        <v>4730</v>
      </c>
    </row>
    <row r="2726" spans="1:10" x14ac:dyDescent="0.25">
      <c r="A2726" s="214" t="s">
        <v>2039</v>
      </c>
      <c r="B2726" s="275" t="s">
        <v>4211</v>
      </c>
      <c r="C2726" s="273"/>
      <c r="D2726" s="273"/>
      <c r="E2726" s="273">
        <v>106120.6</v>
      </c>
      <c r="F2726" s="273">
        <v>106120.6</v>
      </c>
      <c r="G2726" s="274" t="s">
        <v>4306</v>
      </c>
      <c r="H2726" s="214"/>
      <c r="I2726" s="259" t="s">
        <v>4712</v>
      </c>
      <c r="J2726" s="214" t="s">
        <v>4730</v>
      </c>
    </row>
    <row r="2727" spans="1:10" x14ac:dyDescent="0.25">
      <c r="A2727" s="214" t="s">
        <v>2038</v>
      </c>
      <c r="B2727" s="275" t="s">
        <v>1527</v>
      </c>
      <c r="C2727" s="275"/>
      <c r="D2727" s="275"/>
      <c r="E2727" s="275">
        <v>18000</v>
      </c>
      <c r="F2727" s="275">
        <v>18000</v>
      </c>
      <c r="G2727" s="264" t="s">
        <v>4386</v>
      </c>
      <c r="H2727" s="214"/>
      <c r="I2727" s="259" t="s">
        <v>4713</v>
      </c>
      <c r="J2727" s="214" t="s">
        <v>4730</v>
      </c>
    </row>
    <row r="2728" spans="1:10" x14ac:dyDescent="0.25">
      <c r="A2728" s="214" t="s">
        <v>7326</v>
      </c>
      <c r="B2728" s="275" t="s">
        <v>1526</v>
      </c>
      <c r="C2728" s="275"/>
      <c r="D2728" s="275"/>
      <c r="E2728" s="275">
        <v>25000</v>
      </c>
      <c r="F2728" s="275">
        <v>25000</v>
      </c>
      <c r="G2728" s="264" t="s">
        <v>4386</v>
      </c>
      <c r="H2728" s="214"/>
      <c r="I2728" s="259" t="s">
        <v>4713</v>
      </c>
      <c r="J2728" s="214" t="s">
        <v>4730</v>
      </c>
    </row>
    <row r="2729" spans="1:10" x14ac:dyDescent="0.25">
      <c r="A2729" s="214" t="s">
        <v>7327</v>
      </c>
      <c r="B2729" s="275" t="s">
        <v>4387</v>
      </c>
      <c r="C2729" s="277"/>
      <c r="D2729" s="277"/>
      <c r="E2729" s="277">
        <v>30000</v>
      </c>
      <c r="F2729" s="275">
        <v>30000</v>
      </c>
      <c r="G2729" s="274" t="s">
        <v>4308</v>
      </c>
      <c r="H2729" s="214"/>
      <c r="I2729" s="259" t="s">
        <v>4713</v>
      </c>
      <c r="J2729" s="214" t="s">
        <v>4730</v>
      </c>
    </row>
    <row r="2730" spans="1:10" x14ac:dyDescent="0.25">
      <c r="A2730" s="214" t="s">
        <v>7328</v>
      </c>
      <c r="B2730" s="275" t="s">
        <v>4388</v>
      </c>
      <c r="C2730" s="277"/>
      <c r="D2730" s="277"/>
      <c r="E2730" s="277">
        <v>20000</v>
      </c>
      <c r="F2730" s="275">
        <v>20000</v>
      </c>
      <c r="G2730" s="274" t="s">
        <v>4308</v>
      </c>
      <c r="H2730" s="214"/>
      <c r="I2730" s="259" t="s">
        <v>4713</v>
      </c>
      <c r="J2730" s="214" t="s">
        <v>4730</v>
      </c>
    </row>
    <row r="2731" spans="1:10" x14ac:dyDescent="0.25">
      <c r="A2731" s="214" t="s">
        <v>7329</v>
      </c>
      <c r="B2731" s="275" t="s">
        <v>4389</v>
      </c>
      <c r="C2731" s="277"/>
      <c r="D2731" s="277"/>
      <c r="E2731" s="277">
        <v>30000</v>
      </c>
      <c r="F2731" s="275">
        <v>30000</v>
      </c>
      <c r="G2731" s="274" t="s">
        <v>4308</v>
      </c>
      <c r="H2731" s="214"/>
      <c r="I2731" s="259" t="s">
        <v>4713</v>
      </c>
      <c r="J2731" s="214" t="s">
        <v>4730</v>
      </c>
    </row>
    <row r="2732" spans="1:10" x14ac:dyDescent="0.25">
      <c r="A2732" s="214" t="s">
        <v>2036</v>
      </c>
      <c r="B2732" s="275" t="s">
        <v>4390</v>
      </c>
      <c r="C2732" s="277"/>
      <c r="D2732" s="277"/>
      <c r="E2732" s="277">
        <v>24000</v>
      </c>
      <c r="F2732" s="275">
        <v>24000</v>
      </c>
      <c r="G2732" s="274" t="s">
        <v>4308</v>
      </c>
      <c r="H2732" s="214"/>
      <c r="I2732" s="259" t="s">
        <v>4713</v>
      </c>
      <c r="J2732" s="214" t="s">
        <v>4730</v>
      </c>
    </row>
    <row r="2733" spans="1:10" x14ac:dyDescent="0.25">
      <c r="A2733" s="214" t="s">
        <v>2035</v>
      </c>
      <c r="B2733" s="275" t="s">
        <v>4391</v>
      </c>
      <c r="C2733" s="277"/>
      <c r="D2733" s="277"/>
      <c r="E2733" s="277">
        <v>30000</v>
      </c>
      <c r="F2733" s="275">
        <v>30000</v>
      </c>
      <c r="G2733" s="274" t="s">
        <v>4308</v>
      </c>
      <c r="H2733" s="214"/>
      <c r="I2733" s="259" t="s">
        <v>4713</v>
      </c>
      <c r="J2733" s="214" t="s">
        <v>4730</v>
      </c>
    </row>
    <row r="2734" spans="1:10" x14ac:dyDescent="0.25">
      <c r="A2734" s="214" t="s">
        <v>7330</v>
      </c>
      <c r="B2734" s="275" t="s">
        <v>4312</v>
      </c>
      <c r="C2734" s="277"/>
      <c r="D2734" s="277"/>
      <c r="E2734" s="277">
        <v>25000</v>
      </c>
      <c r="F2734" s="275">
        <v>25000</v>
      </c>
      <c r="G2734" s="274" t="s">
        <v>4308</v>
      </c>
      <c r="H2734" s="214"/>
      <c r="I2734" s="259" t="s">
        <v>4713</v>
      </c>
      <c r="J2734" s="214" t="s">
        <v>4730</v>
      </c>
    </row>
    <row r="2735" spans="1:10" x14ac:dyDescent="0.25">
      <c r="A2735" s="214" t="s">
        <v>2034</v>
      </c>
      <c r="B2735" s="275" t="s">
        <v>4392</v>
      </c>
      <c r="C2735" s="277"/>
      <c r="D2735" s="277"/>
      <c r="E2735" s="277">
        <v>30000</v>
      </c>
      <c r="F2735" s="275">
        <v>30000</v>
      </c>
      <c r="G2735" s="274" t="s">
        <v>4308</v>
      </c>
      <c r="H2735" s="214"/>
      <c r="I2735" s="259" t="s">
        <v>4713</v>
      </c>
      <c r="J2735" s="214" t="s">
        <v>4730</v>
      </c>
    </row>
    <row r="2736" spans="1:10" x14ac:dyDescent="0.25">
      <c r="A2736" s="214" t="s">
        <v>2033</v>
      </c>
      <c r="B2736" s="275" t="s">
        <v>4393</v>
      </c>
      <c r="C2736" s="277"/>
      <c r="D2736" s="277"/>
      <c r="E2736" s="277">
        <v>14000</v>
      </c>
      <c r="F2736" s="275">
        <v>14000</v>
      </c>
      <c r="G2736" s="274" t="s">
        <v>4308</v>
      </c>
      <c r="H2736" s="214"/>
      <c r="I2736" s="259" t="s">
        <v>4713</v>
      </c>
      <c r="J2736" s="214" t="s">
        <v>4730</v>
      </c>
    </row>
    <row r="2737" spans="1:10" x14ac:dyDescent="0.25">
      <c r="A2737" s="214" t="s">
        <v>2032</v>
      </c>
      <c r="B2737" s="275" t="s">
        <v>4394</v>
      </c>
      <c r="C2737" s="277"/>
      <c r="D2737" s="277"/>
      <c r="E2737" s="277">
        <v>13000</v>
      </c>
      <c r="F2737" s="275">
        <v>13000</v>
      </c>
      <c r="G2737" s="274" t="s">
        <v>4308</v>
      </c>
      <c r="H2737" s="214"/>
      <c r="I2737" s="259" t="s">
        <v>4713</v>
      </c>
      <c r="J2737" s="214" t="s">
        <v>4730</v>
      </c>
    </row>
    <row r="2738" spans="1:10" ht="24" x14ac:dyDescent="0.25">
      <c r="A2738" s="214" t="s">
        <v>2031</v>
      </c>
      <c r="B2738" s="275" t="s">
        <v>4395</v>
      </c>
      <c r="C2738" s="277"/>
      <c r="D2738" s="277"/>
      <c r="E2738" s="277">
        <v>24000</v>
      </c>
      <c r="F2738" s="275">
        <v>24000</v>
      </c>
      <c r="G2738" s="274" t="s">
        <v>4308</v>
      </c>
      <c r="H2738" s="214"/>
      <c r="I2738" s="259" t="s">
        <v>4713</v>
      </c>
      <c r="J2738" s="214" t="s">
        <v>4730</v>
      </c>
    </row>
    <row r="2739" spans="1:10" x14ac:dyDescent="0.25">
      <c r="A2739" s="214" t="s">
        <v>2030</v>
      </c>
      <c r="B2739" s="275" t="s">
        <v>4396</v>
      </c>
      <c r="C2739" s="277"/>
      <c r="D2739" s="277"/>
      <c r="E2739" s="277">
        <v>20000</v>
      </c>
      <c r="F2739" s="275">
        <v>20000</v>
      </c>
      <c r="G2739" s="274" t="s">
        <v>4308</v>
      </c>
      <c r="H2739" s="214"/>
      <c r="I2739" s="259" t="s">
        <v>4713</v>
      </c>
      <c r="J2739" s="214" t="s">
        <v>4730</v>
      </c>
    </row>
    <row r="2740" spans="1:10" ht="24" x14ac:dyDescent="0.25">
      <c r="A2740" s="214" t="s">
        <v>2029</v>
      </c>
      <c r="B2740" s="275" t="s">
        <v>4397</v>
      </c>
      <c r="C2740" s="277"/>
      <c r="D2740" s="277"/>
      <c r="E2740" s="277">
        <v>35000</v>
      </c>
      <c r="F2740" s="275">
        <v>35000</v>
      </c>
      <c r="G2740" s="274" t="s">
        <v>4308</v>
      </c>
      <c r="H2740" s="214"/>
      <c r="I2740" s="259" t="s">
        <v>4713</v>
      </c>
      <c r="J2740" s="214" t="s">
        <v>4730</v>
      </c>
    </row>
    <row r="2741" spans="1:10" x14ac:dyDescent="0.25">
      <c r="A2741" s="214" t="s">
        <v>2028</v>
      </c>
      <c r="B2741" s="275" t="s">
        <v>4319</v>
      </c>
      <c r="C2741" s="277"/>
      <c r="D2741" s="277"/>
      <c r="E2741" s="277">
        <v>17000</v>
      </c>
      <c r="F2741" s="275">
        <v>17000</v>
      </c>
      <c r="G2741" s="274" t="s">
        <v>4308</v>
      </c>
      <c r="H2741" s="214"/>
      <c r="I2741" s="259" t="s">
        <v>4713</v>
      </c>
      <c r="J2741" s="214" t="s">
        <v>4730</v>
      </c>
    </row>
    <row r="2742" spans="1:10" x14ac:dyDescent="0.25">
      <c r="A2742" s="214" t="s">
        <v>2027</v>
      </c>
      <c r="B2742" s="275" t="s">
        <v>1127</v>
      </c>
      <c r="C2742" s="277"/>
      <c r="D2742" s="277"/>
      <c r="E2742" s="277">
        <v>20000</v>
      </c>
      <c r="F2742" s="275">
        <v>20000</v>
      </c>
      <c r="G2742" s="274" t="s">
        <v>4308</v>
      </c>
      <c r="H2742" s="214"/>
      <c r="I2742" s="259" t="s">
        <v>4713</v>
      </c>
      <c r="J2742" s="214" t="s">
        <v>4730</v>
      </c>
    </row>
    <row r="2743" spans="1:10" x14ac:dyDescent="0.25">
      <c r="A2743" s="214" t="s">
        <v>2026</v>
      </c>
      <c r="B2743" s="275" t="s">
        <v>4398</v>
      </c>
      <c r="C2743" s="277"/>
      <c r="D2743" s="277"/>
      <c r="E2743" s="277">
        <v>28000</v>
      </c>
      <c r="F2743" s="275">
        <v>28000</v>
      </c>
      <c r="G2743" s="274" t="s">
        <v>4308</v>
      </c>
      <c r="H2743" s="214"/>
      <c r="I2743" s="259" t="s">
        <v>4713</v>
      </c>
      <c r="J2743" s="214" t="s">
        <v>4730</v>
      </c>
    </row>
    <row r="2744" spans="1:10" x14ac:dyDescent="0.25">
      <c r="A2744" s="214" t="s">
        <v>2025</v>
      </c>
      <c r="B2744" s="275" t="s">
        <v>4399</v>
      </c>
      <c r="C2744" s="277"/>
      <c r="D2744" s="277"/>
      <c r="E2744" s="277">
        <v>21000</v>
      </c>
      <c r="F2744" s="275">
        <v>21000</v>
      </c>
      <c r="G2744" s="274" t="s">
        <v>4308</v>
      </c>
      <c r="H2744" s="214"/>
      <c r="I2744" s="259" t="s">
        <v>4713</v>
      </c>
      <c r="J2744" s="214" t="s">
        <v>4730</v>
      </c>
    </row>
    <row r="2745" spans="1:10" x14ac:dyDescent="0.25">
      <c r="A2745" s="214" t="s">
        <v>2024</v>
      </c>
      <c r="B2745" s="275" t="s">
        <v>4399</v>
      </c>
      <c r="C2745" s="277"/>
      <c r="D2745" s="277"/>
      <c r="E2745" s="277">
        <v>21000</v>
      </c>
      <c r="F2745" s="275">
        <v>21000</v>
      </c>
      <c r="G2745" s="274" t="s">
        <v>4308</v>
      </c>
      <c r="H2745" s="214"/>
      <c r="I2745" s="259" t="s">
        <v>4713</v>
      </c>
      <c r="J2745" s="214" t="s">
        <v>4730</v>
      </c>
    </row>
    <row r="2746" spans="1:10" x14ac:dyDescent="0.25">
      <c r="A2746" s="214" t="s">
        <v>2023</v>
      </c>
      <c r="B2746" s="275" t="s">
        <v>4399</v>
      </c>
      <c r="C2746" s="277"/>
      <c r="D2746" s="277"/>
      <c r="E2746" s="277">
        <v>21000</v>
      </c>
      <c r="F2746" s="275">
        <v>21000</v>
      </c>
      <c r="G2746" s="274" t="s">
        <v>4308</v>
      </c>
      <c r="H2746" s="214"/>
      <c r="I2746" s="259" t="s">
        <v>4713</v>
      </c>
      <c r="J2746" s="214" t="s">
        <v>4730</v>
      </c>
    </row>
    <row r="2747" spans="1:10" x14ac:dyDescent="0.25">
      <c r="A2747" s="214" t="s">
        <v>2021</v>
      </c>
      <c r="B2747" s="275" t="s">
        <v>4400</v>
      </c>
      <c r="C2747" s="277"/>
      <c r="D2747" s="277"/>
      <c r="E2747" s="277">
        <v>14800</v>
      </c>
      <c r="F2747" s="277">
        <v>14800</v>
      </c>
      <c r="G2747" s="274" t="s">
        <v>4308</v>
      </c>
      <c r="H2747" s="214"/>
      <c r="I2747" s="259" t="s">
        <v>4713</v>
      </c>
      <c r="J2747" s="214" t="s">
        <v>4730</v>
      </c>
    </row>
    <row r="2748" spans="1:10" x14ac:dyDescent="0.25">
      <c r="A2748" s="214" t="s">
        <v>2020</v>
      </c>
      <c r="B2748" s="275" t="s">
        <v>4400</v>
      </c>
      <c r="C2748" s="277"/>
      <c r="D2748" s="277"/>
      <c r="E2748" s="277">
        <v>14800</v>
      </c>
      <c r="F2748" s="277">
        <v>14800</v>
      </c>
      <c r="G2748" s="274" t="s">
        <v>4308</v>
      </c>
      <c r="H2748" s="214"/>
      <c r="I2748" s="259" t="s">
        <v>4713</v>
      </c>
      <c r="J2748" s="214" t="s">
        <v>4730</v>
      </c>
    </row>
    <row r="2749" spans="1:10" x14ac:dyDescent="0.25">
      <c r="A2749" s="214" t="s">
        <v>2019</v>
      </c>
      <c r="B2749" s="275" t="s">
        <v>4401</v>
      </c>
      <c r="C2749" s="277"/>
      <c r="D2749" s="277"/>
      <c r="E2749" s="277">
        <v>74000</v>
      </c>
      <c r="F2749" s="275">
        <v>74000</v>
      </c>
      <c r="G2749" s="274" t="s">
        <v>4308</v>
      </c>
      <c r="H2749" s="214"/>
      <c r="I2749" s="259" t="s">
        <v>4713</v>
      </c>
      <c r="J2749" s="214" t="s">
        <v>4730</v>
      </c>
    </row>
    <row r="2750" spans="1:10" x14ac:dyDescent="0.25">
      <c r="A2750" s="214" t="s">
        <v>2017</v>
      </c>
      <c r="B2750" s="275" t="s">
        <v>4402</v>
      </c>
      <c r="C2750" s="277"/>
      <c r="D2750" s="277"/>
      <c r="E2750" s="277">
        <v>62400</v>
      </c>
      <c r="F2750" s="275">
        <v>62400</v>
      </c>
      <c r="G2750" s="274" t="s">
        <v>4298</v>
      </c>
      <c r="H2750" s="214"/>
      <c r="I2750" s="259" t="s">
        <v>4713</v>
      </c>
      <c r="J2750" s="214" t="s">
        <v>4730</v>
      </c>
    </row>
    <row r="2751" spans="1:10" x14ac:dyDescent="0.25">
      <c r="A2751" s="214" t="s">
        <v>2016</v>
      </c>
      <c r="B2751" s="275" t="s">
        <v>1168</v>
      </c>
      <c r="C2751" s="277"/>
      <c r="D2751" s="277"/>
      <c r="E2751" s="277">
        <v>14999</v>
      </c>
      <c r="F2751" s="275">
        <v>14999</v>
      </c>
      <c r="G2751" s="274" t="s">
        <v>4338</v>
      </c>
      <c r="H2751" s="214"/>
      <c r="I2751" s="259" t="s">
        <v>4713</v>
      </c>
      <c r="J2751" s="214" t="s">
        <v>4730</v>
      </c>
    </row>
    <row r="2752" spans="1:10" x14ac:dyDescent="0.25">
      <c r="A2752" s="214" t="s">
        <v>2015</v>
      </c>
      <c r="B2752" s="275" t="s">
        <v>2250</v>
      </c>
      <c r="C2752" s="277"/>
      <c r="D2752" s="277"/>
      <c r="E2752" s="277">
        <v>11470</v>
      </c>
      <c r="F2752" s="275">
        <v>11470</v>
      </c>
      <c r="G2752" s="274" t="s">
        <v>4338</v>
      </c>
      <c r="H2752" s="214"/>
      <c r="I2752" s="259" t="s">
        <v>4713</v>
      </c>
      <c r="J2752" s="214" t="s">
        <v>4730</v>
      </c>
    </row>
    <row r="2753" spans="1:10" x14ac:dyDescent="0.25">
      <c r="A2753" s="214" t="s">
        <v>2013</v>
      </c>
      <c r="B2753" s="275" t="s">
        <v>4403</v>
      </c>
      <c r="C2753" s="277"/>
      <c r="D2753" s="277"/>
      <c r="E2753" s="277">
        <v>40000</v>
      </c>
      <c r="F2753" s="275">
        <v>40000</v>
      </c>
      <c r="G2753" s="274" t="s">
        <v>4404</v>
      </c>
      <c r="H2753" s="214"/>
      <c r="I2753" s="259" t="s">
        <v>4713</v>
      </c>
      <c r="J2753" s="214" t="s">
        <v>4730</v>
      </c>
    </row>
    <row r="2754" spans="1:10" x14ac:dyDescent="0.25">
      <c r="A2754" s="214" t="s">
        <v>2011</v>
      </c>
      <c r="B2754" s="275" t="s">
        <v>3063</v>
      </c>
      <c r="C2754" s="277"/>
      <c r="D2754" s="277"/>
      <c r="E2754" s="277">
        <v>16000</v>
      </c>
      <c r="F2754" s="275">
        <v>16000</v>
      </c>
      <c r="G2754" s="274" t="s">
        <v>4405</v>
      </c>
      <c r="H2754" s="214"/>
      <c r="I2754" s="259" t="s">
        <v>4713</v>
      </c>
      <c r="J2754" s="214" t="s">
        <v>4730</v>
      </c>
    </row>
    <row r="2755" spans="1:10" x14ac:dyDescent="0.25">
      <c r="A2755" s="214" t="s">
        <v>2009</v>
      </c>
      <c r="B2755" s="275" t="s">
        <v>2250</v>
      </c>
      <c r="C2755" s="277"/>
      <c r="D2755" s="277"/>
      <c r="E2755" s="277">
        <v>11470</v>
      </c>
      <c r="F2755" s="275">
        <v>11470</v>
      </c>
      <c r="G2755" s="274" t="s">
        <v>4352</v>
      </c>
      <c r="H2755" s="214"/>
      <c r="I2755" s="259" t="s">
        <v>4713</v>
      </c>
      <c r="J2755" s="214" t="s">
        <v>4730</v>
      </c>
    </row>
    <row r="2756" spans="1:10" x14ac:dyDescent="0.25">
      <c r="A2756" s="214" t="s">
        <v>2008</v>
      </c>
      <c r="B2756" s="275" t="s">
        <v>4406</v>
      </c>
      <c r="C2756" s="277"/>
      <c r="D2756" s="277"/>
      <c r="E2756" s="277">
        <v>15150</v>
      </c>
      <c r="F2756" s="275">
        <v>15150</v>
      </c>
      <c r="G2756" s="274" t="s">
        <v>4352</v>
      </c>
      <c r="H2756" s="214"/>
      <c r="I2756" s="259" t="s">
        <v>4713</v>
      </c>
      <c r="J2756" s="214" t="s">
        <v>4730</v>
      </c>
    </row>
    <row r="2757" spans="1:10" x14ac:dyDescent="0.25">
      <c r="A2757" s="214" t="s">
        <v>2007</v>
      </c>
      <c r="B2757" s="275" t="s">
        <v>2540</v>
      </c>
      <c r="C2757" s="277"/>
      <c r="D2757" s="277"/>
      <c r="E2757" s="277">
        <v>10410</v>
      </c>
      <c r="F2757" s="275">
        <v>10410</v>
      </c>
      <c r="G2757" s="274" t="s">
        <v>4407</v>
      </c>
      <c r="H2757" s="214"/>
      <c r="I2757" s="259" t="s">
        <v>4713</v>
      </c>
      <c r="J2757" s="214" t="s">
        <v>4730</v>
      </c>
    </row>
    <row r="2758" spans="1:10" x14ac:dyDescent="0.25">
      <c r="A2758" s="214" t="s">
        <v>7331</v>
      </c>
      <c r="B2758" s="275" t="s">
        <v>2540</v>
      </c>
      <c r="C2758" s="277"/>
      <c r="D2758" s="277"/>
      <c r="E2758" s="277">
        <v>13490</v>
      </c>
      <c r="F2758" s="275">
        <v>13490</v>
      </c>
      <c r="G2758" s="274" t="s">
        <v>4407</v>
      </c>
      <c r="H2758" s="214"/>
      <c r="I2758" s="259" t="s">
        <v>4713</v>
      </c>
      <c r="J2758" s="214" t="s">
        <v>4730</v>
      </c>
    </row>
    <row r="2759" spans="1:10" x14ac:dyDescent="0.25">
      <c r="A2759" s="214" t="s">
        <v>7332</v>
      </c>
      <c r="B2759" s="275" t="s">
        <v>2540</v>
      </c>
      <c r="C2759" s="277"/>
      <c r="D2759" s="277"/>
      <c r="E2759" s="277">
        <v>10410</v>
      </c>
      <c r="F2759" s="275">
        <v>10410</v>
      </c>
      <c r="G2759" s="274" t="s">
        <v>4407</v>
      </c>
      <c r="H2759" s="214"/>
      <c r="I2759" s="259" t="s">
        <v>4713</v>
      </c>
      <c r="J2759" s="214" t="s">
        <v>4730</v>
      </c>
    </row>
    <row r="2760" spans="1:10" x14ac:dyDescent="0.25">
      <c r="A2760" s="214" t="s">
        <v>7333</v>
      </c>
      <c r="B2760" s="275" t="s">
        <v>2250</v>
      </c>
      <c r="C2760" s="277"/>
      <c r="D2760" s="277"/>
      <c r="E2760" s="277">
        <v>15600</v>
      </c>
      <c r="F2760" s="275">
        <v>15600</v>
      </c>
      <c r="G2760" s="274" t="s">
        <v>4301</v>
      </c>
      <c r="H2760" s="214"/>
      <c r="I2760" s="259" t="s">
        <v>4713</v>
      </c>
      <c r="J2760" s="214" t="s">
        <v>4730</v>
      </c>
    </row>
    <row r="2761" spans="1:10" x14ac:dyDescent="0.25">
      <c r="A2761" s="214" t="s">
        <v>7334</v>
      </c>
      <c r="B2761" s="275" t="s">
        <v>4319</v>
      </c>
      <c r="C2761" s="277"/>
      <c r="D2761" s="277"/>
      <c r="E2761" s="277">
        <v>15000</v>
      </c>
      <c r="F2761" s="277">
        <v>15000</v>
      </c>
      <c r="G2761" s="274" t="s">
        <v>4308</v>
      </c>
      <c r="H2761" s="214"/>
      <c r="I2761" s="259" t="s">
        <v>4713</v>
      </c>
      <c r="J2761" s="214" t="s">
        <v>4730</v>
      </c>
    </row>
    <row r="2762" spans="1:10" x14ac:dyDescent="0.25">
      <c r="A2762" s="214" t="s">
        <v>2005</v>
      </c>
      <c r="B2762" s="275" t="s">
        <v>4319</v>
      </c>
      <c r="C2762" s="277"/>
      <c r="D2762" s="277"/>
      <c r="E2762" s="277">
        <v>17000</v>
      </c>
      <c r="F2762" s="277">
        <v>17000</v>
      </c>
      <c r="G2762" s="274" t="s">
        <v>4308</v>
      </c>
      <c r="H2762" s="214"/>
      <c r="I2762" s="259" t="s">
        <v>4713</v>
      </c>
      <c r="J2762" s="214" t="s">
        <v>4730</v>
      </c>
    </row>
    <row r="2763" spans="1:10" x14ac:dyDescent="0.25">
      <c r="A2763" s="214" t="s">
        <v>2003</v>
      </c>
      <c r="B2763" s="275" t="s">
        <v>4319</v>
      </c>
      <c r="C2763" s="277"/>
      <c r="D2763" s="277"/>
      <c r="E2763" s="277">
        <v>17000</v>
      </c>
      <c r="F2763" s="277">
        <v>17000</v>
      </c>
      <c r="G2763" s="274" t="s">
        <v>4308</v>
      </c>
      <c r="H2763" s="214"/>
      <c r="I2763" s="259" t="s">
        <v>4713</v>
      </c>
      <c r="J2763" s="214" t="s">
        <v>4730</v>
      </c>
    </row>
    <row r="2764" spans="1:10" x14ac:dyDescent="0.25">
      <c r="A2764" s="214" t="s">
        <v>7335</v>
      </c>
      <c r="B2764" s="275" t="s">
        <v>2535</v>
      </c>
      <c r="C2764" s="277"/>
      <c r="D2764" s="277"/>
      <c r="E2764" s="277">
        <v>33600</v>
      </c>
      <c r="F2764" s="277">
        <v>33600</v>
      </c>
      <c r="G2764" s="274" t="s">
        <v>4304</v>
      </c>
      <c r="H2764" s="214"/>
      <c r="I2764" s="259" t="s">
        <v>4713</v>
      </c>
      <c r="J2764" s="214" t="s">
        <v>4730</v>
      </c>
    </row>
    <row r="2765" spans="1:10" x14ac:dyDescent="0.25">
      <c r="A2765" s="214" t="s">
        <v>2002</v>
      </c>
      <c r="B2765" s="275" t="s">
        <v>1142</v>
      </c>
      <c r="C2765" s="277"/>
      <c r="D2765" s="277"/>
      <c r="E2765" s="277">
        <v>25600</v>
      </c>
      <c r="F2765" s="277">
        <v>25600</v>
      </c>
      <c r="G2765" s="274" t="s">
        <v>4304</v>
      </c>
      <c r="H2765" s="214"/>
      <c r="I2765" s="259" t="s">
        <v>4713</v>
      </c>
      <c r="J2765" s="214" t="s">
        <v>4730</v>
      </c>
    </row>
    <row r="2766" spans="1:10" x14ac:dyDescent="0.25">
      <c r="A2766" s="214" t="s">
        <v>2001</v>
      </c>
      <c r="B2766" s="275" t="s">
        <v>1142</v>
      </c>
      <c r="C2766" s="277"/>
      <c r="D2766" s="277"/>
      <c r="E2766" s="277">
        <v>10200</v>
      </c>
      <c r="F2766" s="277">
        <v>10200</v>
      </c>
      <c r="G2766" s="274" t="s">
        <v>4304</v>
      </c>
      <c r="H2766" s="214"/>
      <c r="I2766" s="259" t="s">
        <v>4713</v>
      </c>
      <c r="J2766" s="214" t="s">
        <v>4730</v>
      </c>
    </row>
    <row r="2767" spans="1:10" x14ac:dyDescent="0.25">
      <c r="A2767" s="214" t="s">
        <v>2000</v>
      </c>
      <c r="B2767" s="275" t="s">
        <v>4408</v>
      </c>
      <c r="C2767" s="277"/>
      <c r="D2767" s="277"/>
      <c r="E2767" s="277">
        <v>38000</v>
      </c>
      <c r="F2767" s="277">
        <v>38000</v>
      </c>
      <c r="G2767" s="274" t="s">
        <v>4304</v>
      </c>
      <c r="H2767" s="214"/>
      <c r="I2767" s="259" t="s">
        <v>4713</v>
      </c>
      <c r="J2767" s="214" t="s">
        <v>4730</v>
      </c>
    </row>
    <row r="2768" spans="1:10" x14ac:dyDescent="0.25">
      <c r="A2768" s="214" t="s">
        <v>1998</v>
      </c>
      <c r="B2768" s="275" t="s">
        <v>2407</v>
      </c>
      <c r="C2768" s="277"/>
      <c r="D2768" s="277"/>
      <c r="E2768" s="277">
        <v>29000</v>
      </c>
      <c r="F2768" s="277">
        <v>29000</v>
      </c>
      <c r="G2768" s="274" t="s">
        <v>4304</v>
      </c>
      <c r="H2768" s="214"/>
      <c r="I2768" s="259" t="s">
        <v>4713</v>
      </c>
      <c r="J2768" s="214" t="s">
        <v>4730</v>
      </c>
    </row>
    <row r="2769" spans="1:10" x14ac:dyDescent="0.25">
      <c r="A2769" s="214" t="s">
        <v>7336</v>
      </c>
      <c r="B2769" s="275" t="s">
        <v>2251</v>
      </c>
      <c r="C2769" s="277"/>
      <c r="D2769" s="277"/>
      <c r="E2769" s="277">
        <v>34000</v>
      </c>
      <c r="F2769" s="277">
        <v>34000</v>
      </c>
      <c r="G2769" s="274" t="s">
        <v>4304</v>
      </c>
      <c r="H2769" s="214"/>
      <c r="I2769" s="259" t="s">
        <v>4713</v>
      </c>
      <c r="J2769" s="214" t="s">
        <v>4730</v>
      </c>
    </row>
    <row r="2770" spans="1:10" x14ac:dyDescent="0.25">
      <c r="A2770" s="214" t="s">
        <v>7337</v>
      </c>
      <c r="B2770" s="275" t="s">
        <v>2243</v>
      </c>
      <c r="C2770" s="277"/>
      <c r="D2770" s="277"/>
      <c r="E2770" s="277">
        <v>21250</v>
      </c>
      <c r="F2770" s="277">
        <v>21250</v>
      </c>
      <c r="G2770" s="274" t="s">
        <v>4304</v>
      </c>
      <c r="H2770" s="214"/>
      <c r="I2770" s="259" t="s">
        <v>4713</v>
      </c>
      <c r="J2770" s="214" t="s">
        <v>4730</v>
      </c>
    </row>
    <row r="2771" spans="1:10" x14ac:dyDescent="0.25">
      <c r="A2771" s="214" t="s">
        <v>7338</v>
      </c>
      <c r="B2771" s="275" t="s">
        <v>1136</v>
      </c>
      <c r="C2771" s="277"/>
      <c r="D2771" s="277"/>
      <c r="E2771" s="277">
        <v>16363.42</v>
      </c>
      <c r="F2771" s="277">
        <v>16363.42</v>
      </c>
      <c r="G2771" s="274" t="s">
        <v>4304</v>
      </c>
      <c r="H2771" s="214"/>
      <c r="I2771" s="259" t="s">
        <v>4713</v>
      </c>
      <c r="J2771" s="214" t="s">
        <v>4730</v>
      </c>
    </row>
    <row r="2772" spans="1:10" x14ac:dyDescent="0.25">
      <c r="A2772" s="214" t="s">
        <v>1994</v>
      </c>
      <c r="B2772" s="275" t="s">
        <v>4409</v>
      </c>
      <c r="C2772" s="277"/>
      <c r="D2772" s="277"/>
      <c r="E2772" s="277">
        <v>11200</v>
      </c>
      <c r="F2772" s="277">
        <v>11200</v>
      </c>
      <c r="G2772" s="274" t="s">
        <v>4304</v>
      </c>
      <c r="H2772" s="214"/>
      <c r="I2772" s="259" t="s">
        <v>4713</v>
      </c>
      <c r="J2772" s="214" t="s">
        <v>4730</v>
      </c>
    </row>
    <row r="2773" spans="1:10" x14ac:dyDescent="0.25">
      <c r="A2773" s="214" t="s">
        <v>1992</v>
      </c>
      <c r="B2773" s="275" t="s">
        <v>4351</v>
      </c>
      <c r="C2773" s="277"/>
      <c r="D2773" s="277"/>
      <c r="E2773" s="277">
        <v>17000</v>
      </c>
      <c r="F2773" s="277">
        <v>17000</v>
      </c>
      <c r="G2773" s="274" t="s">
        <v>4304</v>
      </c>
      <c r="H2773" s="214"/>
      <c r="I2773" s="259" t="s">
        <v>4713</v>
      </c>
      <c r="J2773" s="214" t="s">
        <v>4730</v>
      </c>
    </row>
    <row r="2774" spans="1:10" x14ac:dyDescent="0.25">
      <c r="A2774" s="214" t="s">
        <v>1991</v>
      </c>
      <c r="B2774" s="275" t="s">
        <v>1125</v>
      </c>
      <c r="C2774" s="277"/>
      <c r="D2774" s="277"/>
      <c r="E2774" s="277">
        <v>17360</v>
      </c>
      <c r="F2774" s="277">
        <v>17360</v>
      </c>
      <c r="G2774" s="274" t="s">
        <v>4354</v>
      </c>
      <c r="H2774" s="214"/>
      <c r="I2774" s="259" t="s">
        <v>4713</v>
      </c>
      <c r="J2774" s="214" t="s">
        <v>4730</v>
      </c>
    </row>
    <row r="2775" spans="1:10" x14ac:dyDescent="0.25">
      <c r="A2775" s="214" t="s">
        <v>7339</v>
      </c>
      <c r="B2775" s="275" t="s">
        <v>1125</v>
      </c>
      <c r="C2775" s="277"/>
      <c r="D2775" s="277"/>
      <c r="E2775" s="277">
        <v>17360</v>
      </c>
      <c r="F2775" s="277">
        <v>17360</v>
      </c>
      <c r="G2775" s="274" t="s">
        <v>4354</v>
      </c>
      <c r="H2775" s="214"/>
      <c r="I2775" s="259" t="s">
        <v>4713</v>
      </c>
      <c r="J2775" s="214" t="s">
        <v>4730</v>
      </c>
    </row>
    <row r="2776" spans="1:10" x14ac:dyDescent="0.25">
      <c r="A2776" s="214" t="s">
        <v>7340</v>
      </c>
      <c r="B2776" s="275" t="s">
        <v>1125</v>
      </c>
      <c r="C2776" s="277"/>
      <c r="D2776" s="277"/>
      <c r="E2776" s="277">
        <v>17360</v>
      </c>
      <c r="F2776" s="277">
        <v>17360</v>
      </c>
      <c r="G2776" s="274" t="s">
        <v>4354</v>
      </c>
      <c r="H2776" s="214"/>
      <c r="I2776" s="259" t="s">
        <v>4713</v>
      </c>
      <c r="J2776" s="214" t="s">
        <v>4730</v>
      </c>
    </row>
    <row r="2777" spans="1:10" x14ac:dyDescent="0.25">
      <c r="A2777" s="214" t="s">
        <v>7341</v>
      </c>
      <c r="B2777" s="275" t="s">
        <v>1125</v>
      </c>
      <c r="C2777" s="277"/>
      <c r="D2777" s="277"/>
      <c r="E2777" s="277">
        <v>17360</v>
      </c>
      <c r="F2777" s="277">
        <v>17360</v>
      </c>
      <c r="G2777" s="274" t="s">
        <v>4354</v>
      </c>
      <c r="H2777" s="214"/>
      <c r="I2777" s="259" t="s">
        <v>4713</v>
      </c>
      <c r="J2777" s="214" t="s">
        <v>4730</v>
      </c>
    </row>
    <row r="2778" spans="1:10" x14ac:dyDescent="0.25">
      <c r="A2778" s="214" t="s">
        <v>1987</v>
      </c>
      <c r="B2778" s="275" t="s">
        <v>1126</v>
      </c>
      <c r="C2778" s="277"/>
      <c r="D2778" s="277"/>
      <c r="E2778" s="277">
        <v>35000</v>
      </c>
      <c r="F2778" s="277">
        <v>35000</v>
      </c>
      <c r="G2778" s="274" t="s">
        <v>4354</v>
      </c>
      <c r="H2778" s="214"/>
      <c r="I2778" s="259" t="s">
        <v>4713</v>
      </c>
      <c r="J2778" s="214" t="s">
        <v>4730</v>
      </c>
    </row>
    <row r="2779" spans="1:10" x14ac:dyDescent="0.25">
      <c r="A2779" s="214" t="s">
        <v>1986</v>
      </c>
      <c r="B2779" s="275" t="s">
        <v>1126</v>
      </c>
      <c r="C2779" s="277"/>
      <c r="D2779" s="277"/>
      <c r="E2779" s="277">
        <v>35000</v>
      </c>
      <c r="F2779" s="277">
        <v>35000</v>
      </c>
      <c r="G2779" s="274" t="s">
        <v>4354</v>
      </c>
      <c r="H2779" s="214"/>
      <c r="I2779" s="259" t="s">
        <v>4713</v>
      </c>
      <c r="J2779" s="214" t="s">
        <v>4730</v>
      </c>
    </row>
    <row r="2780" spans="1:10" x14ac:dyDescent="0.25">
      <c r="A2780" s="214" t="s">
        <v>1984</v>
      </c>
      <c r="B2780" s="275" t="s">
        <v>1134</v>
      </c>
      <c r="C2780" s="277"/>
      <c r="D2780" s="277"/>
      <c r="E2780" s="277">
        <v>36600</v>
      </c>
      <c r="F2780" s="277">
        <v>36600</v>
      </c>
      <c r="G2780" s="274" t="s">
        <v>4354</v>
      </c>
      <c r="H2780" s="214"/>
      <c r="I2780" s="259" t="s">
        <v>4713</v>
      </c>
      <c r="J2780" s="214" t="s">
        <v>4730</v>
      </c>
    </row>
    <row r="2781" spans="1:10" x14ac:dyDescent="0.25">
      <c r="A2781" s="214" t="s">
        <v>1982</v>
      </c>
      <c r="B2781" s="275" t="s">
        <v>1125</v>
      </c>
      <c r="C2781" s="277"/>
      <c r="D2781" s="277"/>
      <c r="E2781" s="277">
        <v>19600</v>
      </c>
      <c r="F2781" s="277">
        <v>19600</v>
      </c>
      <c r="G2781" s="274" t="s">
        <v>4339</v>
      </c>
      <c r="H2781" s="214"/>
      <c r="I2781" s="259" t="s">
        <v>4713</v>
      </c>
      <c r="J2781" s="214" t="s">
        <v>4730</v>
      </c>
    </row>
    <row r="2782" spans="1:10" x14ac:dyDescent="0.25">
      <c r="A2782" s="214" t="s">
        <v>7342</v>
      </c>
      <c r="B2782" s="275" t="s">
        <v>1129</v>
      </c>
      <c r="C2782" s="277"/>
      <c r="D2782" s="277"/>
      <c r="E2782" s="277">
        <v>12999</v>
      </c>
      <c r="F2782" s="277">
        <v>12999</v>
      </c>
      <c r="G2782" s="274" t="s">
        <v>4410</v>
      </c>
      <c r="H2782" s="214"/>
      <c r="I2782" s="259" t="s">
        <v>4713</v>
      </c>
      <c r="J2782" s="214" t="s">
        <v>4730</v>
      </c>
    </row>
    <row r="2783" spans="1:10" x14ac:dyDescent="0.25">
      <c r="A2783" s="214" t="s">
        <v>7343</v>
      </c>
      <c r="B2783" s="275" t="s">
        <v>1129</v>
      </c>
      <c r="C2783" s="277"/>
      <c r="D2783" s="277"/>
      <c r="E2783" s="277">
        <v>12999</v>
      </c>
      <c r="F2783" s="277">
        <v>12999</v>
      </c>
      <c r="G2783" s="274" t="s">
        <v>4410</v>
      </c>
      <c r="H2783" s="214"/>
      <c r="I2783" s="259" t="s">
        <v>4713</v>
      </c>
      <c r="J2783" s="214" t="s">
        <v>4730</v>
      </c>
    </row>
    <row r="2784" spans="1:10" x14ac:dyDescent="0.25">
      <c r="A2784" s="214" t="s">
        <v>7344</v>
      </c>
      <c r="B2784" s="275" t="s">
        <v>4411</v>
      </c>
      <c r="C2784" s="277"/>
      <c r="D2784" s="277"/>
      <c r="E2784" s="277">
        <v>10540</v>
      </c>
      <c r="F2784" s="277">
        <v>10540</v>
      </c>
      <c r="G2784" s="274" t="s">
        <v>4412</v>
      </c>
      <c r="H2784" s="214"/>
      <c r="I2784" s="259" t="s">
        <v>4713</v>
      </c>
      <c r="J2784" s="214" t="s">
        <v>4730</v>
      </c>
    </row>
    <row r="2785" spans="1:10" x14ac:dyDescent="0.25">
      <c r="A2785" s="214" t="s">
        <v>7345</v>
      </c>
      <c r="B2785" s="275" t="s">
        <v>1123</v>
      </c>
      <c r="C2785" s="277"/>
      <c r="D2785" s="277"/>
      <c r="E2785" s="277">
        <v>25850</v>
      </c>
      <c r="F2785" s="275">
        <v>25850</v>
      </c>
      <c r="G2785" s="274" t="s">
        <v>4355</v>
      </c>
      <c r="H2785" s="214"/>
      <c r="I2785" s="259" t="s">
        <v>4713</v>
      </c>
      <c r="J2785" s="214" t="s">
        <v>4730</v>
      </c>
    </row>
    <row r="2786" spans="1:10" x14ac:dyDescent="0.25">
      <c r="A2786" s="214" t="s">
        <v>7346</v>
      </c>
      <c r="B2786" s="275" t="s">
        <v>1123</v>
      </c>
      <c r="C2786" s="277"/>
      <c r="D2786" s="277"/>
      <c r="E2786" s="277">
        <v>25850</v>
      </c>
      <c r="F2786" s="275">
        <v>25850</v>
      </c>
      <c r="G2786" s="274" t="s">
        <v>4355</v>
      </c>
      <c r="H2786" s="214"/>
      <c r="I2786" s="259" t="s">
        <v>4713</v>
      </c>
      <c r="J2786" s="214" t="s">
        <v>4730</v>
      </c>
    </row>
    <row r="2787" spans="1:10" x14ac:dyDescent="0.25">
      <c r="A2787" s="214" t="s">
        <v>1981</v>
      </c>
      <c r="B2787" s="275" t="s">
        <v>1123</v>
      </c>
      <c r="C2787" s="277"/>
      <c r="D2787" s="277"/>
      <c r="E2787" s="277">
        <v>25850</v>
      </c>
      <c r="F2787" s="275">
        <v>25850</v>
      </c>
      <c r="G2787" s="274" t="s">
        <v>4355</v>
      </c>
      <c r="H2787" s="214"/>
      <c r="I2787" s="259" t="s">
        <v>4713</v>
      </c>
      <c r="J2787" s="214" t="s">
        <v>4730</v>
      </c>
    </row>
    <row r="2788" spans="1:10" x14ac:dyDescent="0.25">
      <c r="A2788" s="214" t="s">
        <v>7347</v>
      </c>
      <c r="B2788" s="275" t="s">
        <v>1123</v>
      </c>
      <c r="C2788" s="277"/>
      <c r="D2788" s="277"/>
      <c r="E2788" s="277">
        <v>25850</v>
      </c>
      <c r="F2788" s="275">
        <v>25850</v>
      </c>
      <c r="G2788" s="274" t="s">
        <v>4355</v>
      </c>
      <c r="H2788" s="214"/>
      <c r="I2788" s="259" t="s">
        <v>4713</v>
      </c>
      <c r="J2788" s="214" t="s">
        <v>4730</v>
      </c>
    </row>
    <row r="2789" spans="1:10" x14ac:dyDescent="0.25">
      <c r="A2789" s="214" t="s">
        <v>7348</v>
      </c>
      <c r="B2789" s="275" t="s">
        <v>1123</v>
      </c>
      <c r="C2789" s="277"/>
      <c r="D2789" s="277"/>
      <c r="E2789" s="277">
        <v>25850</v>
      </c>
      <c r="F2789" s="275">
        <v>25850</v>
      </c>
      <c r="G2789" s="274" t="s">
        <v>4355</v>
      </c>
      <c r="H2789" s="214"/>
      <c r="I2789" s="259" t="s">
        <v>4713</v>
      </c>
      <c r="J2789" s="214" t="s">
        <v>4730</v>
      </c>
    </row>
    <row r="2790" spans="1:10" x14ac:dyDescent="0.25">
      <c r="A2790" s="214" t="s">
        <v>7349</v>
      </c>
      <c r="B2790" s="275" t="s">
        <v>1123</v>
      </c>
      <c r="C2790" s="277"/>
      <c r="D2790" s="277"/>
      <c r="E2790" s="277">
        <v>25850</v>
      </c>
      <c r="F2790" s="275">
        <v>25850</v>
      </c>
      <c r="G2790" s="274" t="s">
        <v>4355</v>
      </c>
      <c r="H2790" s="214"/>
      <c r="I2790" s="259" t="s">
        <v>4713</v>
      </c>
      <c r="J2790" s="214" t="s">
        <v>4730</v>
      </c>
    </row>
    <row r="2791" spans="1:10" x14ac:dyDescent="0.25">
      <c r="A2791" s="214" t="s">
        <v>7350</v>
      </c>
      <c r="B2791" s="275" t="s">
        <v>1123</v>
      </c>
      <c r="C2791" s="277"/>
      <c r="D2791" s="277"/>
      <c r="E2791" s="277">
        <v>25850</v>
      </c>
      <c r="F2791" s="275">
        <v>25850</v>
      </c>
      <c r="G2791" s="274" t="s">
        <v>4355</v>
      </c>
      <c r="H2791" s="214"/>
      <c r="I2791" s="259" t="s">
        <v>4713</v>
      </c>
      <c r="J2791" s="214" t="s">
        <v>4730</v>
      </c>
    </row>
    <row r="2792" spans="1:10" x14ac:dyDescent="0.25">
      <c r="A2792" s="214" t="s">
        <v>7351</v>
      </c>
      <c r="B2792" s="275" t="s">
        <v>1123</v>
      </c>
      <c r="C2792" s="277"/>
      <c r="D2792" s="277"/>
      <c r="E2792" s="277">
        <v>25850</v>
      </c>
      <c r="F2792" s="275">
        <v>25850</v>
      </c>
      <c r="G2792" s="274" t="s">
        <v>4355</v>
      </c>
      <c r="H2792" s="214"/>
      <c r="I2792" s="259" t="s">
        <v>4713</v>
      </c>
      <c r="J2792" s="214" t="s">
        <v>4730</v>
      </c>
    </row>
    <row r="2793" spans="1:10" x14ac:dyDescent="0.25">
      <c r="A2793" s="214" t="s">
        <v>7352</v>
      </c>
      <c r="B2793" s="275" t="s">
        <v>1123</v>
      </c>
      <c r="C2793" s="277"/>
      <c r="D2793" s="277"/>
      <c r="E2793" s="277">
        <v>25850</v>
      </c>
      <c r="F2793" s="275">
        <v>25850</v>
      </c>
      <c r="G2793" s="274" t="s">
        <v>4355</v>
      </c>
      <c r="H2793" s="214"/>
      <c r="I2793" s="259" t="s">
        <v>4713</v>
      </c>
      <c r="J2793" s="214" t="s">
        <v>4730</v>
      </c>
    </row>
    <row r="2794" spans="1:10" x14ac:dyDescent="0.25">
      <c r="A2794" s="214" t="s">
        <v>7353</v>
      </c>
      <c r="B2794" s="275" t="s">
        <v>1123</v>
      </c>
      <c r="C2794" s="277"/>
      <c r="D2794" s="277"/>
      <c r="E2794" s="277">
        <v>25850</v>
      </c>
      <c r="F2794" s="275">
        <v>25850</v>
      </c>
      <c r="G2794" s="274" t="s">
        <v>4355</v>
      </c>
      <c r="H2794" s="214"/>
      <c r="I2794" s="259" t="s">
        <v>4713</v>
      </c>
      <c r="J2794" s="214" t="s">
        <v>4730</v>
      </c>
    </row>
    <row r="2795" spans="1:10" x14ac:dyDescent="0.25">
      <c r="A2795" s="214" t="s">
        <v>1976</v>
      </c>
      <c r="B2795" s="275" t="s">
        <v>1123</v>
      </c>
      <c r="C2795" s="277"/>
      <c r="D2795" s="277"/>
      <c r="E2795" s="277">
        <v>25850</v>
      </c>
      <c r="F2795" s="275">
        <v>25850</v>
      </c>
      <c r="G2795" s="274" t="s">
        <v>4355</v>
      </c>
      <c r="H2795" s="214"/>
      <c r="I2795" s="259" t="s">
        <v>4713</v>
      </c>
      <c r="J2795" s="214" t="s">
        <v>4730</v>
      </c>
    </row>
    <row r="2796" spans="1:10" x14ac:dyDescent="0.25">
      <c r="A2796" s="214" t="s">
        <v>1975</v>
      </c>
      <c r="B2796" s="275" t="s">
        <v>1123</v>
      </c>
      <c r="C2796" s="277"/>
      <c r="D2796" s="277"/>
      <c r="E2796" s="277">
        <v>25850</v>
      </c>
      <c r="F2796" s="275">
        <v>25850</v>
      </c>
      <c r="G2796" s="274" t="s">
        <v>4355</v>
      </c>
      <c r="H2796" s="214"/>
      <c r="I2796" s="259" t="s">
        <v>4713</v>
      </c>
      <c r="J2796" s="214" t="s">
        <v>4730</v>
      </c>
    </row>
    <row r="2797" spans="1:10" x14ac:dyDescent="0.25">
      <c r="A2797" s="214" t="s">
        <v>1974</v>
      </c>
      <c r="B2797" s="275" t="s">
        <v>1146</v>
      </c>
      <c r="C2797" s="277"/>
      <c r="D2797" s="277"/>
      <c r="E2797" s="277">
        <v>18084</v>
      </c>
      <c r="F2797" s="275">
        <v>18084</v>
      </c>
      <c r="G2797" s="274" t="s">
        <v>4413</v>
      </c>
      <c r="H2797" s="214"/>
      <c r="I2797" s="259" t="s">
        <v>4713</v>
      </c>
      <c r="J2797" s="214" t="s">
        <v>4730</v>
      </c>
    </row>
    <row r="2798" spans="1:10" x14ac:dyDescent="0.25">
      <c r="A2798" s="214" t="s">
        <v>1973</v>
      </c>
      <c r="B2798" s="275" t="s">
        <v>1168</v>
      </c>
      <c r="C2798" s="277"/>
      <c r="D2798" s="277"/>
      <c r="E2798" s="277">
        <v>16000</v>
      </c>
      <c r="F2798" s="275">
        <v>16000</v>
      </c>
      <c r="G2798" s="274" t="s">
        <v>4414</v>
      </c>
      <c r="H2798" s="214"/>
      <c r="I2798" s="259" t="s">
        <v>4713</v>
      </c>
      <c r="J2798" s="214" t="s">
        <v>4730</v>
      </c>
    </row>
    <row r="2799" spans="1:10" x14ac:dyDescent="0.25">
      <c r="A2799" s="214" t="s">
        <v>1972</v>
      </c>
      <c r="B2799" s="275" t="s">
        <v>1123</v>
      </c>
      <c r="C2799" s="277"/>
      <c r="D2799" s="277"/>
      <c r="E2799" s="277">
        <v>35999</v>
      </c>
      <c r="F2799" s="275">
        <v>35999</v>
      </c>
      <c r="G2799" s="274" t="s">
        <v>4338</v>
      </c>
      <c r="H2799" s="214"/>
      <c r="I2799" s="259" t="s">
        <v>4713</v>
      </c>
      <c r="J2799" s="214" t="s">
        <v>4730</v>
      </c>
    </row>
    <row r="2800" spans="1:10" x14ac:dyDescent="0.25">
      <c r="A2800" s="214" t="s">
        <v>1971</v>
      </c>
      <c r="B2800" s="275" t="s">
        <v>1126</v>
      </c>
      <c r="C2800" s="277"/>
      <c r="D2800" s="277"/>
      <c r="E2800" s="277">
        <v>27138</v>
      </c>
      <c r="F2800" s="275">
        <v>27138</v>
      </c>
      <c r="G2800" s="274" t="s">
        <v>4376</v>
      </c>
      <c r="H2800" s="214"/>
      <c r="I2800" s="259" t="s">
        <v>4713</v>
      </c>
      <c r="J2800" s="214" t="s">
        <v>4730</v>
      </c>
    </row>
    <row r="2801" spans="1:10" x14ac:dyDescent="0.25">
      <c r="A2801" s="214" t="s">
        <v>1969</v>
      </c>
      <c r="B2801" s="275" t="s">
        <v>1126</v>
      </c>
      <c r="C2801" s="277"/>
      <c r="D2801" s="277"/>
      <c r="E2801" s="277">
        <v>27138</v>
      </c>
      <c r="F2801" s="275">
        <v>27138</v>
      </c>
      <c r="G2801" s="274" t="s">
        <v>4376</v>
      </c>
      <c r="H2801" s="214"/>
      <c r="I2801" s="259" t="s">
        <v>4713</v>
      </c>
      <c r="J2801" s="214" t="s">
        <v>4730</v>
      </c>
    </row>
    <row r="2802" spans="1:10" x14ac:dyDescent="0.25">
      <c r="A2802" s="214" t="s">
        <v>1967</v>
      </c>
      <c r="B2802" s="275" t="s">
        <v>1651</v>
      </c>
      <c r="C2802" s="277"/>
      <c r="D2802" s="277"/>
      <c r="E2802" s="277">
        <v>12200</v>
      </c>
      <c r="F2802" s="275">
        <v>12200</v>
      </c>
      <c r="G2802" s="274" t="s">
        <v>4415</v>
      </c>
      <c r="H2802" s="214"/>
      <c r="I2802" s="259" t="s">
        <v>4713</v>
      </c>
      <c r="J2802" s="214" t="s">
        <v>4730</v>
      </c>
    </row>
    <row r="2803" spans="1:10" x14ac:dyDescent="0.25">
      <c r="A2803" s="214" t="s">
        <v>7354</v>
      </c>
      <c r="B2803" s="275" t="s">
        <v>2134</v>
      </c>
      <c r="C2803" s="277"/>
      <c r="D2803" s="277"/>
      <c r="E2803" s="277">
        <v>11380</v>
      </c>
      <c r="F2803" s="275">
        <v>11380</v>
      </c>
      <c r="G2803" s="274" t="s">
        <v>4416</v>
      </c>
      <c r="H2803" s="214"/>
      <c r="I2803" s="259" t="s">
        <v>4713</v>
      </c>
      <c r="J2803" s="214" t="s">
        <v>4730</v>
      </c>
    </row>
    <row r="2804" spans="1:10" x14ac:dyDescent="0.25">
      <c r="A2804" s="214" t="s">
        <v>7355</v>
      </c>
      <c r="B2804" s="275" t="s">
        <v>1168</v>
      </c>
      <c r="C2804" s="277"/>
      <c r="D2804" s="277"/>
      <c r="E2804" s="277">
        <v>21770</v>
      </c>
      <c r="F2804" s="275">
        <v>21770</v>
      </c>
      <c r="G2804" s="274" t="s">
        <v>4301</v>
      </c>
      <c r="H2804" s="214"/>
      <c r="I2804" s="259" t="s">
        <v>4713</v>
      </c>
      <c r="J2804" s="214" t="s">
        <v>4730</v>
      </c>
    </row>
    <row r="2805" spans="1:10" x14ac:dyDescent="0.25">
      <c r="A2805" s="214" t="s">
        <v>1966</v>
      </c>
      <c r="B2805" s="275" t="s">
        <v>1168</v>
      </c>
      <c r="C2805" s="277"/>
      <c r="D2805" s="277"/>
      <c r="E2805" s="277">
        <v>30998</v>
      </c>
      <c r="F2805" s="275">
        <v>30998</v>
      </c>
      <c r="G2805" s="274" t="s">
        <v>4417</v>
      </c>
      <c r="H2805" s="214"/>
      <c r="I2805" s="259" t="s">
        <v>4713</v>
      </c>
      <c r="J2805" s="214" t="s">
        <v>4730</v>
      </c>
    </row>
    <row r="2806" spans="1:10" x14ac:dyDescent="0.25">
      <c r="A2806" s="214" t="s">
        <v>7356</v>
      </c>
      <c r="B2806" s="275" t="s">
        <v>1174</v>
      </c>
      <c r="C2806" s="277"/>
      <c r="D2806" s="277"/>
      <c r="E2806" s="277">
        <v>51385.02</v>
      </c>
      <c r="F2806" s="275">
        <v>51385.02</v>
      </c>
      <c r="G2806" s="274" t="s">
        <v>4353</v>
      </c>
      <c r="H2806" s="214"/>
      <c r="I2806" s="259" t="s">
        <v>4713</v>
      </c>
      <c r="J2806" s="214" t="s">
        <v>4730</v>
      </c>
    </row>
    <row r="2807" spans="1:10" x14ac:dyDescent="0.25">
      <c r="A2807" s="214" t="s">
        <v>7357</v>
      </c>
      <c r="B2807" s="275" t="s">
        <v>1173</v>
      </c>
      <c r="C2807" s="277"/>
      <c r="D2807" s="277"/>
      <c r="E2807" s="277">
        <v>1187169.0900000001</v>
      </c>
      <c r="F2807" s="275">
        <v>471256.13</v>
      </c>
      <c r="G2807" s="274" t="s">
        <v>4306</v>
      </c>
      <c r="H2807" s="214"/>
      <c r="I2807" s="259" t="s">
        <v>4713</v>
      </c>
      <c r="J2807" s="214" t="s">
        <v>4730</v>
      </c>
    </row>
    <row r="2808" spans="1:10" x14ac:dyDescent="0.25">
      <c r="A2808" s="214" t="s">
        <v>7358</v>
      </c>
      <c r="B2808" s="275" t="s">
        <v>4418</v>
      </c>
      <c r="C2808" s="273"/>
      <c r="D2808" s="273"/>
      <c r="E2808" s="273">
        <v>15600</v>
      </c>
      <c r="F2808" s="273">
        <v>15600</v>
      </c>
      <c r="G2808" s="274" t="s">
        <v>4362</v>
      </c>
      <c r="H2808" s="214"/>
      <c r="I2808" s="214" t="s">
        <v>1141</v>
      </c>
      <c r="J2808" s="214" t="s">
        <v>4730</v>
      </c>
    </row>
    <row r="2809" spans="1:10" x14ac:dyDescent="0.25">
      <c r="A2809" s="214" t="s">
        <v>7359</v>
      </c>
      <c r="B2809" s="275" t="s">
        <v>2540</v>
      </c>
      <c r="C2809" s="273"/>
      <c r="D2809" s="273"/>
      <c r="E2809" s="273">
        <v>13500</v>
      </c>
      <c r="F2809" s="273">
        <v>13500</v>
      </c>
      <c r="G2809" s="274" t="s">
        <v>4362</v>
      </c>
      <c r="H2809" s="214"/>
      <c r="I2809" s="214" t="s">
        <v>1141</v>
      </c>
      <c r="J2809" s="214" t="s">
        <v>4730</v>
      </c>
    </row>
    <row r="2810" spans="1:10" x14ac:dyDescent="0.25">
      <c r="A2810" s="214" t="s">
        <v>7360</v>
      </c>
      <c r="B2810" s="275" t="s">
        <v>2540</v>
      </c>
      <c r="C2810" s="273"/>
      <c r="D2810" s="273"/>
      <c r="E2810" s="273">
        <v>13500</v>
      </c>
      <c r="F2810" s="273">
        <v>13500</v>
      </c>
      <c r="G2810" s="274" t="s">
        <v>4362</v>
      </c>
      <c r="H2810" s="214"/>
      <c r="I2810" s="214" t="s">
        <v>1141</v>
      </c>
      <c r="J2810" s="214" t="s">
        <v>4730</v>
      </c>
    </row>
    <row r="2811" spans="1:10" x14ac:dyDescent="0.25">
      <c r="A2811" s="214" t="s">
        <v>7361</v>
      </c>
      <c r="B2811" s="275" t="s">
        <v>4419</v>
      </c>
      <c r="C2811" s="273"/>
      <c r="D2811" s="273"/>
      <c r="E2811" s="273">
        <v>15900</v>
      </c>
      <c r="F2811" s="273">
        <v>15900</v>
      </c>
      <c r="G2811" s="274" t="s">
        <v>4362</v>
      </c>
      <c r="H2811" s="214"/>
      <c r="I2811" s="214" t="s">
        <v>1141</v>
      </c>
      <c r="J2811" s="214" t="s">
        <v>4730</v>
      </c>
    </row>
    <row r="2812" spans="1:10" x14ac:dyDescent="0.25">
      <c r="A2812" s="214" t="s">
        <v>7362</v>
      </c>
      <c r="B2812" s="275" t="s">
        <v>4420</v>
      </c>
      <c r="C2812" s="273"/>
      <c r="D2812" s="273"/>
      <c r="E2812" s="273">
        <v>31200</v>
      </c>
      <c r="F2812" s="273">
        <v>31200</v>
      </c>
      <c r="G2812" s="274" t="s">
        <v>4362</v>
      </c>
      <c r="H2812" s="214"/>
      <c r="I2812" s="214" t="s">
        <v>1141</v>
      </c>
      <c r="J2812" s="214" t="s">
        <v>4730</v>
      </c>
    </row>
    <row r="2813" spans="1:10" x14ac:dyDescent="0.25">
      <c r="A2813" s="214" t="s">
        <v>7363</v>
      </c>
      <c r="B2813" s="275" t="s">
        <v>4421</v>
      </c>
      <c r="C2813" s="273"/>
      <c r="D2813" s="273"/>
      <c r="E2813" s="273">
        <v>31200</v>
      </c>
      <c r="F2813" s="273">
        <v>31200</v>
      </c>
      <c r="G2813" s="274" t="s">
        <v>4362</v>
      </c>
      <c r="H2813" s="214"/>
      <c r="I2813" s="214" t="s">
        <v>1141</v>
      </c>
      <c r="J2813" s="214" t="s">
        <v>4730</v>
      </c>
    </row>
    <row r="2814" spans="1:10" x14ac:dyDescent="0.25">
      <c r="A2814" s="214" t="s">
        <v>7364</v>
      </c>
      <c r="B2814" s="275" t="s">
        <v>4422</v>
      </c>
      <c r="C2814" s="273"/>
      <c r="D2814" s="273"/>
      <c r="E2814" s="273">
        <v>29300</v>
      </c>
      <c r="F2814" s="273">
        <v>29300</v>
      </c>
      <c r="G2814" s="274" t="s">
        <v>4362</v>
      </c>
      <c r="H2814" s="214"/>
      <c r="I2814" s="214" t="s">
        <v>1141</v>
      </c>
      <c r="J2814" s="214" t="s">
        <v>4730</v>
      </c>
    </row>
    <row r="2815" spans="1:10" x14ac:dyDescent="0.25">
      <c r="A2815" s="214" t="s">
        <v>7365</v>
      </c>
      <c r="B2815" s="275" t="s">
        <v>4423</v>
      </c>
      <c r="C2815" s="273"/>
      <c r="D2815" s="273"/>
      <c r="E2815" s="273">
        <v>78900</v>
      </c>
      <c r="F2815" s="273">
        <v>78900</v>
      </c>
      <c r="G2815" s="274" t="s">
        <v>4362</v>
      </c>
      <c r="H2815" s="214"/>
      <c r="I2815" s="214" t="s">
        <v>1141</v>
      </c>
      <c r="J2815" s="214" t="s">
        <v>4730</v>
      </c>
    </row>
    <row r="2816" spans="1:10" x14ac:dyDescent="0.25">
      <c r="A2816" s="214" t="s">
        <v>7366</v>
      </c>
      <c r="B2816" s="275" t="s">
        <v>1146</v>
      </c>
      <c r="C2816" s="273"/>
      <c r="D2816" s="273"/>
      <c r="E2816" s="273">
        <v>17910</v>
      </c>
      <c r="F2816" s="273">
        <v>17910</v>
      </c>
      <c r="G2816" s="274" t="s">
        <v>4364</v>
      </c>
      <c r="H2816" s="214"/>
      <c r="I2816" s="214" t="s">
        <v>4797</v>
      </c>
      <c r="J2816" s="214" t="s">
        <v>4682</v>
      </c>
    </row>
    <row r="2817" spans="1:10" ht="48" x14ac:dyDescent="0.25">
      <c r="A2817" s="214" t="s">
        <v>7367</v>
      </c>
      <c r="B2817" s="275" t="s">
        <v>4424</v>
      </c>
      <c r="C2817" s="273"/>
      <c r="D2817" s="273"/>
      <c r="E2817" s="273">
        <v>31000</v>
      </c>
      <c r="F2817" s="273">
        <v>31000</v>
      </c>
      <c r="G2817" s="274" t="s">
        <v>4425</v>
      </c>
      <c r="H2817" s="214"/>
      <c r="I2817" s="259" t="s">
        <v>4729</v>
      </c>
      <c r="J2817" s="214" t="s">
        <v>4730</v>
      </c>
    </row>
    <row r="2818" spans="1:10" ht="48" x14ac:dyDescent="0.25">
      <c r="A2818" s="214" t="s">
        <v>7368</v>
      </c>
      <c r="B2818" s="275" t="s">
        <v>4426</v>
      </c>
      <c r="C2818" s="273"/>
      <c r="D2818" s="273"/>
      <c r="E2818" s="273">
        <v>55000</v>
      </c>
      <c r="F2818" s="273">
        <v>55000</v>
      </c>
      <c r="G2818" s="274" t="s">
        <v>4425</v>
      </c>
      <c r="H2818" s="214"/>
      <c r="I2818" s="259" t="s">
        <v>4729</v>
      </c>
      <c r="J2818" s="214" t="s">
        <v>4730</v>
      </c>
    </row>
    <row r="2819" spans="1:10" x14ac:dyDescent="0.25">
      <c r="A2819" s="214" t="s">
        <v>7369</v>
      </c>
      <c r="B2819" s="278" t="s">
        <v>4427</v>
      </c>
      <c r="C2819" s="279"/>
      <c r="D2819" s="279"/>
      <c r="E2819" s="279">
        <v>272900</v>
      </c>
      <c r="F2819" s="259">
        <f t="shared" ref="F2819:F2850" si="0">E2819-G2819</f>
        <v>272900</v>
      </c>
      <c r="G2819" s="255"/>
      <c r="H2819" s="214"/>
      <c r="I2819" s="214" t="s">
        <v>4721</v>
      </c>
      <c r="J2819" s="214" t="s">
        <v>4730</v>
      </c>
    </row>
    <row r="2820" spans="1:10" x14ac:dyDescent="0.25">
      <c r="A2820" s="214" t="s">
        <v>7370</v>
      </c>
      <c r="B2820" s="278" t="s">
        <v>4428</v>
      </c>
      <c r="C2820" s="279"/>
      <c r="D2820" s="279"/>
      <c r="E2820" s="279">
        <v>58730</v>
      </c>
      <c r="F2820" s="259">
        <f t="shared" si="0"/>
        <v>58730</v>
      </c>
      <c r="G2820" s="255"/>
      <c r="H2820" s="214"/>
      <c r="I2820" s="214" t="s">
        <v>4721</v>
      </c>
      <c r="J2820" s="214" t="s">
        <v>4730</v>
      </c>
    </row>
    <row r="2821" spans="1:10" x14ac:dyDescent="0.25">
      <c r="A2821" s="214" t="s">
        <v>7371</v>
      </c>
      <c r="B2821" s="278" t="s">
        <v>4429</v>
      </c>
      <c r="C2821" s="279"/>
      <c r="D2821" s="279"/>
      <c r="E2821" s="279">
        <v>43470</v>
      </c>
      <c r="F2821" s="259">
        <f t="shared" si="0"/>
        <v>43470</v>
      </c>
      <c r="G2821" s="255"/>
      <c r="H2821" s="214"/>
      <c r="I2821" s="214" t="s">
        <v>4721</v>
      </c>
      <c r="J2821" s="214" t="s">
        <v>4730</v>
      </c>
    </row>
    <row r="2822" spans="1:10" x14ac:dyDescent="0.25">
      <c r="A2822" s="214" t="s">
        <v>7372</v>
      </c>
      <c r="B2822" s="278" t="s">
        <v>4430</v>
      </c>
      <c r="C2822" s="279"/>
      <c r="D2822" s="279"/>
      <c r="E2822" s="279">
        <v>193981</v>
      </c>
      <c r="F2822" s="259">
        <f t="shared" si="0"/>
        <v>193981</v>
      </c>
      <c r="G2822" s="255"/>
      <c r="H2822" s="214"/>
      <c r="I2822" s="214" t="s">
        <v>4721</v>
      </c>
      <c r="J2822" s="214" t="s">
        <v>4730</v>
      </c>
    </row>
    <row r="2823" spans="1:10" x14ac:dyDescent="0.25">
      <c r="A2823" s="214" t="s">
        <v>7373</v>
      </c>
      <c r="B2823" s="278" t="s">
        <v>4431</v>
      </c>
      <c r="C2823" s="279"/>
      <c r="D2823" s="279"/>
      <c r="E2823" s="279">
        <v>25070</v>
      </c>
      <c r="F2823" s="259">
        <f t="shared" si="0"/>
        <v>25070</v>
      </c>
      <c r="G2823" s="255"/>
      <c r="H2823" s="214"/>
      <c r="I2823" s="214" t="s">
        <v>4721</v>
      </c>
      <c r="J2823" s="214" t="s">
        <v>4730</v>
      </c>
    </row>
    <row r="2824" spans="1:10" x14ac:dyDescent="0.25">
      <c r="A2824" s="214" t="s">
        <v>7374</v>
      </c>
      <c r="B2824" s="278" t="s">
        <v>4431</v>
      </c>
      <c r="C2824" s="279"/>
      <c r="D2824" s="279"/>
      <c r="E2824" s="279">
        <v>44780</v>
      </c>
      <c r="F2824" s="259">
        <f t="shared" si="0"/>
        <v>44780</v>
      </c>
      <c r="G2824" s="255"/>
      <c r="H2824" s="214"/>
      <c r="I2824" s="214" t="s">
        <v>4721</v>
      </c>
      <c r="J2824" s="214" t="s">
        <v>4730</v>
      </c>
    </row>
    <row r="2825" spans="1:10" x14ac:dyDescent="0.25">
      <c r="A2825" s="214" t="s">
        <v>7375</v>
      </c>
      <c r="B2825" s="278" t="s">
        <v>4431</v>
      </c>
      <c r="C2825" s="279"/>
      <c r="D2825" s="279"/>
      <c r="E2825" s="279">
        <v>63780</v>
      </c>
      <c r="F2825" s="259">
        <f t="shared" si="0"/>
        <v>63780</v>
      </c>
      <c r="G2825" s="255"/>
      <c r="H2825" s="214"/>
      <c r="I2825" s="214" t="s">
        <v>4721</v>
      </c>
      <c r="J2825" s="214" t="s">
        <v>4730</v>
      </c>
    </row>
    <row r="2826" spans="1:10" x14ac:dyDescent="0.25">
      <c r="A2826" s="214" t="s">
        <v>7376</v>
      </c>
      <c r="B2826" s="278" t="s">
        <v>4431</v>
      </c>
      <c r="C2826" s="279"/>
      <c r="D2826" s="279"/>
      <c r="E2826" s="279">
        <v>109600</v>
      </c>
      <c r="F2826" s="259">
        <f t="shared" si="0"/>
        <v>109600</v>
      </c>
      <c r="G2826" s="255"/>
      <c r="H2826" s="214"/>
      <c r="I2826" s="214" t="s">
        <v>4721</v>
      </c>
      <c r="J2826" s="214" t="s">
        <v>4730</v>
      </c>
    </row>
    <row r="2827" spans="1:10" x14ac:dyDescent="0.25">
      <c r="A2827" s="214" t="s">
        <v>7377</v>
      </c>
      <c r="B2827" s="278" t="s">
        <v>4432</v>
      </c>
      <c r="C2827" s="279"/>
      <c r="D2827" s="279"/>
      <c r="E2827" s="279">
        <v>209343</v>
      </c>
      <c r="F2827" s="259">
        <f t="shared" si="0"/>
        <v>209343</v>
      </c>
      <c r="G2827" s="255"/>
      <c r="H2827" s="214"/>
      <c r="I2827" s="214" t="s">
        <v>4721</v>
      </c>
      <c r="J2827" s="214" t="s">
        <v>4730</v>
      </c>
    </row>
    <row r="2828" spans="1:10" x14ac:dyDescent="0.25">
      <c r="A2828" s="214" t="s">
        <v>1961</v>
      </c>
      <c r="B2828" s="278" t="s">
        <v>4433</v>
      </c>
      <c r="C2828" s="279"/>
      <c r="D2828" s="279"/>
      <c r="E2828" s="279">
        <v>111162</v>
      </c>
      <c r="F2828" s="259">
        <f t="shared" si="0"/>
        <v>111162</v>
      </c>
      <c r="G2828" s="255"/>
      <c r="H2828" s="214"/>
      <c r="I2828" s="214" t="s">
        <v>4721</v>
      </c>
      <c r="J2828" s="214" t="s">
        <v>4730</v>
      </c>
    </row>
    <row r="2829" spans="1:10" x14ac:dyDescent="0.25">
      <c r="A2829" s="214" t="s">
        <v>1960</v>
      </c>
      <c r="B2829" s="278" t="s">
        <v>4434</v>
      </c>
      <c r="C2829" s="279"/>
      <c r="D2829" s="279"/>
      <c r="E2829" s="279">
        <v>100490</v>
      </c>
      <c r="F2829" s="259">
        <f t="shared" si="0"/>
        <v>100490</v>
      </c>
      <c r="G2829" s="255"/>
      <c r="H2829" s="214"/>
      <c r="I2829" s="214" t="s">
        <v>4721</v>
      </c>
      <c r="J2829" s="214" t="s">
        <v>4730</v>
      </c>
    </row>
    <row r="2830" spans="1:10" x14ac:dyDescent="0.25">
      <c r="A2830" s="214" t="s">
        <v>7378</v>
      </c>
      <c r="B2830" s="278" t="s">
        <v>4434</v>
      </c>
      <c r="C2830" s="279"/>
      <c r="D2830" s="279"/>
      <c r="E2830" s="279">
        <v>20080</v>
      </c>
      <c r="F2830" s="259">
        <f t="shared" si="0"/>
        <v>20080</v>
      </c>
      <c r="G2830" s="255"/>
      <c r="H2830" s="214"/>
      <c r="I2830" s="214" t="s">
        <v>4721</v>
      </c>
      <c r="J2830" s="214" t="s">
        <v>4730</v>
      </c>
    </row>
    <row r="2831" spans="1:10" ht="24" x14ac:dyDescent="0.25">
      <c r="A2831" s="214" t="s">
        <v>7379</v>
      </c>
      <c r="B2831" s="278" t="s">
        <v>4435</v>
      </c>
      <c r="C2831" s="279"/>
      <c r="D2831" s="279"/>
      <c r="E2831" s="279">
        <v>82300</v>
      </c>
      <c r="F2831" s="259">
        <f t="shared" si="0"/>
        <v>82300</v>
      </c>
      <c r="G2831" s="255"/>
      <c r="H2831" s="214"/>
      <c r="I2831" s="214" t="s">
        <v>4721</v>
      </c>
      <c r="J2831" s="214" t="s">
        <v>4730</v>
      </c>
    </row>
    <row r="2832" spans="1:10" x14ac:dyDescent="0.25">
      <c r="A2832" s="214" t="s">
        <v>7380</v>
      </c>
      <c r="B2832" s="278" t="s">
        <v>4436</v>
      </c>
      <c r="C2832" s="279"/>
      <c r="D2832" s="279"/>
      <c r="E2832" s="279">
        <v>199600</v>
      </c>
      <c r="F2832" s="259">
        <f t="shared" si="0"/>
        <v>199600</v>
      </c>
      <c r="G2832" s="255"/>
      <c r="H2832" s="214"/>
      <c r="I2832" s="214" t="s">
        <v>4721</v>
      </c>
      <c r="J2832" s="214" t="s">
        <v>4730</v>
      </c>
    </row>
    <row r="2833" spans="1:10" x14ac:dyDescent="0.25">
      <c r="A2833" s="214" t="s">
        <v>7381</v>
      </c>
      <c r="B2833" s="278" t="s">
        <v>4437</v>
      </c>
      <c r="C2833" s="279"/>
      <c r="D2833" s="279"/>
      <c r="E2833" s="279">
        <v>22087</v>
      </c>
      <c r="F2833" s="259">
        <f t="shared" si="0"/>
        <v>22087</v>
      </c>
      <c r="G2833" s="255"/>
      <c r="H2833" s="214"/>
      <c r="I2833" s="214" t="s">
        <v>4721</v>
      </c>
      <c r="J2833" s="214" t="s">
        <v>4730</v>
      </c>
    </row>
    <row r="2834" spans="1:10" x14ac:dyDescent="0.25">
      <c r="A2834" s="214" t="s">
        <v>7382</v>
      </c>
      <c r="B2834" s="278" t="s">
        <v>4438</v>
      </c>
      <c r="C2834" s="279"/>
      <c r="D2834" s="279"/>
      <c r="E2834" s="279">
        <v>130000</v>
      </c>
      <c r="F2834" s="259">
        <f t="shared" si="0"/>
        <v>130000</v>
      </c>
      <c r="G2834" s="255"/>
      <c r="H2834" s="214"/>
      <c r="I2834" s="214" t="s">
        <v>4721</v>
      </c>
      <c r="J2834" s="214" t="s">
        <v>4730</v>
      </c>
    </row>
    <row r="2835" spans="1:10" x14ac:dyDescent="0.25">
      <c r="A2835" s="214" t="s">
        <v>7383</v>
      </c>
      <c r="B2835" s="278" t="s">
        <v>738</v>
      </c>
      <c r="C2835" s="279"/>
      <c r="D2835" s="279"/>
      <c r="E2835" s="279">
        <v>25000</v>
      </c>
      <c r="F2835" s="259">
        <f t="shared" si="0"/>
        <v>25000</v>
      </c>
      <c r="G2835" s="255"/>
      <c r="H2835" s="214"/>
      <c r="I2835" s="214" t="s">
        <v>4721</v>
      </c>
      <c r="J2835" s="214" t="s">
        <v>4730</v>
      </c>
    </row>
    <row r="2836" spans="1:10" x14ac:dyDescent="0.25">
      <c r="A2836" s="214" t="s">
        <v>7384</v>
      </c>
      <c r="B2836" s="278" t="s">
        <v>4439</v>
      </c>
      <c r="C2836" s="279"/>
      <c r="D2836" s="279"/>
      <c r="E2836" s="279">
        <v>157200</v>
      </c>
      <c r="F2836" s="259">
        <f t="shared" si="0"/>
        <v>157200</v>
      </c>
      <c r="G2836" s="255"/>
      <c r="H2836" s="214"/>
      <c r="I2836" s="214" t="s">
        <v>4721</v>
      </c>
      <c r="J2836" s="214" t="s">
        <v>4730</v>
      </c>
    </row>
    <row r="2837" spans="1:10" x14ac:dyDescent="0.25">
      <c r="A2837" s="214" t="s">
        <v>7385</v>
      </c>
      <c r="B2837" s="278" t="s">
        <v>4440</v>
      </c>
      <c r="C2837" s="279"/>
      <c r="D2837" s="279"/>
      <c r="E2837" s="279">
        <v>48000</v>
      </c>
      <c r="F2837" s="259">
        <f t="shared" si="0"/>
        <v>48000</v>
      </c>
      <c r="G2837" s="255"/>
      <c r="H2837" s="214"/>
      <c r="I2837" s="214" t="s">
        <v>4721</v>
      </c>
      <c r="J2837" s="214" t="s">
        <v>4730</v>
      </c>
    </row>
    <row r="2838" spans="1:10" x14ac:dyDescent="0.25">
      <c r="A2838" s="214" t="s">
        <v>7386</v>
      </c>
      <c r="B2838" s="278" t="s">
        <v>4441</v>
      </c>
      <c r="C2838" s="279"/>
      <c r="D2838" s="279"/>
      <c r="E2838" s="279">
        <v>90000</v>
      </c>
      <c r="F2838" s="259">
        <f t="shared" si="0"/>
        <v>90000</v>
      </c>
      <c r="G2838" s="255"/>
      <c r="H2838" s="214"/>
      <c r="I2838" s="214" t="s">
        <v>4721</v>
      </c>
      <c r="J2838" s="214" t="s">
        <v>4730</v>
      </c>
    </row>
    <row r="2839" spans="1:10" x14ac:dyDescent="0.25">
      <c r="A2839" s="214" t="s">
        <v>7387</v>
      </c>
      <c r="B2839" s="278" t="s">
        <v>1708</v>
      </c>
      <c r="C2839" s="279"/>
      <c r="D2839" s="279"/>
      <c r="E2839" s="279">
        <v>104000</v>
      </c>
      <c r="F2839" s="259">
        <f t="shared" si="0"/>
        <v>104000</v>
      </c>
      <c r="G2839" s="255"/>
      <c r="H2839" s="214"/>
      <c r="I2839" s="214" t="s">
        <v>4721</v>
      </c>
      <c r="J2839" s="214" t="s">
        <v>4730</v>
      </c>
    </row>
    <row r="2840" spans="1:10" ht="24" x14ac:dyDescent="0.25">
      <c r="A2840" s="214" t="s">
        <v>7388</v>
      </c>
      <c r="B2840" s="278" t="s">
        <v>4442</v>
      </c>
      <c r="C2840" s="279"/>
      <c r="D2840" s="279"/>
      <c r="E2840" s="279">
        <v>152600</v>
      </c>
      <c r="F2840" s="259">
        <f t="shared" si="0"/>
        <v>152600</v>
      </c>
      <c r="G2840" s="255"/>
      <c r="H2840" s="214"/>
      <c r="I2840" s="214" t="s">
        <v>4721</v>
      </c>
      <c r="J2840" s="214" t="s">
        <v>4730</v>
      </c>
    </row>
    <row r="2841" spans="1:10" x14ac:dyDescent="0.25">
      <c r="A2841" s="214" t="s">
        <v>7389</v>
      </c>
      <c r="B2841" s="278" t="s">
        <v>4443</v>
      </c>
      <c r="C2841" s="279"/>
      <c r="D2841" s="279"/>
      <c r="E2841" s="279">
        <v>237950</v>
      </c>
      <c r="F2841" s="259">
        <f t="shared" si="0"/>
        <v>237950</v>
      </c>
      <c r="G2841" s="255"/>
      <c r="H2841" s="214"/>
      <c r="I2841" s="214" t="s">
        <v>4721</v>
      </c>
      <c r="J2841" s="214" t="s">
        <v>4730</v>
      </c>
    </row>
    <row r="2842" spans="1:10" ht="24" x14ac:dyDescent="0.25">
      <c r="A2842" s="214" t="s">
        <v>7390</v>
      </c>
      <c r="B2842" s="278" t="s">
        <v>4444</v>
      </c>
      <c r="C2842" s="279"/>
      <c r="D2842" s="279"/>
      <c r="E2842" s="279">
        <v>82000</v>
      </c>
      <c r="F2842" s="259">
        <f t="shared" si="0"/>
        <v>82000</v>
      </c>
      <c r="G2842" s="255"/>
      <c r="H2842" s="214"/>
      <c r="I2842" s="214" t="s">
        <v>4721</v>
      </c>
      <c r="J2842" s="214" t="s">
        <v>4730</v>
      </c>
    </row>
    <row r="2843" spans="1:10" ht="24" x14ac:dyDescent="0.25">
      <c r="A2843" s="214" t="s">
        <v>7391</v>
      </c>
      <c r="B2843" s="278" t="s">
        <v>4445</v>
      </c>
      <c r="C2843" s="279"/>
      <c r="D2843" s="279"/>
      <c r="E2843" s="279">
        <v>340200</v>
      </c>
      <c r="F2843" s="259">
        <f t="shared" si="0"/>
        <v>340200</v>
      </c>
      <c r="G2843" s="255"/>
      <c r="H2843" s="214"/>
      <c r="I2843" s="214" t="s">
        <v>4721</v>
      </c>
      <c r="J2843" s="214" t="s">
        <v>4730</v>
      </c>
    </row>
    <row r="2844" spans="1:10" x14ac:dyDescent="0.25">
      <c r="A2844" s="214" t="s">
        <v>7392</v>
      </c>
      <c r="B2844" s="278" t="s">
        <v>4446</v>
      </c>
      <c r="C2844" s="279"/>
      <c r="D2844" s="279"/>
      <c r="E2844" s="279">
        <v>112800</v>
      </c>
      <c r="F2844" s="259">
        <f t="shared" si="0"/>
        <v>112800</v>
      </c>
      <c r="G2844" s="255"/>
      <c r="H2844" s="214"/>
      <c r="I2844" s="214" t="s">
        <v>4721</v>
      </c>
      <c r="J2844" s="214" t="s">
        <v>4730</v>
      </c>
    </row>
    <row r="2845" spans="1:10" ht="24" x14ac:dyDescent="0.25">
      <c r="A2845" s="214" t="s">
        <v>1957</v>
      </c>
      <c r="B2845" s="278" t="s">
        <v>4447</v>
      </c>
      <c r="C2845" s="279"/>
      <c r="D2845" s="279"/>
      <c r="E2845" s="279">
        <v>215000</v>
      </c>
      <c r="F2845" s="259">
        <f t="shared" si="0"/>
        <v>215000</v>
      </c>
      <c r="G2845" s="255"/>
      <c r="H2845" s="214"/>
      <c r="I2845" s="214" t="s">
        <v>4721</v>
      </c>
      <c r="J2845" s="214" t="s">
        <v>4730</v>
      </c>
    </row>
    <row r="2846" spans="1:10" ht="24" x14ac:dyDescent="0.25">
      <c r="A2846" s="214" t="s">
        <v>7393</v>
      </c>
      <c r="B2846" s="278" t="s">
        <v>4448</v>
      </c>
      <c r="C2846" s="279"/>
      <c r="D2846" s="279"/>
      <c r="E2846" s="279">
        <v>52500</v>
      </c>
      <c r="F2846" s="259">
        <f t="shared" si="0"/>
        <v>52500</v>
      </c>
      <c r="G2846" s="255"/>
      <c r="H2846" s="214"/>
      <c r="I2846" s="214" t="s">
        <v>4721</v>
      </c>
      <c r="J2846" s="214" t="s">
        <v>4730</v>
      </c>
    </row>
    <row r="2847" spans="1:10" ht="24" x14ac:dyDescent="0.25">
      <c r="A2847" s="214" t="s">
        <v>1956</v>
      </c>
      <c r="B2847" s="278" t="s">
        <v>4449</v>
      </c>
      <c r="C2847" s="279"/>
      <c r="D2847" s="279"/>
      <c r="E2847" s="279">
        <v>50000</v>
      </c>
      <c r="F2847" s="259">
        <f t="shared" si="0"/>
        <v>50000</v>
      </c>
      <c r="G2847" s="255"/>
      <c r="H2847" s="214"/>
      <c r="I2847" s="214" t="s">
        <v>4721</v>
      </c>
      <c r="J2847" s="214" t="s">
        <v>4730</v>
      </c>
    </row>
    <row r="2848" spans="1:10" ht="24" x14ac:dyDescent="0.25">
      <c r="A2848" s="214" t="s">
        <v>1955</v>
      </c>
      <c r="B2848" s="278" t="s">
        <v>4450</v>
      </c>
      <c r="C2848" s="279"/>
      <c r="D2848" s="279"/>
      <c r="E2848" s="279">
        <v>20000</v>
      </c>
      <c r="F2848" s="259">
        <f t="shared" si="0"/>
        <v>20000</v>
      </c>
      <c r="G2848" s="255"/>
      <c r="H2848" s="214"/>
      <c r="I2848" s="214" t="s">
        <v>4721</v>
      </c>
      <c r="J2848" s="214" t="s">
        <v>4730</v>
      </c>
    </row>
    <row r="2849" spans="1:10" ht="24" x14ac:dyDescent="0.25">
      <c r="A2849" s="214" t="s">
        <v>1954</v>
      </c>
      <c r="B2849" s="278" t="s">
        <v>4451</v>
      </c>
      <c r="C2849" s="279"/>
      <c r="D2849" s="279"/>
      <c r="E2849" s="279">
        <v>104000</v>
      </c>
      <c r="F2849" s="259">
        <f t="shared" si="0"/>
        <v>104000</v>
      </c>
      <c r="G2849" s="255"/>
      <c r="H2849" s="214"/>
      <c r="I2849" s="214" t="s">
        <v>4721</v>
      </c>
      <c r="J2849" s="214" t="s">
        <v>4730</v>
      </c>
    </row>
    <row r="2850" spans="1:10" x14ac:dyDescent="0.25">
      <c r="A2850" s="214" t="s">
        <v>1953</v>
      </c>
      <c r="B2850" s="278" t="s">
        <v>4452</v>
      </c>
      <c r="C2850" s="279"/>
      <c r="D2850" s="279"/>
      <c r="E2850" s="279">
        <v>104000</v>
      </c>
      <c r="F2850" s="259">
        <f t="shared" si="0"/>
        <v>104000</v>
      </c>
      <c r="G2850" s="255"/>
      <c r="H2850" s="214"/>
      <c r="I2850" s="214" t="s">
        <v>4721</v>
      </c>
      <c r="J2850" s="214" t="s">
        <v>4730</v>
      </c>
    </row>
    <row r="2851" spans="1:10" ht="24" x14ac:dyDescent="0.25">
      <c r="A2851" s="214" t="s">
        <v>1952</v>
      </c>
      <c r="B2851" s="278" t="s">
        <v>4453</v>
      </c>
      <c r="C2851" s="279"/>
      <c r="D2851" s="279"/>
      <c r="E2851" s="279">
        <v>495111.12</v>
      </c>
      <c r="F2851" s="259">
        <f t="shared" ref="F2851:F2882" si="1">E2851-G2851</f>
        <v>495111.12</v>
      </c>
      <c r="G2851" s="255"/>
      <c r="H2851" s="214"/>
      <c r="I2851" s="214" t="s">
        <v>4721</v>
      </c>
      <c r="J2851" s="214" t="s">
        <v>4730</v>
      </c>
    </row>
    <row r="2852" spans="1:10" ht="24" x14ac:dyDescent="0.25">
      <c r="A2852" s="214" t="s">
        <v>7394</v>
      </c>
      <c r="B2852" s="278" t="s">
        <v>4454</v>
      </c>
      <c r="C2852" s="279"/>
      <c r="D2852" s="279"/>
      <c r="E2852" s="279">
        <v>42000</v>
      </c>
      <c r="F2852" s="259">
        <f t="shared" si="1"/>
        <v>42000</v>
      </c>
      <c r="G2852" s="255"/>
      <c r="H2852" s="214"/>
      <c r="I2852" s="214" t="s">
        <v>4721</v>
      </c>
      <c r="J2852" s="214" t="s">
        <v>4730</v>
      </c>
    </row>
    <row r="2853" spans="1:10" ht="24" x14ac:dyDescent="0.25">
      <c r="A2853" s="214" t="s">
        <v>7395</v>
      </c>
      <c r="B2853" s="278" t="s">
        <v>4455</v>
      </c>
      <c r="C2853" s="279"/>
      <c r="D2853" s="279"/>
      <c r="E2853" s="279">
        <v>24000</v>
      </c>
      <c r="F2853" s="259">
        <f t="shared" si="1"/>
        <v>24000</v>
      </c>
      <c r="G2853" s="255"/>
      <c r="H2853" s="214"/>
      <c r="I2853" s="214" t="s">
        <v>4721</v>
      </c>
      <c r="J2853" s="214" t="s">
        <v>4730</v>
      </c>
    </row>
    <row r="2854" spans="1:10" ht="24" x14ac:dyDescent="0.25">
      <c r="A2854" s="214" t="s">
        <v>7396</v>
      </c>
      <c r="B2854" s="278" t="s">
        <v>4456</v>
      </c>
      <c r="C2854" s="279"/>
      <c r="D2854" s="279"/>
      <c r="E2854" s="279">
        <v>102000</v>
      </c>
      <c r="F2854" s="259">
        <f t="shared" si="1"/>
        <v>102000</v>
      </c>
      <c r="G2854" s="255"/>
      <c r="H2854" s="214"/>
      <c r="I2854" s="214" t="s">
        <v>4721</v>
      </c>
      <c r="J2854" s="214" t="s">
        <v>4730</v>
      </c>
    </row>
    <row r="2855" spans="1:10" ht="24" x14ac:dyDescent="0.25">
      <c r="A2855" s="214" t="s">
        <v>7397</v>
      </c>
      <c r="B2855" s="278" t="s">
        <v>4457</v>
      </c>
      <c r="C2855" s="279"/>
      <c r="D2855" s="279"/>
      <c r="E2855" s="279">
        <v>18000</v>
      </c>
      <c r="F2855" s="259">
        <f t="shared" si="1"/>
        <v>18000</v>
      </c>
      <c r="G2855" s="255"/>
      <c r="H2855" s="214"/>
      <c r="I2855" s="214" t="s">
        <v>4721</v>
      </c>
      <c r="J2855" s="214" t="s">
        <v>4730</v>
      </c>
    </row>
    <row r="2856" spans="1:10" ht="24" x14ac:dyDescent="0.25">
      <c r="A2856" s="214" t="s">
        <v>7398</v>
      </c>
      <c r="B2856" s="278" t="s">
        <v>4458</v>
      </c>
      <c r="C2856" s="279"/>
      <c r="D2856" s="279"/>
      <c r="E2856" s="279">
        <v>126000</v>
      </c>
      <c r="F2856" s="259">
        <f t="shared" si="1"/>
        <v>126000</v>
      </c>
      <c r="G2856" s="255"/>
      <c r="H2856" s="214"/>
      <c r="I2856" s="214" t="s">
        <v>4721</v>
      </c>
      <c r="J2856" s="214" t="s">
        <v>4730</v>
      </c>
    </row>
    <row r="2857" spans="1:10" ht="24" x14ac:dyDescent="0.25">
      <c r="A2857" s="214" t="s">
        <v>7399</v>
      </c>
      <c r="B2857" s="278" t="s">
        <v>4459</v>
      </c>
      <c r="C2857" s="279"/>
      <c r="D2857" s="279"/>
      <c r="E2857" s="279">
        <v>76000</v>
      </c>
      <c r="F2857" s="259">
        <f t="shared" si="1"/>
        <v>76000</v>
      </c>
      <c r="G2857" s="255"/>
      <c r="H2857" s="214"/>
      <c r="I2857" s="214" t="s">
        <v>4721</v>
      </c>
      <c r="J2857" s="214" t="s">
        <v>4730</v>
      </c>
    </row>
    <row r="2858" spans="1:10" ht="24" x14ac:dyDescent="0.25">
      <c r="A2858" s="214" t="s">
        <v>7400</v>
      </c>
      <c r="B2858" s="278" t="s">
        <v>4460</v>
      </c>
      <c r="C2858" s="279"/>
      <c r="D2858" s="279"/>
      <c r="E2858" s="279">
        <v>60000</v>
      </c>
      <c r="F2858" s="259">
        <f t="shared" si="1"/>
        <v>60000</v>
      </c>
      <c r="G2858" s="255"/>
      <c r="H2858" s="214"/>
      <c r="I2858" s="214" t="s">
        <v>4721</v>
      </c>
      <c r="J2858" s="214" t="s">
        <v>4730</v>
      </c>
    </row>
    <row r="2859" spans="1:10" ht="24" x14ac:dyDescent="0.25">
      <c r="A2859" s="214" t="s">
        <v>7401</v>
      </c>
      <c r="B2859" s="278" t="s">
        <v>4461</v>
      </c>
      <c r="C2859" s="279"/>
      <c r="D2859" s="279"/>
      <c r="E2859" s="279">
        <v>94500</v>
      </c>
      <c r="F2859" s="259">
        <f t="shared" si="1"/>
        <v>94500</v>
      </c>
      <c r="G2859" s="255"/>
      <c r="H2859" s="214"/>
      <c r="I2859" s="214" t="s">
        <v>4721</v>
      </c>
      <c r="J2859" s="214" t="s">
        <v>4730</v>
      </c>
    </row>
    <row r="2860" spans="1:10" x14ac:dyDescent="0.25">
      <c r="A2860" s="214" t="s">
        <v>7402</v>
      </c>
      <c r="B2860" s="278" t="s">
        <v>4462</v>
      </c>
      <c r="C2860" s="279"/>
      <c r="D2860" s="279"/>
      <c r="E2860" s="279">
        <v>26000</v>
      </c>
      <c r="F2860" s="259">
        <f t="shared" si="1"/>
        <v>26000</v>
      </c>
      <c r="G2860" s="255"/>
      <c r="H2860" s="214"/>
      <c r="I2860" s="214" t="s">
        <v>4721</v>
      </c>
      <c r="J2860" s="214" t="s">
        <v>4730</v>
      </c>
    </row>
    <row r="2861" spans="1:10" x14ac:dyDescent="0.25">
      <c r="A2861" s="214" t="s">
        <v>7403</v>
      </c>
      <c r="B2861" s="278" t="s">
        <v>4443</v>
      </c>
      <c r="C2861" s="279"/>
      <c r="D2861" s="279"/>
      <c r="E2861" s="279">
        <v>19000</v>
      </c>
      <c r="F2861" s="259">
        <f t="shared" si="1"/>
        <v>19000</v>
      </c>
      <c r="G2861" s="255"/>
      <c r="H2861" s="214"/>
      <c r="I2861" s="214" t="s">
        <v>4721</v>
      </c>
      <c r="J2861" s="214" t="s">
        <v>4730</v>
      </c>
    </row>
    <row r="2862" spans="1:10" x14ac:dyDescent="0.25">
      <c r="A2862" s="214" t="s">
        <v>7404</v>
      </c>
      <c r="B2862" s="278" t="s">
        <v>4463</v>
      </c>
      <c r="C2862" s="279"/>
      <c r="D2862" s="279"/>
      <c r="E2862" s="279">
        <v>34000</v>
      </c>
      <c r="F2862" s="259">
        <f t="shared" si="1"/>
        <v>34000</v>
      </c>
      <c r="G2862" s="255"/>
      <c r="H2862" s="214"/>
      <c r="I2862" s="214" t="s">
        <v>4721</v>
      </c>
      <c r="J2862" s="214" t="s">
        <v>4730</v>
      </c>
    </row>
    <row r="2863" spans="1:10" x14ac:dyDescent="0.25">
      <c r="A2863" s="214" t="s">
        <v>7405</v>
      </c>
      <c r="B2863" s="278" t="s">
        <v>4464</v>
      </c>
      <c r="C2863" s="279"/>
      <c r="D2863" s="279"/>
      <c r="E2863" s="279">
        <v>25113.95</v>
      </c>
      <c r="F2863" s="259">
        <f t="shared" si="1"/>
        <v>25113.95</v>
      </c>
      <c r="G2863" s="255"/>
      <c r="H2863" s="214"/>
      <c r="I2863" s="214" t="s">
        <v>4721</v>
      </c>
      <c r="J2863" s="214" t="s">
        <v>4730</v>
      </c>
    </row>
    <row r="2864" spans="1:10" x14ac:dyDescent="0.25">
      <c r="A2864" s="214" t="s">
        <v>7406</v>
      </c>
      <c r="B2864" s="278" t="s">
        <v>4465</v>
      </c>
      <c r="C2864" s="279"/>
      <c r="D2864" s="279"/>
      <c r="E2864" s="279">
        <v>18000</v>
      </c>
      <c r="F2864" s="259">
        <f t="shared" si="1"/>
        <v>18000</v>
      </c>
      <c r="G2864" s="255"/>
      <c r="H2864" s="214"/>
      <c r="I2864" s="214" t="s">
        <v>4721</v>
      </c>
      <c r="J2864" s="214" t="s">
        <v>4730</v>
      </c>
    </row>
    <row r="2865" spans="1:10" x14ac:dyDescent="0.25">
      <c r="A2865" s="214" t="s">
        <v>7407</v>
      </c>
      <c r="B2865" s="278" t="s">
        <v>4465</v>
      </c>
      <c r="C2865" s="279"/>
      <c r="D2865" s="279"/>
      <c r="E2865" s="279">
        <v>36000</v>
      </c>
      <c r="F2865" s="259">
        <f t="shared" si="1"/>
        <v>36000</v>
      </c>
      <c r="G2865" s="255"/>
      <c r="H2865" s="214"/>
      <c r="I2865" s="214" t="s">
        <v>4721</v>
      </c>
      <c r="J2865" s="214" t="s">
        <v>4730</v>
      </c>
    </row>
    <row r="2866" spans="1:10" x14ac:dyDescent="0.25">
      <c r="A2866" s="214" t="s">
        <v>7408</v>
      </c>
      <c r="B2866" s="280" t="s">
        <v>4466</v>
      </c>
      <c r="C2866" s="281"/>
      <c r="D2866" s="281"/>
      <c r="E2866" s="281">
        <v>124000</v>
      </c>
      <c r="F2866" s="259">
        <f t="shared" si="1"/>
        <v>124000</v>
      </c>
      <c r="G2866" s="255"/>
      <c r="H2866" s="214"/>
      <c r="I2866" s="214" t="s">
        <v>4721</v>
      </c>
      <c r="J2866" s="214" t="s">
        <v>4730</v>
      </c>
    </row>
    <row r="2867" spans="1:10" x14ac:dyDescent="0.25">
      <c r="A2867" s="214" t="s">
        <v>7409</v>
      </c>
      <c r="B2867" s="280" t="s">
        <v>4467</v>
      </c>
      <c r="C2867" s="281"/>
      <c r="D2867" s="281"/>
      <c r="E2867" s="281">
        <v>60000</v>
      </c>
      <c r="F2867" s="259">
        <f t="shared" si="1"/>
        <v>60000</v>
      </c>
      <c r="G2867" s="255"/>
      <c r="H2867" s="214"/>
      <c r="I2867" s="214" t="s">
        <v>4721</v>
      </c>
      <c r="J2867" s="214" t="s">
        <v>4730</v>
      </c>
    </row>
    <row r="2868" spans="1:10" x14ac:dyDescent="0.25">
      <c r="A2868" s="214" t="s">
        <v>7410</v>
      </c>
      <c r="B2868" s="280" t="s">
        <v>4466</v>
      </c>
      <c r="C2868" s="281"/>
      <c r="D2868" s="281"/>
      <c r="E2868" s="281">
        <v>72000</v>
      </c>
      <c r="F2868" s="259">
        <f t="shared" si="1"/>
        <v>72000</v>
      </c>
      <c r="G2868" s="255"/>
      <c r="H2868" s="214"/>
      <c r="I2868" s="214" t="s">
        <v>4721</v>
      </c>
      <c r="J2868" s="214" t="s">
        <v>4730</v>
      </c>
    </row>
    <row r="2869" spans="1:10" x14ac:dyDescent="0.25">
      <c r="A2869" s="214" t="s">
        <v>7411</v>
      </c>
      <c r="B2869" s="280" t="s">
        <v>4468</v>
      </c>
      <c r="C2869" s="281"/>
      <c r="D2869" s="281"/>
      <c r="E2869" s="281">
        <v>69000</v>
      </c>
      <c r="F2869" s="259">
        <f t="shared" si="1"/>
        <v>69000</v>
      </c>
      <c r="G2869" s="255"/>
      <c r="H2869" s="214"/>
      <c r="I2869" s="214" t="s">
        <v>4721</v>
      </c>
      <c r="J2869" s="214" t="s">
        <v>4730</v>
      </c>
    </row>
    <row r="2870" spans="1:10" x14ac:dyDescent="0.25">
      <c r="A2870" s="214" t="s">
        <v>7412</v>
      </c>
      <c r="B2870" s="280" t="s">
        <v>4254</v>
      </c>
      <c r="C2870" s="281"/>
      <c r="D2870" s="281"/>
      <c r="E2870" s="281">
        <v>85500</v>
      </c>
      <c r="F2870" s="259">
        <f t="shared" si="1"/>
        <v>85500</v>
      </c>
      <c r="G2870" s="255"/>
      <c r="H2870" s="214"/>
      <c r="I2870" s="214" t="s">
        <v>4721</v>
      </c>
      <c r="J2870" s="214" t="s">
        <v>4730</v>
      </c>
    </row>
    <row r="2871" spans="1:10" x14ac:dyDescent="0.25">
      <c r="A2871" s="214" t="s">
        <v>7413</v>
      </c>
      <c r="B2871" s="280" t="s">
        <v>4254</v>
      </c>
      <c r="C2871" s="281"/>
      <c r="D2871" s="281"/>
      <c r="E2871" s="281">
        <v>17000</v>
      </c>
      <c r="F2871" s="259">
        <f t="shared" si="1"/>
        <v>17000</v>
      </c>
      <c r="G2871" s="255"/>
      <c r="H2871" s="214"/>
      <c r="I2871" s="214" t="s">
        <v>4721</v>
      </c>
      <c r="J2871" s="214" t="s">
        <v>4730</v>
      </c>
    </row>
    <row r="2872" spans="1:10" x14ac:dyDescent="0.25">
      <c r="A2872" s="214" t="s">
        <v>7414</v>
      </c>
      <c r="B2872" s="280" t="s">
        <v>4443</v>
      </c>
      <c r="C2872" s="281"/>
      <c r="D2872" s="281"/>
      <c r="E2872" s="281">
        <v>213248</v>
      </c>
      <c r="F2872" s="259">
        <f t="shared" si="1"/>
        <v>213248</v>
      </c>
      <c r="G2872" s="255"/>
      <c r="H2872" s="214"/>
      <c r="I2872" s="214" t="s">
        <v>4721</v>
      </c>
      <c r="J2872" s="214" t="s">
        <v>4730</v>
      </c>
    </row>
    <row r="2873" spans="1:10" x14ac:dyDescent="0.25">
      <c r="A2873" s="214" t="s">
        <v>7415</v>
      </c>
      <c r="B2873" s="280" t="s">
        <v>4466</v>
      </c>
      <c r="C2873" s="281"/>
      <c r="D2873" s="281"/>
      <c r="E2873" s="281">
        <v>15000</v>
      </c>
      <c r="F2873" s="259">
        <f t="shared" si="1"/>
        <v>15000</v>
      </c>
      <c r="G2873" s="255"/>
      <c r="H2873" s="214"/>
      <c r="I2873" s="214" t="s">
        <v>4721</v>
      </c>
      <c r="J2873" s="214" t="s">
        <v>4730</v>
      </c>
    </row>
    <row r="2874" spans="1:10" x14ac:dyDescent="0.25">
      <c r="A2874" s="214" t="s">
        <v>7416</v>
      </c>
      <c r="B2874" s="280" t="s">
        <v>4469</v>
      </c>
      <c r="C2874" s="281"/>
      <c r="D2874" s="281"/>
      <c r="E2874" s="281">
        <v>32410</v>
      </c>
      <c r="F2874" s="259">
        <f t="shared" si="1"/>
        <v>32410</v>
      </c>
      <c r="G2874" s="255"/>
      <c r="H2874" s="214"/>
      <c r="I2874" s="214" t="s">
        <v>4721</v>
      </c>
      <c r="J2874" s="214" t="s">
        <v>4730</v>
      </c>
    </row>
    <row r="2875" spans="1:10" x14ac:dyDescent="0.25">
      <c r="A2875" s="214" t="s">
        <v>7417</v>
      </c>
      <c r="B2875" s="280" t="s">
        <v>4470</v>
      </c>
      <c r="C2875" s="281"/>
      <c r="D2875" s="281"/>
      <c r="E2875" s="281">
        <v>15150</v>
      </c>
      <c r="F2875" s="259">
        <f t="shared" si="1"/>
        <v>15150</v>
      </c>
      <c r="G2875" s="255"/>
      <c r="H2875" s="214"/>
      <c r="I2875" s="214" t="s">
        <v>4721</v>
      </c>
      <c r="J2875" s="214" t="s">
        <v>4730</v>
      </c>
    </row>
    <row r="2876" spans="1:10" x14ac:dyDescent="0.25">
      <c r="A2876" s="214" t="s">
        <v>7418</v>
      </c>
      <c r="B2876" s="280" t="s">
        <v>4465</v>
      </c>
      <c r="C2876" s="281"/>
      <c r="D2876" s="281"/>
      <c r="E2876" s="281">
        <v>88800</v>
      </c>
      <c r="F2876" s="259">
        <f t="shared" si="1"/>
        <v>88800</v>
      </c>
      <c r="G2876" s="255"/>
      <c r="H2876" s="214"/>
      <c r="I2876" s="214" t="s">
        <v>4721</v>
      </c>
      <c r="J2876" s="214" t="s">
        <v>4730</v>
      </c>
    </row>
    <row r="2877" spans="1:10" x14ac:dyDescent="0.25">
      <c r="A2877" s="214" t="s">
        <v>7419</v>
      </c>
      <c r="B2877" s="280" t="s">
        <v>4471</v>
      </c>
      <c r="C2877" s="281"/>
      <c r="D2877" s="281"/>
      <c r="E2877" s="281">
        <v>45629</v>
      </c>
      <c r="F2877" s="259">
        <f t="shared" si="1"/>
        <v>45629</v>
      </c>
      <c r="G2877" s="255"/>
      <c r="H2877" s="214"/>
      <c r="I2877" s="214" t="s">
        <v>4721</v>
      </c>
      <c r="J2877" s="214" t="s">
        <v>4730</v>
      </c>
    </row>
    <row r="2878" spans="1:10" x14ac:dyDescent="0.25">
      <c r="A2878" s="214" t="s">
        <v>7420</v>
      </c>
      <c r="B2878" s="280" t="s">
        <v>4471</v>
      </c>
      <c r="C2878" s="281"/>
      <c r="D2878" s="281"/>
      <c r="E2878" s="281">
        <v>32856</v>
      </c>
      <c r="F2878" s="259">
        <f t="shared" si="1"/>
        <v>32856</v>
      </c>
      <c r="G2878" s="255"/>
      <c r="H2878" s="214"/>
      <c r="I2878" s="214" t="s">
        <v>4721</v>
      </c>
      <c r="J2878" s="214" t="s">
        <v>4730</v>
      </c>
    </row>
    <row r="2879" spans="1:10" x14ac:dyDescent="0.25">
      <c r="A2879" s="214" t="s">
        <v>7421</v>
      </c>
      <c r="B2879" s="280" t="s">
        <v>4472</v>
      </c>
      <c r="C2879" s="281"/>
      <c r="D2879" s="281"/>
      <c r="E2879" s="281">
        <v>28560</v>
      </c>
      <c r="F2879" s="259">
        <f t="shared" si="1"/>
        <v>28560</v>
      </c>
      <c r="G2879" s="255"/>
      <c r="H2879" s="214"/>
      <c r="I2879" s="214" t="s">
        <v>4721</v>
      </c>
      <c r="J2879" s="214" t="s">
        <v>4730</v>
      </c>
    </row>
    <row r="2880" spans="1:10" x14ac:dyDescent="0.25">
      <c r="A2880" s="214" t="s">
        <v>7422</v>
      </c>
      <c r="B2880" s="280" t="s">
        <v>4473</v>
      </c>
      <c r="C2880" s="281"/>
      <c r="D2880" s="281"/>
      <c r="E2880" s="281">
        <v>87932</v>
      </c>
      <c r="F2880" s="259">
        <f t="shared" si="1"/>
        <v>87932</v>
      </c>
      <c r="G2880" s="255"/>
      <c r="H2880" s="214"/>
      <c r="I2880" s="214" t="s">
        <v>4721</v>
      </c>
      <c r="J2880" s="214" t="s">
        <v>4730</v>
      </c>
    </row>
    <row r="2881" spans="1:10" x14ac:dyDescent="0.25">
      <c r="A2881" s="214" t="s">
        <v>7423</v>
      </c>
      <c r="B2881" s="280" t="s">
        <v>4474</v>
      </c>
      <c r="C2881" s="281"/>
      <c r="D2881" s="281"/>
      <c r="E2881" s="281">
        <v>121000</v>
      </c>
      <c r="F2881" s="259">
        <f t="shared" si="1"/>
        <v>121000</v>
      </c>
      <c r="G2881" s="255"/>
      <c r="H2881" s="214"/>
      <c r="I2881" s="214" t="s">
        <v>4721</v>
      </c>
      <c r="J2881" s="214" t="s">
        <v>4730</v>
      </c>
    </row>
    <row r="2882" spans="1:10" x14ac:dyDescent="0.25">
      <c r="A2882" s="214" t="s">
        <v>7424</v>
      </c>
      <c r="B2882" s="280" t="s">
        <v>4475</v>
      </c>
      <c r="C2882" s="281"/>
      <c r="D2882" s="281"/>
      <c r="E2882" s="281">
        <v>64500</v>
      </c>
      <c r="F2882" s="259">
        <f t="shared" si="1"/>
        <v>64500</v>
      </c>
      <c r="G2882" s="255"/>
      <c r="H2882" s="214"/>
      <c r="I2882" s="214" t="s">
        <v>4721</v>
      </c>
      <c r="J2882" s="214" t="s">
        <v>4730</v>
      </c>
    </row>
    <row r="2883" spans="1:10" x14ac:dyDescent="0.25">
      <c r="A2883" s="214" t="s">
        <v>7425</v>
      </c>
      <c r="B2883" s="280" t="s">
        <v>4476</v>
      </c>
      <c r="C2883" s="281"/>
      <c r="D2883" s="281"/>
      <c r="E2883" s="281">
        <v>21197.02</v>
      </c>
      <c r="F2883" s="259">
        <f t="shared" ref="F2883:F2898" si="2">E2883-G2883</f>
        <v>21197.02</v>
      </c>
      <c r="G2883" s="255"/>
      <c r="H2883" s="214"/>
      <c r="I2883" s="214" t="s">
        <v>4721</v>
      </c>
      <c r="J2883" s="214" t="s">
        <v>4730</v>
      </c>
    </row>
    <row r="2884" spans="1:10" x14ac:dyDescent="0.25">
      <c r="A2884" s="214" t="s">
        <v>7426</v>
      </c>
      <c r="B2884" s="280" t="s">
        <v>4472</v>
      </c>
      <c r="C2884" s="281"/>
      <c r="D2884" s="281"/>
      <c r="E2884" s="281">
        <v>50000</v>
      </c>
      <c r="F2884" s="259">
        <f t="shared" si="2"/>
        <v>50000</v>
      </c>
      <c r="G2884" s="255"/>
      <c r="H2884" s="214"/>
      <c r="I2884" s="214" t="s">
        <v>4721</v>
      </c>
      <c r="J2884" s="214" t="s">
        <v>4730</v>
      </c>
    </row>
    <row r="2885" spans="1:10" x14ac:dyDescent="0.25">
      <c r="A2885" s="214" t="s">
        <v>7427</v>
      </c>
      <c r="B2885" s="280" t="s">
        <v>3383</v>
      </c>
      <c r="C2885" s="281"/>
      <c r="D2885" s="281"/>
      <c r="E2885" s="281">
        <v>72000</v>
      </c>
      <c r="F2885" s="259">
        <f t="shared" si="2"/>
        <v>72000</v>
      </c>
      <c r="G2885" s="255"/>
      <c r="H2885" s="214"/>
      <c r="I2885" s="214" t="s">
        <v>4721</v>
      </c>
      <c r="J2885" s="214" t="s">
        <v>4730</v>
      </c>
    </row>
    <row r="2886" spans="1:10" x14ac:dyDescent="0.25">
      <c r="A2886" s="214" t="s">
        <v>7428</v>
      </c>
      <c r="B2886" s="280" t="s">
        <v>4440</v>
      </c>
      <c r="C2886" s="281"/>
      <c r="D2886" s="281"/>
      <c r="E2886" s="281">
        <v>33800</v>
      </c>
      <c r="F2886" s="259">
        <f t="shared" si="2"/>
        <v>33800</v>
      </c>
      <c r="G2886" s="255"/>
      <c r="H2886" s="214"/>
      <c r="I2886" s="214" t="s">
        <v>4721</v>
      </c>
      <c r="J2886" s="214" t="s">
        <v>4730</v>
      </c>
    </row>
    <row r="2887" spans="1:10" x14ac:dyDescent="0.25">
      <c r="A2887" s="214" t="s">
        <v>7429</v>
      </c>
      <c r="B2887" s="280" t="s">
        <v>4477</v>
      </c>
      <c r="C2887" s="281"/>
      <c r="D2887" s="281"/>
      <c r="E2887" s="281">
        <v>86740</v>
      </c>
      <c r="F2887" s="259">
        <f t="shared" si="2"/>
        <v>86740</v>
      </c>
      <c r="G2887" s="255"/>
      <c r="H2887" s="214"/>
      <c r="I2887" s="214" t="s">
        <v>4721</v>
      </c>
      <c r="J2887" s="214" t="s">
        <v>4730</v>
      </c>
    </row>
    <row r="2888" spans="1:10" x14ac:dyDescent="0.25">
      <c r="A2888" s="214" t="s">
        <v>7430</v>
      </c>
      <c r="B2888" s="280" t="s">
        <v>738</v>
      </c>
      <c r="C2888" s="281"/>
      <c r="D2888" s="281"/>
      <c r="E2888" s="281">
        <v>90000</v>
      </c>
      <c r="F2888" s="259">
        <f t="shared" si="2"/>
        <v>90000</v>
      </c>
      <c r="G2888" s="255"/>
      <c r="H2888" s="214"/>
      <c r="I2888" s="214" t="s">
        <v>4721</v>
      </c>
      <c r="J2888" s="214" t="s">
        <v>4730</v>
      </c>
    </row>
    <row r="2889" spans="1:10" x14ac:dyDescent="0.25">
      <c r="A2889" s="214" t="s">
        <v>7431</v>
      </c>
      <c r="B2889" s="280" t="s">
        <v>4475</v>
      </c>
      <c r="C2889" s="281"/>
      <c r="D2889" s="281"/>
      <c r="E2889" s="281">
        <v>60000</v>
      </c>
      <c r="F2889" s="259">
        <f t="shared" si="2"/>
        <v>60000</v>
      </c>
      <c r="G2889" s="255"/>
      <c r="H2889" s="214"/>
      <c r="I2889" s="214" t="s">
        <v>4721</v>
      </c>
      <c r="J2889" s="214" t="s">
        <v>4730</v>
      </c>
    </row>
    <row r="2890" spans="1:10" x14ac:dyDescent="0.25">
      <c r="A2890" s="214" t="s">
        <v>7432</v>
      </c>
      <c r="B2890" s="280" t="s">
        <v>4478</v>
      </c>
      <c r="C2890" s="281"/>
      <c r="D2890" s="281"/>
      <c r="E2890" s="281">
        <v>18000</v>
      </c>
      <c r="F2890" s="259">
        <f t="shared" si="2"/>
        <v>18000</v>
      </c>
      <c r="G2890" s="255"/>
      <c r="H2890" s="214"/>
      <c r="I2890" s="214" t="s">
        <v>4721</v>
      </c>
      <c r="J2890" s="214" t="s">
        <v>4730</v>
      </c>
    </row>
    <row r="2891" spans="1:10" x14ac:dyDescent="0.25">
      <c r="A2891" s="214" t="s">
        <v>7433</v>
      </c>
      <c r="B2891" s="280" t="s">
        <v>4479</v>
      </c>
      <c r="C2891" s="281"/>
      <c r="D2891" s="281"/>
      <c r="E2891" s="281">
        <v>140000</v>
      </c>
      <c r="F2891" s="259">
        <f t="shared" si="2"/>
        <v>140000</v>
      </c>
      <c r="G2891" s="255"/>
      <c r="H2891" s="214"/>
      <c r="I2891" s="214" t="s">
        <v>4721</v>
      </c>
      <c r="J2891" s="214" t="s">
        <v>4730</v>
      </c>
    </row>
    <row r="2892" spans="1:10" x14ac:dyDescent="0.25">
      <c r="A2892" s="214" t="s">
        <v>7434</v>
      </c>
      <c r="B2892" s="280" t="s">
        <v>4480</v>
      </c>
      <c r="C2892" s="281"/>
      <c r="D2892" s="281"/>
      <c r="E2892" s="281">
        <v>38000</v>
      </c>
      <c r="F2892" s="259">
        <f t="shared" si="2"/>
        <v>38000</v>
      </c>
      <c r="G2892" s="255"/>
      <c r="H2892" s="214"/>
      <c r="I2892" s="214" t="s">
        <v>4721</v>
      </c>
      <c r="J2892" s="214" t="s">
        <v>4730</v>
      </c>
    </row>
    <row r="2893" spans="1:10" x14ac:dyDescent="0.25">
      <c r="A2893" s="214" t="s">
        <v>7435</v>
      </c>
      <c r="B2893" s="280" t="s">
        <v>4481</v>
      </c>
      <c r="C2893" s="281"/>
      <c r="D2893" s="281"/>
      <c r="E2893" s="281">
        <v>22600</v>
      </c>
      <c r="F2893" s="259">
        <f t="shared" si="2"/>
        <v>22600</v>
      </c>
      <c r="G2893" s="255"/>
      <c r="H2893" s="214"/>
      <c r="I2893" s="214" t="s">
        <v>4721</v>
      </c>
      <c r="J2893" s="214" t="s">
        <v>4730</v>
      </c>
    </row>
    <row r="2894" spans="1:10" x14ac:dyDescent="0.25">
      <c r="A2894" s="214" t="s">
        <v>7436</v>
      </c>
      <c r="B2894" s="280" t="s">
        <v>4482</v>
      </c>
      <c r="C2894" s="281"/>
      <c r="D2894" s="281"/>
      <c r="E2894" s="281">
        <v>63000</v>
      </c>
      <c r="F2894" s="259">
        <f t="shared" si="2"/>
        <v>63000</v>
      </c>
      <c r="G2894" s="255"/>
      <c r="H2894" s="214"/>
      <c r="I2894" s="214" t="s">
        <v>4721</v>
      </c>
      <c r="J2894" s="214" t="s">
        <v>4730</v>
      </c>
    </row>
    <row r="2895" spans="1:10" x14ac:dyDescent="0.25">
      <c r="A2895" s="214" t="s">
        <v>7437</v>
      </c>
      <c r="B2895" s="280" t="s">
        <v>4482</v>
      </c>
      <c r="C2895" s="281"/>
      <c r="D2895" s="281"/>
      <c r="E2895" s="281">
        <v>21000</v>
      </c>
      <c r="F2895" s="259">
        <f t="shared" si="2"/>
        <v>21000</v>
      </c>
      <c r="G2895" s="255"/>
      <c r="H2895" s="214"/>
      <c r="I2895" s="214" t="s">
        <v>4721</v>
      </c>
      <c r="J2895" s="214" t="s">
        <v>4730</v>
      </c>
    </row>
    <row r="2896" spans="1:10" x14ac:dyDescent="0.25">
      <c r="A2896" s="214" t="s">
        <v>7438</v>
      </c>
      <c r="B2896" s="280" t="s">
        <v>4483</v>
      </c>
      <c r="C2896" s="280"/>
      <c r="D2896" s="280"/>
      <c r="E2896" s="280">
        <v>59500</v>
      </c>
      <c r="F2896" s="259">
        <f t="shared" si="2"/>
        <v>59500</v>
      </c>
      <c r="G2896" s="255"/>
      <c r="H2896" s="214"/>
      <c r="I2896" s="214" t="s">
        <v>4721</v>
      </c>
      <c r="J2896" s="214" t="s">
        <v>4730</v>
      </c>
    </row>
    <row r="2897" spans="1:10" x14ac:dyDescent="0.25">
      <c r="A2897" s="214" t="s">
        <v>7439</v>
      </c>
      <c r="B2897" s="280" t="s">
        <v>4483</v>
      </c>
      <c r="C2897" s="280"/>
      <c r="D2897" s="280"/>
      <c r="E2897" s="280">
        <v>14000</v>
      </c>
      <c r="F2897" s="259">
        <f t="shared" si="2"/>
        <v>14000</v>
      </c>
      <c r="G2897" s="255"/>
      <c r="H2897" s="214"/>
      <c r="I2897" s="214" t="s">
        <v>4721</v>
      </c>
      <c r="J2897" s="214" t="s">
        <v>4730</v>
      </c>
    </row>
    <row r="2898" spans="1:10" x14ac:dyDescent="0.25">
      <c r="A2898" s="214" t="s">
        <v>7440</v>
      </c>
      <c r="B2898" s="280" t="s">
        <v>4484</v>
      </c>
      <c r="C2898" s="280"/>
      <c r="D2898" s="280"/>
      <c r="E2898" s="280">
        <v>36000</v>
      </c>
      <c r="F2898" s="259">
        <f t="shared" si="2"/>
        <v>36000</v>
      </c>
      <c r="G2898" s="255"/>
      <c r="H2898" s="214"/>
      <c r="I2898" s="214" t="s">
        <v>4721</v>
      </c>
      <c r="J2898" s="214" t="s">
        <v>4730</v>
      </c>
    </row>
    <row r="2899" spans="1:10" ht="24" x14ac:dyDescent="0.25">
      <c r="A2899" s="214" t="s">
        <v>7441</v>
      </c>
      <c r="B2899" s="214" t="s">
        <v>724</v>
      </c>
      <c r="C2899" s="214"/>
      <c r="D2899" s="214"/>
      <c r="E2899" s="214">
        <v>29830.3</v>
      </c>
      <c r="F2899" s="216">
        <v>29830.3</v>
      </c>
      <c r="G2899" s="255"/>
      <c r="H2899" s="214"/>
      <c r="I2899" s="214" t="s">
        <v>3940</v>
      </c>
      <c r="J2899" s="214"/>
    </row>
    <row r="2900" spans="1:10" ht="24" x14ac:dyDescent="0.25">
      <c r="A2900" s="214" t="s">
        <v>7442</v>
      </c>
      <c r="B2900" s="214" t="s">
        <v>4600</v>
      </c>
      <c r="C2900" s="214"/>
      <c r="D2900" s="214"/>
      <c r="E2900" s="214">
        <v>28948</v>
      </c>
      <c r="F2900" s="216">
        <v>28948</v>
      </c>
      <c r="G2900" s="255"/>
      <c r="H2900" s="214"/>
      <c r="I2900" s="214" t="s">
        <v>3940</v>
      </c>
      <c r="J2900" s="214"/>
    </row>
    <row r="2901" spans="1:10" ht="36" x14ac:dyDescent="0.25">
      <c r="A2901" s="214" t="s">
        <v>7443</v>
      </c>
      <c r="B2901" s="282" t="s">
        <v>4589</v>
      </c>
      <c r="C2901" s="283"/>
      <c r="D2901" s="283"/>
      <c r="E2901" s="283">
        <f>65000</f>
        <v>65000</v>
      </c>
      <c r="F2901" s="284">
        <v>34357.199999999997</v>
      </c>
      <c r="G2901" s="284"/>
      <c r="H2901" s="285"/>
      <c r="I2901" s="214" t="s">
        <v>4689</v>
      </c>
      <c r="J2901" s="214" t="s">
        <v>4730</v>
      </c>
    </row>
    <row r="2902" spans="1:10" ht="48" x14ac:dyDescent="0.25">
      <c r="A2902" s="214" t="s">
        <v>7444</v>
      </c>
      <c r="B2902" s="282" t="s">
        <v>4590</v>
      </c>
      <c r="C2902" s="283"/>
      <c r="D2902" s="283"/>
      <c r="E2902" s="283">
        <f>28278.33</f>
        <v>28278.33</v>
      </c>
      <c r="F2902" s="284"/>
      <c r="G2902" s="284"/>
      <c r="H2902" s="285"/>
      <c r="I2902" s="214" t="s">
        <v>4689</v>
      </c>
      <c r="J2902" s="214" t="s">
        <v>4730</v>
      </c>
    </row>
    <row r="2903" spans="1:10" ht="96" x14ac:dyDescent="0.25">
      <c r="A2903" s="214" t="s">
        <v>7445</v>
      </c>
      <c r="B2903" s="282" t="s">
        <v>4591</v>
      </c>
      <c r="C2903" s="283"/>
      <c r="D2903" s="283"/>
      <c r="E2903" s="283">
        <f>18730</f>
        <v>18730</v>
      </c>
      <c r="F2903" s="284"/>
      <c r="G2903" s="284"/>
      <c r="H2903" s="285"/>
      <c r="I2903" s="214" t="s">
        <v>4689</v>
      </c>
      <c r="J2903" s="214" t="s">
        <v>4730</v>
      </c>
    </row>
    <row r="2904" spans="1:10" ht="36" x14ac:dyDescent="0.25">
      <c r="A2904" s="214" t="s">
        <v>7446</v>
      </c>
      <c r="B2904" s="282" t="s">
        <v>4592</v>
      </c>
      <c r="C2904" s="283"/>
      <c r="D2904" s="283"/>
      <c r="E2904" s="283">
        <f>23270</f>
        <v>23270</v>
      </c>
      <c r="F2904" s="284"/>
      <c r="G2904" s="284"/>
      <c r="H2904" s="285"/>
      <c r="I2904" s="214" t="s">
        <v>4689</v>
      </c>
      <c r="J2904" s="214" t="s">
        <v>4730</v>
      </c>
    </row>
    <row r="2905" spans="1:10" ht="36" x14ac:dyDescent="0.25">
      <c r="A2905" s="214" t="s">
        <v>7447</v>
      </c>
      <c r="B2905" s="282" t="s">
        <v>4593</v>
      </c>
      <c r="C2905" s="283"/>
      <c r="D2905" s="283"/>
      <c r="E2905" s="283">
        <f>10873.33</f>
        <v>10873.33</v>
      </c>
      <c r="F2905" s="284"/>
      <c r="G2905" s="284"/>
      <c r="H2905" s="285"/>
      <c r="I2905" s="214" t="s">
        <v>4689</v>
      </c>
      <c r="J2905" s="214" t="s">
        <v>4730</v>
      </c>
    </row>
    <row r="2906" spans="1:10" ht="48" x14ac:dyDescent="0.25">
      <c r="A2906" s="214" t="s">
        <v>7448</v>
      </c>
      <c r="B2906" s="282" t="s">
        <v>4594</v>
      </c>
      <c r="C2906" s="283"/>
      <c r="D2906" s="283"/>
      <c r="E2906" s="283">
        <f>20493.33</f>
        <v>20493.330000000002</v>
      </c>
      <c r="F2906" s="284"/>
      <c r="G2906" s="284"/>
      <c r="H2906" s="285"/>
      <c r="I2906" s="214" t="s">
        <v>4689</v>
      </c>
      <c r="J2906" s="214" t="s">
        <v>4730</v>
      </c>
    </row>
    <row r="2907" spans="1:10" ht="36" x14ac:dyDescent="0.25">
      <c r="A2907" s="214" t="s">
        <v>7449</v>
      </c>
      <c r="B2907" s="282" t="s">
        <v>3416</v>
      </c>
      <c r="C2907" s="283"/>
      <c r="D2907" s="283"/>
      <c r="E2907" s="283">
        <f>10760</f>
        <v>10760</v>
      </c>
      <c r="F2907" s="284"/>
      <c r="G2907" s="284"/>
      <c r="H2907" s="285"/>
      <c r="I2907" s="214" t="s">
        <v>4689</v>
      </c>
      <c r="J2907" s="214" t="s">
        <v>4730</v>
      </c>
    </row>
    <row r="2908" spans="1:10" ht="36" x14ac:dyDescent="0.25">
      <c r="A2908" s="214" t="s">
        <v>7450</v>
      </c>
      <c r="B2908" s="282" t="s">
        <v>4595</v>
      </c>
      <c r="C2908" s="283"/>
      <c r="D2908" s="283"/>
      <c r="E2908" s="283">
        <f>65403</f>
        <v>65403</v>
      </c>
      <c r="F2908" s="284"/>
      <c r="G2908" s="284"/>
      <c r="H2908" s="285"/>
      <c r="I2908" s="214" t="s">
        <v>4689</v>
      </c>
      <c r="J2908" s="214" t="s">
        <v>4730</v>
      </c>
    </row>
    <row r="2909" spans="1:10" ht="36" x14ac:dyDescent="0.25">
      <c r="A2909" s="214" t="s">
        <v>7451</v>
      </c>
      <c r="B2909" s="282" t="s">
        <v>4596</v>
      </c>
      <c r="C2909" s="283"/>
      <c r="D2909" s="283"/>
      <c r="E2909" s="283">
        <f>12000</f>
        <v>12000</v>
      </c>
      <c r="F2909" s="284"/>
      <c r="G2909" s="284"/>
      <c r="H2909" s="285"/>
      <c r="I2909" s="214" t="s">
        <v>4689</v>
      </c>
      <c r="J2909" s="214" t="s">
        <v>4730</v>
      </c>
    </row>
    <row r="2910" spans="1:10" ht="36" x14ac:dyDescent="0.25">
      <c r="A2910" s="214" t="s">
        <v>7452</v>
      </c>
      <c r="B2910" s="271" t="s">
        <v>3512</v>
      </c>
      <c r="C2910" s="223"/>
      <c r="D2910" s="223"/>
      <c r="E2910" s="223">
        <f>12500</f>
        <v>12500</v>
      </c>
      <c r="F2910" s="223"/>
      <c r="G2910" s="223"/>
      <c r="H2910" s="271"/>
      <c r="I2910" s="214" t="s">
        <v>4689</v>
      </c>
      <c r="J2910" s="214" t="s">
        <v>4730</v>
      </c>
    </row>
    <row r="2911" spans="1:10" ht="48" x14ac:dyDescent="0.25">
      <c r="A2911" s="214" t="s">
        <v>7708</v>
      </c>
      <c r="B2911" s="214" t="s">
        <v>4607</v>
      </c>
      <c r="C2911" s="214"/>
      <c r="D2911" s="214"/>
      <c r="E2911" s="214">
        <v>15488.33</v>
      </c>
      <c r="F2911" s="214">
        <v>15488.33</v>
      </c>
      <c r="G2911" s="255"/>
      <c r="H2911" s="214"/>
      <c r="I2911" s="214" t="s">
        <v>3508</v>
      </c>
      <c r="J2911" s="214" t="s">
        <v>4730</v>
      </c>
    </row>
    <row r="2912" spans="1:10" ht="36" x14ac:dyDescent="0.25">
      <c r="A2912" s="214" t="s">
        <v>7453</v>
      </c>
      <c r="B2912" s="214" t="s">
        <v>4608</v>
      </c>
      <c r="C2912" s="214"/>
      <c r="D2912" s="214"/>
      <c r="E2912" s="214">
        <v>46100</v>
      </c>
      <c r="F2912" s="214">
        <v>46100</v>
      </c>
      <c r="G2912" s="255"/>
      <c r="H2912" s="214"/>
      <c r="I2912" s="214" t="s">
        <v>3508</v>
      </c>
      <c r="J2912" s="214" t="s">
        <v>4730</v>
      </c>
    </row>
    <row r="2913" spans="1:10" ht="36" x14ac:dyDescent="0.25">
      <c r="A2913" s="214" t="s">
        <v>7454</v>
      </c>
      <c r="B2913" s="214" t="s">
        <v>4609</v>
      </c>
      <c r="C2913" s="214"/>
      <c r="D2913" s="214"/>
      <c r="E2913" s="214">
        <v>45000</v>
      </c>
      <c r="F2913" s="214">
        <v>45000</v>
      </c>
      <c r="G2913" s="255"/>
      <c r="H2913" s="214"/>
      <c r="I2913" s="214" t="s">
        <v>3508</v>
      </c>
      <c r="J2913" s="214" t="s">
        <v>4730</v>
      </c>
    </row>
    <row r="2914" spans="1:10" ht="36" x14ac:dyDescent="0.25">
      <c r="A2914" s="214" t="s">
        <v>7455</v>
      </c>
      <c r="B2914" s="214" t="s">
        <v>4610</v>
      </c>
      <c r="C2914" s="214"/>
      <c r="D2914" s="214"/>
      <c r="E2914" s="214">
        <v>11500</v>
      </c>
      <c r="F2914" s="214">
        <v>11500</v>
      </c>
      <c r="G2914" s="255"/>
      <c r="H2914" s="214"/>
      <c r="I2914" s="214" t="s">
        <v>3508</v>
      </c>
      <c r="J2914" s="214" t="s">
        <v>4730</v>
      </c>
    </row>
    <row r="2915" spans="1:10" ht="36" x14ac:dyDescent="0.25">
      <c r="A2915" s="214" t="s">
        <v>7456</v>
      </c>
      <c r="B2915" s="214" t="s">
        <v>4611</v>
      </c>
      <c r="C2915" s="214"/>
      <c r="D2915" s="214"/>
      <c r="E2915" s="214">
        <v>31570</v>
      </c>
      <c r="F2915" s="214">
        <v>31570</v>
      </c>
      <c r="G2915" s="255"/>
      <c r="H2915" s="214"/>
      <c r="I2915" s="214" t="s">
        <v>4723</v>
      </c>
      <c r="J2915" s="214" t="s">
        <v>4730</v>
      </c>
    </row>
    <row r="2916" spans="1:10" ht="36" x14ac:dyDescent="0.25">
      <c r="A2916" s="214" t="s">
        <v>7457</v>
      </c>
      <c r="B2916" s="214" t="s">
        <v>4612</v>
      </c>
      <c r="C2916" s="214"/>
      <c r="D2916" s="214"/>
      <c r="E2916" s="214">
        <v>30000</v>
      </c>
      <c r="F2916" s="214">
        <v>30000</v>
      </c>
      <c r="G2916" s="255"/>
      <c r="H2916" s="214"/>
      <c r="I2916" s="214" t="s">
        <v>4723</v>
      </c>
      <c r="J2916" s="214" t="s">
        <v>4730</v>
      </c>
    </row>
    <row r="2917" spans="1:10" ht="36" x14ac:dyDescent="0.25">
      <c r="A2917" s="214" t="s">
        <v>7458</v>
      </c>
      <c r="B2917" s="214" t="s">
        <v>4613</v>
      </c>
      <c r="C2917" s="214"/>
      <c r="D2917" s="214"/>
      <c r="E2917" s="214">
        <v>11600</v>
      </c>
      <c r="F2917" s="214">
        <v>11600</v>
      </c>
      <c r="G2917" s="255"/>
      <c r="H2917" s="214"/>
      <c r="I2917" s="214" t="s">
        <v>4723</v>
      </c>
      <c r="J2917" s="214" t="s">
        <v>4730</v>
      </c>
    </row>
    <row r="2918" spans="1:10" ht="60" x14ac:dyDescent="0.25">
      <c r="A2918" s="214" t="s">
        <v>7459</v>
      </c>
      <c r="B2918" s="214" t="s">
        <v>4614</v>
      </c>
      <c r="C2918" s="214"/>
      <c r="D2918" s="214"/>
      <c r="E2918" s="214">
        <v>34694.94</v>
      </c>
      <c r="F2918" s="223">
        <f>1299</f>
        <v>1299</v>
      </c>
      <c r="G2918" s="255"/>
      <c r="H2918" s="214"/>
      <c r="I2918" s="214" t="s">
        <v>4083</v>
      </c>
      <c r="J2918" s="214" t="s">
        <v>4730</v>
      </c>
    </row>
    <row r="2919" spans="1:10" ht="60" x14ac:dyDescent="0.25">
      <c r="A2919" s="214" t="s">
        <v>7460</v>
      </c>
      <c r="B2919" s="214" t="s">
        <v>4615</v>
      </c>
      <c r="C2919" s="214"/>
      <c r="D2919" s="214"/>
      <c r="E2919" s="214">
        <v>15488.33</v>
      </c>
      <c r="F2919" s="223">
        <f>682</f>
        <v>682</v>
      </c>
      <c r="G2919" s="255"/>
      <c r="H2919" s="214"/>
      <c r="I2919" s="214" t="s">
        <v>4083</v>
      </c>
      <c r="J2919" s="214" t="s">
        <v>4730</v>
      </c>
    </row>
    <row r="2920" spans="1:10" ht="60" x14ac:dyDescent="0.25">
      <c r="A2920" s="214" t="s">
        <v>1943</v>
      </c>
      <c r="B2920" s="214" t="s">
        <v>4616</v>
      </c>
      <c r="C2920" s="214"/>
      <c r="D2920" s="214"/>
      <c r="E2920" s="214">
        <v>15488.33</v>
      </c>
      <c r="F2920" s="223">
        <f>5120</f>
        <v>5120</v>
      </c>
      <c r="G2920" s="255"/>
      <c r="H2920" s="214"/>
      <c r="I2920" s="214" t="s">
        <v>4083</v>
      </c>
      <c r="J2920" s="214" t="s">
        <v>4730</v>
      </c>
    </row>
    <row r="2921" spans="1:10" ht="60" x14ac:dyDescent="0.25">
      <c r="A2921" s="214" t="s">
        <v>7461</v>
      </c>
      <c r="B2921" s="214" t="s">
        <v>4617</v>
      </c>
      <c r="C2921" s="214"/>
      <c r="D2921" s="214"/>
      <c r="E2921" s="214">
        <v>15488.33</v>
      </c>
      <c r="F2921" s="223">
        <f>1299</f>
        <v>1299</v>
      </c>
      <c r="G2921" s="255"/>
      <c r="H2921" s="214"/>
      <c r="I2921" s="214" t="s">
        <v>4083</v>
      </c>
      <c r="J2921" s="214" t="s">
        <v>4730</v>
      </c>
    </row>
    <row r="2922" spans="1:10" ht="60" x14ac:dyDescent="0.25">
      <c r="A2922" s="214" t="s">
        <v>1942</v>
      </c>
      <c r="B2922" s="214" t="s">
        <v>4618</v>
      </c>
      <c r="C2922" s="214"/>
      <c r="D2922" s="214"/>
      <c r="E2922" s="214">
        <v>15488.36</v>
      </c>
      <c r="F2922" s="259">
        <v>15488.36</v>
      </c>
      <c r="G2922" s="255"/>
      <c r="H2922" s="214"/>
      <c r="I2922" s="214" t="s">
        <v>4083</v>
      </c>
      <c r="J2922" s="214" t="s">
        <v>4730</v>
      </c>
    </row>
    <row r="2923" spans="1:10" ht="60" x14ac:dyDescent="0.25">
      <c r="A2923" s="214" t="s">
        <v>7462</v>
      </c>
      <c r="B2923" s="214" t="s">
        <v>4619</v>
      </c>
      <c r="C2923" s="214"/>
      <c r="D2923" s="214"/>
      <c r="E2923" s="214">
        <v>15488.33</v>
      </c>
      <c r="F2923" s="259">
        <v>15488.33</v>
      </c>
      <c r="G2923" s="255"/>
      <c r="H2923" s="214"/>
      <c r="I2923" s="214" t="s">
        <v>4083</v>
      </c>
      <c r="J2923" s="214" t="s">
        <v>4730</v>
      </c>
    </row>
    <row r="2924" spans="1:10" ht="60" x14ac:dyDescent="0.25">
      <c r="A2924" s="214" t="s">
        <v>1941</v>
      </c>
      <c r="B2924" s="214" t="s">
        <v>4620</v>
      </c>
      <c r="C2924" s="214"/>
      <c r="D2924" s="214"/>
      <c r="E2924" s="214">
        <v>15488.33</v>
      </c>
      <c r="F2924" s="259">
        <v>15488.33</v>
      </c>
      <c r="G2924" s="255"/>
      <c r="H2924" s="214"/>
      <c r="I2924" s="214" t="s">
        <v>4083</v>
      </c>
      <c r="J2924" s="214" t="s">
        <v>4730</v>
      </c>
    </row>
    <row r="2925" spans="1:10" ht="60" x14ac:dyDescent="0.25">
      <c r="A2925" s="214" t="s">
        <v>7463</v>
      </c>
      <c r="B2925" s="214" t="s">
        <v>4621</v>
      </c>
      <c r="C2925" s="214"/>
      <c r="D2925" s="214"/>
      <c r="E2925" s="214">
        <v>15488.33</v>
      </c>
      <c r="F2925" s="259">
        <v>15488.33</v>
      </c>
      <c r="G2925" s="255"/>
      <c r="H2925" s="214"/>
      <c r="I2925" s="214" t="s">
        <v>4083</v>
      </c>
      <c r="J2925" s="214" t="s">
        <v>4730</v>
      </c>
    </row>
    <row r="2926" spans="1:10" ht="60" x14ac:dyDescent="0.25">
      <c r="A2926" s="214" t="s">
        <v>7464</v>
      </c>
      <c r="B2926" s="214" t="s">
        <v>4622</v>
      </c>
      <c r="C2926" s="214"/>
      <c r="D2926" s="214"/>
      <c r="E2926" s="214">
        <v>15000</v>
      </c>
      <c r="F2926" s="214">
        <v>15000</v>
      </c>
      <c r="G2926" s="255"/>
      <c r="H2926" s="214"/>
      <c r="I2926" s="214" t="s">
        <v>4083</v>
      </c>
      <c r="J2926" s="214" t="s">
        <v>4730</v>
      </c>
    </row>
    <row r="2927" spans="1:10" ht="60" x14ac:dyDescent="0.25">
      <c r="A2927" s="214" t="s">
        <v>1940</v>
      </c>
      <c r="B2927" s="282" t="s">
        <v>4623</v>
      </c>
      <c r="C2927" s="283"/>
      <c r="D2927" s="283"/>
      <c r="E2927" s="283">
        <f>23990</f>
        <v>23990</v>
      </c>
      <c r="F2927" s="283">
        <f>23990</f>
        <v>23990</v>
      </c>
      <c r="G2927" s="283"/>
      <c r="H2927" s="283"/>
      <c r="I2927" s="214" t="s">
        <v>4083</v>
      </c>
      <c r="J2927" s="214" t="s">
        <v>4730</v>
      </c>
    </row>
    <row r="2928" spans="1:10" ht="60" x14ac:dyDescent="0.25">
      <c r="A2928" s="214" t="s">
        <v>1939</v>
      </c>
      <c r="B2928" s="282" t="s">
        <v>4624</v>
      </c>
      <c r="C2928" s="283"/>
      <c r="D2928" s="283"/>
      <c r="E2928" s="283">
        <f>23990</f>
        <v>23990</v>
      </c>
      <c r="F2928" s="283">
        <f>23990</f>
        <v>23990</v>
      </c>
      <c r="G2928" s="283"/>
      <c r="H2928" s="283"/>
      <c r="I2928" s="214" t="s">
        <v>4083</v>
      </c>
      <c r="J2928" s="214" t="s">
        <v>4730</v>
      </c>
    </row>
    <row r="2929" spans="1:10" ht="60" x14ac:dyDescent="0.25">
      <c r="A2929" s="214" t="s">
        <v>7465</v>
      </c>
      <c r="B2929" s="282" t="s">
        <v>4625</v>
      </c>
      <c r="C2929" s="283"/>
      <c r="D2929" s="283"/>
      <c r="E2929" s="283">
        <f>23218</f>
        <v>23218</v>
      </c>
      <c r="F2929" s="283">
        <f>23218</f>
        <v>23218</v>
      </c>
      <c r="G2929" s="283"/>
      <c r="H2929" s="283"/>
      <c r="I2929" s="214" t="s">
        <v>4083</v>
      </c>
      <c r="J2929" s="214" t="s">
        <v>4730</v>
      </c>
    </row>
    <row r="2930" spans="1:10" ht="60" x14ac:dyDescent="0.25">
      <c r="A2930" s="214" t="s">
        <v>1938</v>
      </c>
      <c r="B2930" s="282" t="s">
        <v>4626</v>
      </c>
      <c r="C2930" s="283"/>
      <c r="D2930" s="283"/>
      <c r="E2930" s="283">
        <f>48300</f>
        <v>48300</v>
      </c>
      <c r="F2930" s="283">
        <f>48300</f>
        <v>48300</v>
      </c>
      <c r="G2930" s="283"/>
      <c r="H2930" s="283"/>
      <c r="I2930" s="214" t="s">
        <v>4083</v>
      </c>
      <c r="J2930" s="214" t="s">
        <v>4730</v>
      </c>
    </row>
    <row r="2931" spans="1:10" ht="60" x14ac:dyDescent="0.25">
      <c r="A2931" s="214" t="s">
        <v>1937</v>
      </c>
      <c r="B2931" s="282" t="s">
        <v>4627</v>
      </c>
      <c r="C2931" s="283"/>
      <c r="D2931" s="283"/>
      <c r="E2931" s="283">
        <f>36001</f>
        <v>36001</v>
      </c>
      <c r="F2931" s="283">
        <f>36001</f>
        <v>36001</v>
      </c>
      <c r="G2931" s="283"/>
      <c r="H2931" s="283"/>
      <c r="I2931" s="214" t="s">
        <v>4083</v>
      </c>
      <c r="J2931" s="214" t="s">
        <v>4730</v>
      </c>
    </row>
    <row r="2932" spans="1:10" ht="60" x14ac:dyDescent="0.25">
      <c r="A2932" s="214" t="s">
        <v>1936</v>
      </c>
      <c r="B2932" s="282" t="s">
        <v>4628</v>
      </c>
      <c r="C2932" s="283"/>
      <c r="D2932" s="283"/>
      <c r="E2932" s="283">
        <f>32823</f>
        <v>32823</v>
      </c>
      <c r="F2932" s="283">
        <f>32823</f>
        <v>32823</v>
      </c>
      <c r="G2932" s="283"/>
      <c r="H2932" s="283"/>
      <c r="I2932" s="214" t="s">
        <v>4083</v>
      </c>
      <c r="J2932" s="214" t="s">
        <v>4730</v>
      </c>
    </row>
    <row r="2933" spans="1:10" ht="60" x14ac:dyDescent="0.25">
      <c r="A2933" s="214" t="s">
        <v>7466</v>
      </c>
      <c r="B2933" s="282" t="s">
        <v>4630</v>
      </c>
      <c r="C2933" s="282"/>
      <c r="D2933" s="282"/>
      <c r="E2933" s="282">
        <v>29831</v>
      </c>
      <c r="F2933" s="282">
        <v>29831</v>
      </c>
      <c r="G2933" s="282"/>
      <c r="H2933" s="282"/>
      <c r="I2933" s="214" t="s">
        <v>4083</v>
      </c>
      <c r="J2933" s="214" t="s">
        <v>4730</v>
      </c>
    </row>
    <row r="2934" spans="1:10" ht="60" x14ac:dyDescent="0.25">
      <c r="A2934" s="214" t="s">
        <v>1935</v>
      </c>
      <c r="B2934" s="282" t="s">
        <v>4631</v>
      </c>
      <c r="C2934" s="283"/>
      <c r="D2934" s="283"/>
      <c r="E2934" s="283">
        <v>23698</v>
      </c>
      <c r="F2934" s="283">
        <v>23698</v>
      </c>
      <c r="G2934" s="283"/>
      <c r="H2934" s="283"/>
      <c r="I2934" s="214" t="s">
        <v>4083</v>
      </c>
      <c r="J2934" s="214" t="s">
        <v>4730</v>
      </c>
    </row>
    <row r="2935" spans="1:10" ht="60" x14ac:dyDescent="0.25">
      <c r="A2935" s="214" t="s">
        <v>7467</v>
      </c>
      <c r="B2935" s="282" t="s">
        <v>4632</v>
      </c>
      <c r="C2935" s="283"/>
      <c r="D2935" s="283"/>
      <c r="E2935" s="283">
        <v>18698</v>
      </c>
      <c r="F2935" s="283">
        <v>18698</v>
      </c>
      <c r="G2935" s="283"/>
      <c r="H2935" s="283"/>
      <c r="I2935" s="214" t="s">
        <v>4083</v>
      </c>
      <c r="J2935" s="214" t="s">
        <v>4730</v>
      </c>
    </row>
    <row r="2936" spans="1:10" ht="60" x14ac:dyDescent="0.25">
      <c r="A2936" s="214" t="s">
        <v>1934</v>
      </c>
      <c r="B2936" s="282" t="s">
        <v>4633</v>
      </c>
      <c r="C2936" s="283"/>
      <c r="D2936" s="283"/>
      <c r="E2936" s="283">
        <v>28236</v>
      </c>
      <c r="F2936" s="283">
        <v>28236</v>
      </c>
      <c r="G2936" s="283"/>
      <c r="H2936" s="283"/>
      <c r="I2936" s="214" t="s">
        <v>4083</v>
      </c>
      <c r="J2936" s="214" t="s">
        <v>4730</v>
      </c>
    </row>
    <row r="2937" spans="1:10" ht="60" x14ac:dyDescent="0.25">
      <c r="A2937" s="214" t="s">
        <v>1933</v>
      </c>
      <c r="B2937" s="282" t="s">
        <v>4634</v>
      </c>
      <c r="C2937" s="283"/>
      <c r="D2937" s="283"/>
      <c r="E2937" s="283">
        <v>28236</v>
      </c>
      <c r="F2937" s="283">
        <v>28236</v>
      </c>
      <c r="G2937" s="283"/>
      <c r="H2937" s="283"/>
      <c r="I2937" s="214" t="s">
        <v>4083</v>
      </c>
      <c r="J2937" s="214" t="s">
        <v>4730</v>
      </c>
    </row>
    <row r="2938" spans="1:10" ht="60" x14ac:dyDescent="0.25">
      <c r="A2938" s="214" t="s">
        <v>1932</v>
      </c>
      <c r="B2938" s="282" t="s">
        <v>4635</v>
      </c>
      <c r="C2938" s="283"/>
      <c r="D2938" s="283"/>
      <c r="E2938" s="283">
        <v>28236</v>
      </c>
      <c r="F2938" s="283">
        <v>28236</v>
      </c>
      <c r="G2938" s="283"/>
      <c r="H2938" s="283"/>
      <c r="I2938" s="214" t="s">
        <v>4083</v>
      </c>
      <c r="J2938" s="214" t="s">
        <v>4730</v>
      </c>
    </row>
    <row r="2939" spans="1:10" ht="60" x14ac:dyDescent="0.25">
      <c r="A2939" s="214" t="s">
        <v>1931</v>
      </c>
      <c r="B2939" s="282" t="s">
        <v>4636</v>
      </c>
      <c r="C2939" s="283"/>
      <c r="D2939" s="283"/>
      <c r="E2939" s="283">
        <v>13896.38</v>
      </c>
      <c r="F2939" s="283">
        <v>13896.38</v>
      </c>
      <c r="G2939" s="283"/>
      <c r="H2939" s="283"/>
      <c r="I2939" s="214" t="s">
        <v>4083</v>
      </c>
      <c r="J2939" s="214" t="s">
        <v>4730</v>
      </c>
    </row>
    <row r="2940" spans="1:10" ht="60" x14ac:dyDescent="0.25">
      <c r="A2940" s="214" t="s">
        <v>7468</v>
      </c>
      <c r="B2940" s="282" t="s">
        <v>4637</v>
      </c>
      <c r="C2940" s="283"/>
      <c r="D2940" s="283"/>
      <c r="E2940" s="283">
        <v>12000</v>
      </c>
      <c r="F2940" s="283">
        <v>12000</v>
      </c>
      <c r="G2940" s="283"/>
      <c r="H2940" s="283"/>
      <c r="I2940" s="214" t="s">
        <v>4083</v>
      </c>
      <c r="J2940" s="214" t="s">
        <v>4730</v>
      </c>
    </row>
    <row r="2941" spans="1:10" ht="60" x14ac:dyDescent="0.25">
      <c r="A2941" s="214" t="s">
        <v>1930</v>
      </c>
      <c r="B2941" s="282" t="s">
        <v>4638</v>
      </c>
      <c r="C2941" s="283"/>
      <c r="D2941" s="283"/>
      <c r="E2941" s="283">
        <v>12000</v>
      </c>
      <c r="F2941" s="283">
        <v>12000</v>
      </c>
      <c r="G2941" s="283"/>
      <c r="H2941" s="283"/>
      <c r="I2941" s="214" t="s">
        <v>4083</v>
      </c>
      <c r="J2941" s="214" t="s">
        <v>4730</v>
      </c>
    </row>
    <row r="2942" spans="1:10" ht="60" x14ac:dyDescent="0.25">
      <c r="A2942" s="214" t="s">
        <v>1929</v>
      </c>
      <c r="B2942" s="282" t="s">
        <v>4639</v>
      </c>
      <c r="C2942" s="283"/>
      <c r="D2942" s="283"/>
      <c r="E2942" s="283">
        <v>12000</v>
      </c>
      <c r="F2942" s="283">
        <v>12000</v>
      </c>
      <c r="G2942" s="283"/>
      <c r="H2942" s="283"/>
      <c r="I2942" s="214" t="s">
        <v>4083</v>
      </c>
      <c r="J2942" s="214" t="s">
        <v>4730</v>
      </c>
    </row>
    <row r="2943" spans="1:10" ht="60" x14ac:dyDescent="0.25">
      <c r="A2943" s="214" t="s">
        <v>1928</v>
      </c>
      <c r="B2943" s="282" t="s">
        <v>4640</v>
      </c>
      <c r="C2943" s="282"/>
      <c r="D2943" s="282"/>
      <c r="E2943" s="282">
        <v>12000</v>
      </c>
      <c r="F2943" s="282">
        <v>12000</v>
      </c>
      <c r="G2943" s="282"/>
      <c r="H2943" s="282"/>
      <c r="I2943" s="214" t="s">
        <v>4083</v>
      </c>
      <c r="J2943" s="214" t="s">
        <v>4730</v>
      </c>
    </row>
    <row r="2944" spans="1:10" ht="60" x14ac:dyDescent="0.25">
      <c r="A2944" s="214" t="s">
        <v>1927</v>
      </c>
      <c r="B2944" s="282" t="s">
        <v>4641</v>
      </c>
      <c r="C2944" s="282"/>
      <c r="D2944" s="282"/>
      <c r="E2944" s="282">
        <v>16300</v>
      </c>
      <c r="F2944" s="282">
        <v>16300</v>
      </c>
      <c r="G2944" s="282"/>
      <c r="H2944" s="282"/>
      <c r="I2944" s="214" t="s">
        <v>4083</v>
      </c>
      <c r="J2944" s="214" t="s">
        <v>4730</v>
      </c>
    </row>
    <row r="2945" spans="1:10" ht="60" x14ac:dyDescent="0.25">
      <c r="A2945" s="214" t="s">
        <v>1926</v>
      </c>
      <c r="B2945" s="282" t="s">
        <v>4642</v>
      </c>
      <c r="C2945" s="282"/>
      <c r="D2945" s="282"/>
      <c r="E2945" s="282">
        <v>24600</v>
      </c>
      <c r="F2945" s="282">
        <v>24600</v>
      </c>
      <c r="G2945" s="282"/>
      <c r="H2945" s="282"/>
      <c r="I2945" s="214" t="s">
        <v>4083</v>
      </c>
      <c r="J2945" s="214" t="s">
        <v>4730</v>
      </c>
    </row>
    <row r="2946" spans="1:10" ht="60" x14ac:dyDescent="0.25">
      <c r="A2946" s="214" t="s">
        <v>1925</v>
      </c>
      <c r="B2946" s="282" t="s">
        <v>4643</v>
      </c>
      <c r="C2946" s="283"/>
      <c r="D2946" s="283"/>
      <c r="E2946" s="283">
        <v>11500</v>
      </c>
      <c r="F2946" s="283">
        <v>11500</v>
      </c>
      <c r="G2946" s="283"/>
      <c r="H2946" s="283"/>
      <c r="I2946" s="214" t="s">
        <v>4083</v>
      </c>
      <c r="J2946" s="214" t="s">
        <v>4730</v>
      </c>
    </row>
    <row r="2947" spans="1:10" ht="48" x14ac:dyDescent="0.25">
      <c r="A2947" s="214" t="s">
        <v>7469</v>
      </c>
      <c r="B2947" s="271" t="s">
        <v>4644</v>
      </c>
      <c r="C2947" s="223"/>
      <c r="D2947" s="223"/>
      <c r="E2947" s="223">
        <v>26520</v>
      </c>
      <c r="F2947" s="223">
        <v>26520</v>
      </c>
      <c r="G2947" s="223" t="s">
        <v>7795</v>
      </c>
      <c r="H2947" s="223"/>
      <c r="I2947" s="214" t="s">
        <v>4722</v>
      </c>
      <c r="J2947" s="214" t="s">
        <v>4730</v>
      </c>
    </row>
    <row r="2948" spans="1:10" ht="36" x14ac:dyDescent="0.25">
      <c r="A2948" s="214" t="s">
        <v>1924</v>
      </c>
      <c r="B2948" s="271" t="s">
        <v>4645</v>
      </c>
      <c r="C2948" s="271"/>
      <c r="D2948" s="271"/>
      <c r="E2948" s="271">
        <v>28710</v>
      </c>
      <c r="F2948" s="271">
        <v>28710</v>
      </c>
      <c r="G2948" s="271"/>
      <c r="H2948" s="271"/>
      <c r="I2948" s="214" t="s">
        <v>4722</v>
      </c>
      <c r="J2948" s="214" t="s">
        <v>4730</v>
      </c>
    </row>
    <row r="2949" spans="1:10" ht="36" x14ac:dyDescent="0.25">
      <c r="A2949" s="214" t="s">
        <v>1923</v>
      </c>
      <c r="B2949" s="271" t="s">
        <v>4646</v>
      </c>
      <c r="C2949" s="271"/>
      <c r="D2949" s="271"/>
      <c r="E2949" s="271">
        <v>15000</v>
      </c>
      <c r="F2949" s="271">
        <v>15000</v>
      </c>
      <c r="G2949" s="271"/>
      <c r="H2949" s="271"/>
      <c r="I2949" s="214" t="s">
        <v>4722</v>
      </c>
      <c r="J2949" s="214" t="s">
        <v>4730</v>
      </c>
    </row>
    <row r="2950" spans="1:10" ht="60" x14ac:dyDescent="0.25">
      <c r="A2950" s="214" t="s">
        <v>1922</v>
      </c>
      <c r="B2950" s="271" t="s">
        <v>4677</v>
      </c>
      <c r="C2950" s="223"/>
      <c r="D2950" s="223"/>
      <c r="E2950" s="223">
        <v>140864</v>
      </c>
      <c r="F2950" s="223">
        <v>140864</v>
      </c>
      <c r="G2950" s="224">
        <v>43574</v>
      </c>
      <c r="H2950" s="271" t="s">
        <v>4678</v>
      </c>
      <c r="I2950" s="214" t="s">
        <v>4083</v>
      </c>
      <c r="J2950" s="214" t="s">
        <v>4730</v>
      </c>
    </row>
    <row r="2951" spans="1:10" ht="60" x14ac:dyDescent="0.25">
      <c r="A2951" s="214" t="s">
        <v>1921</v>
      </c>
      <c r="B2951" s="271" t="s">
        <v>4679</v>
      </c>
      <c r="C2951" s="223"/>
      <c r="D2951" s="223"/>
      <c r="E2951" s="223">
        <v>319000</v>
      </c>
      <c r="F2951" s="223">
        <v>319000</v>
      </c>
      <c r="G2951" s="224"/>
      <c r="H2951" s="271"/>
      <c r="I2951" s="214" t="s">
        <v>4083</v>
      </c>
      <c r="J2951" s="214" t="s">
        <v>4730</v>
      </c>
    </row>
    <row r="2952" spans="1:10" ht="36" x14ac:dyDescent="0.25">
      <c r="A2952" s="214" t="s">
        <v>1920</v>
      </c>
      <c r="B2952" s="271" t="s">
        <v>5579</v>
      </c>
      <c r="C2952" s="223">
        <v>1</v>
      </c>
      <c r="D2952" s="223">
        <v>0</v>
      </c>
      <c r="E2952" s="224"/>
      <c r="F2952" s="271"/>
      <c r="H2952" s="214" t="s">
        <v>5580</v>
      </c>
      <c r="I2952" s="214" t="s">
        <v>3940</v>
      </c>
      <c r="J2952" s="6"/>
    </row>
    <row r="2953" spans="1:10" ht="84" x14ac:dyDescent="0.25">
      <c r="A2953" s="214" t="s">
        <v>1919</v>
      </c>
      <c r="B2953" s="214" t="s">
        <v>4912</v>
      </c>
      <c r="C2953" s="223" t="s">
        <v>4907</v>
      </c>
      <c r="D2953" s="223"/>
      <c r="E2953" s="216">
        <v>10956.24</v>
      </c>
      <c r="F2953" s="216">
        <v>10956.24</v>
      </c>
      <c r="G2953" s="224">
        <v>43822</v>
      </c>
      <c r="H2953" s="271" t="s">
        <v>4904</v>
      </c>
      <c r="I2953" s="214" t="s">
        <v>4905</v>
      </c>
      <c r="J2953" s="214" t="s">
        <v>4906</v>
      </c>
    </row>
    <row r="2954" spans="1:10" ht="84" x14ac:dyDescent="0.25">
      <c r="A2954" s="214" t="s">
        <v>1918</v>
      </c>
      <c r="B2954" s="214" t="s">
        <v>4913</v>
      </c>
      <c r="C2954" s="223" t="s">
        <v>4907</v>
      </c>
      <c r="D2954" s="223"/>
      <c r="E2954" s="216">
        <v>10956.24</v>
      </c>
      <c r="F2954" s="216">
        <v>10956.24</v>
      </c>
      <c r="G2954" s="224">
        <v>43822</v>
      </c>
      <c r="H2954" s="271" t="s">
        <v>4904</v>
      </c>
      <c r="I2954" s="214" t="s">
        <v>4905</v>
      </c>
      <c r="J2954" s="214" t="s">
        <v>4906</v>
      </c>
    </row>
    <row r="2955" spans="1:10" ht="84" x14ac:dyDescent="0.25">
      <c r="A2955" s="214" t="s">
        <v>1917</v>
      </c>
      <c r="B2955" s="214" t="s">
        <v>4914</v>
      </c>
      <c r="C2955" s="223" t="s">
        <v>4907</v>
      </c>
      <c r="D2955" s="223"/>
      <c r="E2955" s="216">
        <v>10956.24</v>
      </c>
      <c r="F2955" s="216">
        <v>10956.24</v>
      </c>
      <c r="G2955" s="224">
        <v>43822</v>
      </c>
      <c r="H2955" s="271" t="s">
        <v>4904</v>
      </c>
      <c r="I2955" s="214" t="s">
        <v>4905</v>
      </c>
      <c r="J2955" s="214" t="s">
        <v>4906</v>
      </c>
    </row>
    <row r="2956" spans="1:10" ht="96" x14ac:dyDescent="0.25">
      <c r="A2956" s="214" t="s">
        <v>1915</v>
      </c>
      <c r="B2956" s="214" t="s">
        <v>4915</v>
      </c>
      <c r="C2956" s="223" t="s">
        <v>4907</v>
      </c>
      <c r="D2956" s="223"/>
      <c r="E2956" s="216">
        <v>15167.16</v>
      </c>
      <c r="F2956" s="216">
        <v>15167.16</v>
      </c>
      <c r="G2956" s="224">
        <v>43822</v>
      </c>
      <c r="H2956" s="271" t="s">
        <v>4904</v>
      </c>
      <c r="I2956" s="214" t="s">
        <v>4905</v>
      </c>
      <c r="J2956" s="214" t="s">
        <v>4906</v>
      </c>
    </row>
    <row r="2957" spans="1:10" ht="96" x14ac:dyDescent="0.25">
      <c r="A2957" s="214" t="s">
        <v>1914</v>
      </c>
      <c r="B2957" s="214" t="s">
        <v>4916</v>
      </c>
      <c r="C2957" s="223" t="s">
        <v>4907</v>
      </c>
      <c r="D2957" s="223"/>
      <c r="E2957" s="216">
        <v>15167.16</v>
      </c>
      <c r="F2957" s="216">
        <v>15167.16</v>
      </c>
      <c r="G2957" s="224">
        <v>43822</v>
      </c>
      <c r="H2957" s="271" t="s">
        <v>4904</v>
      </c>
      <c r="I2957" s="214" t="s">
        <v>4905</v>
      </c>
      <c r="J2957" s="214" t="s">
        <v>4906</v>
      </c>
    </row>
    <row r="2958" spans="1:10" ht="84" x14ac:dyDescent="0.25">
      <c r="A2958" s="214" t="s">
        <v>1912</v>
      </c>
      <c r="B2958" s="214" t="s">
        <v>4917</v>
      </c>
      <c r="C2958" s="223" t="s">
        <v>4907</v>
      </c>
      <c r="D2958" s="223"/>
      <c r="E2958" s="214" t="s">
        <v>4889</v>
      </c>
      <c r="F2958" s="214" t="s">
        <v>4889</v>
      </c>
      <c r="G2958" s="224">
        <v>43822</v>
      </c>
      <c r="H2958" s="271" t="s">
        <v>4904</v>
      </c>
      <c r="I2958" s="214" t="s">
        <v>4905</v>
      </c>
      <c r="J2958" s="214" t="s">
        <v>4906</v>
      </c>
    </row>
    <row r="2959" spans="1:10" ht="84" x14ac:dyDescent="0.25">
      <c r="A2959" s="214" t="s">
        <v>7470</v>
      </c>
      <c r="B2959" s="214" t="s">
        <v>4918</v>
      </c>
      <c r="C2959" s="223" t="s">
        <v>4907</v>
      </c>
      <c r="D2959" s="223"/>
      <c r="E2959" s="214" t="s">
        <v>4890</v>
      </c>
      <c r="F2959" s="214" t="s">
        <v>4890</v>
      </c>
      <c r="G2959" s="224">
        <v>43822</v>
      </c>
      <c r="H2959" s="271" t="s">
        <v>4904</v>
      </c>
      <c r="I2959" s="214" t="s">
        <v>4905</v>
      </c>
      <c r="J2959" s="214" t="s">
        <v>4906</v>
      </c>
    </row>
    <row r="2960" spans="1:10" ht="72" x14ac:dyDescent="0.25">
      <c r="A2960" s="214" t="s">
        <v>1910</v>
      </c>
      <c r="B2960" s="214" t="s">
        <v>4919</v>
      </c>
      <c r="C2960" s="223" t="s">
        <v>4907</v>
      </c>
      <c r="D2960" s="223"/>
      <c r="E2960" s="214" t="s">
        <v>4891</v>
      </c>
      <c r="F2960" s="214" t="s">
        <v>4891</v>
      </c>
      <c r="G2960" s="224">
        <v>43822</v>
      </c>
      <c r="H2960" s="271" t="s">
        <v>4904</v>
      </c>
      <c r="I2960" s="214" t="s">
        <v>4905</v>
      </c>
      <c r="J2960" s="214" t="s">
        <v>4906</v>
      </c>
    </row>
    <row r="2961" spans="1:10" ht="60" x14ac:dyDescent="0.25">
      <c r="A2961" s="214" t="s">
        <v>1909</v>
      </c>
      <c r="B2961" s="214" t="s">
        <v>4920</v>
      </c>
      <c r="C2961" s="223" t="s">
        <v>4907</v>
      </c>
      <c r="D2961" s="223"/>
      <c r="E2961" s="214" t="s">
        <v>4891</v>
      </c>
      <c r="F2961" s="214" t="s">
        <v>4891</v>
      </c>
      <c r="G2961" s="224">
        <v>43822</v>
      </c>
      <c r="H2961" s="271" t="s">
        <v>4904</v>
      </c>
      <c r="I2961" s="214" t="s">
        <v>4905</v>
      </c>
      <c r="J2961" s="214" t="s">
        <v>4906</v>
      </c>
    </row>
    <row r="2962" spans="1:10" ht="60" x14ac:dyDescent="0.25">
      <c r="A2962" s="214" t="s">
        <v>1907</v>
      </c>
      <c r="B2962" s="214" t="s">
        <v>4921</v>
      </c>
      <c r="C2962" s="223" t="s">
        <v>4907</v>
      </c>
      <c r="D2962" s="223"/>
      <c r="E2962" s="216">
        <v>34376.85</v>
      </c>
      <c r="F2962" s="216">
        <v>34376.85</v>
      </c>
      <c r="G2962" s="224">
        <v>43822</v>
      </c>
      <c r="H2962" s="271" t="s">
        <v>4904</v>
      </c>
      <c r="I2962" s="214" t="s">
        <v>4905</v>
      </c>
      <c r="J2962" s="214" t="s">
        <v>4906</v>
      </c>
    </row>
    <row r="2963" spans="1:10" ht="60" x14ac:dyDescent="0.25">
      <c r="A2963" s="214" t="s">
        <v>1906</v>
      </c>
      <c r="B2963" s="214" t="s">
        <v>4922</v>
      </c>
      <c r="C2963" s="223" t="s">
        <v>4907</v>
      </c>
      <c r="D2963" s="223"/>
      <c r="E2963" s="216">
        <v>34376.85</v>
      </c>
      <c r="F2963" s="216">
        <v>37376.85</v>
      </c>
      <c r="G2963" s="224">
        <v>43822</v>
      </c>
      <c r="H2963" s="271" t="s">
        <v>4904</v>
      </c>
      <c r="I2963" s="214" t="s">
        <v>4905</v>
      </c>
      <c r="J2963" s="214" t="s">
        <v>4906</v>
      </c>
    </row>
    <row r="2964" spans="1:10" ht="60" x14ac:dyDescent="0.25">
      <c r="A2964" s="214" t="s">
        <v>1905</v>
      </c>
      <c r="B2964" s="214" t="s">
        <v>4923</v>
      </c>
      <c r="C2964" s="223" t="s">
        <v>4907</v>
      </c>
      <c r="D2964" s="223"/>
      <c r="E2964" s="214" t="s">
        <v>4892</v>
      </c>
      <c r="F2964" s="214" t="s">
        <v>4892</v>
      </c>
      <c r="G2964" s="224">
        <v>43822</v>
      </c>
      <c r="H2964" s="271" t="s">
        <v>4904</v>
      </c>
      <c r="I2964" s="214" t="s">
        <v>4905</v>
      </c>
      <c r="J2964" s="214" t="s">
        <v>4906</v>
      </c>
    </row>
    <row r="2965" spans="1:10" ht="60" x14ac:dyDescent="0.25">
      <c r="A2965" s="214" t="s">
        <v>1904</v>
      </c>
      <c r="B2965" s="214" t="s">
        <v>4924</v>
      </c>
      <c r="C2965" s="223" t="s">
        <v>4907</v>
      </c>
      <c r="D2965" s="223"/>
      <c r="E2965" s="214" t="s">
        <v>4893</v>
      </c>
      <c r="F2965" s="214" t="s">
        <v>4893</v>
      </c>
      <c r="G2965" s="224">
        <v>43822</v>
      </c>
      <c r="H2965" s="271" t="s">
        <v>4904</v>
      </c>
      <c r="I2965" s="214" t="s">
        <v>4905</v>
      </c>
      <c r="J2965" s="214" t="s">
        <v>4906</v>
      </c>
    </row>
    <row r="2966" spans="1:10" ht="60" x14ac:dyDescent="0.25">
      <c r="A2966" s="214" t="s">
        <v>1903</v>
      </c>
      <c r="B2966" s="214" t="s">
        <v>4925</v>
      </c>
      <c r="C2966" s="223" t="s">
        <v>4907</v>
      </c>
      <c r="D2966" s="223"/>
      <c r="E2966" s="214" t="s">
        <v>4893</v>
      </c>
      <c r="F2966" s="214" t="s">
        <v>4893</v>
      </c>
      <c r="G2966" s="224">
        <v>43822</v>
      </c>
      <c r="H2966" s="271" t="s">
        <v>4904</v>
      </c>
      <c r="I2966" s="214" t="s">
        <v>4905</v>
      </c>
      <c r="J2966" s="214" t="s">
        <v>4906</v>
      </c>
    </row>
    <row r="2967" spans="1:10" ht="60" x14ac:dyDescent="0.25">
      <c r="A2967" s="214" t="s">
        <v>1902</v>
      </c>
      <c r="B2967" s="214" t="s">
        <v>4927</v>
      </c>
      <c r="C2967" s="223" t="s">
        <v>4907</v>
      </c>
      <c r="D2967" s="223"/>
      <c r="E2967" s="216">
        <v>24409.67</v>
      </c>
      <c r="F2967" s="216">
        <v>24409.67</v>
      </c>
      <c r="G2967" s="224">
        <v>43822</v>
      </c>
      <c r="H2967" s="271" t="s">
        <v>4904</v>
      </c>
      <c r="I2967" s="214" t="s">
        <v>4905</v>
      </c>
      <c r="J2967" s="214" t="s">
        <v>4906</v>
      </c>
    </row>
    <row r="2968" spans="1:10" ht="60" x14ac:dyDescent="0.25">
      <c r="A2968" s="214" t="s">
        <v>1901</v>
      </c>
      <c r="B2968" s="214" t="s">
        <v>4926</v>
      </c>
      <c r="C2968" s="223" t="s">
        <v>4907</v>
      </c>
      <c r="D2968" s="223"/>
      <c r="E2968" s="216">
        <v>24409.67</v>
      </c>
      <c r="F2968" s="216">
        <v>24409.67</v>
      </c>
      <c r="G2968" s="224">
        <v>43822</v>
      </c>
      <c r="H2968" s="271" t="s">
        <v>4904</v>
      </c>
      <c r="I2968" s="214" t="s">
        <v>4905</v>
      </c>
      <c r="J2968" s="214" t="s">
        <v>4906</v>
      </c>
    </row>
    <row r="2969" spans="1:10" ht="60" x14ac:dyDescent="0.25">
      <c r="A2969" s="214" t="s">
        <v>1900</v>
      </c>
      <c r="B2969" s="214" t="s">
        <v>4928</v>
      </c>
      <c r="C2969" s="223" t="s">
        <v>4907</v>
      </c>
      <c r="D2969" s="223"/>
      <c r="E2969" s="216">
        <v>36376.85</v>
      </c>
      <c r="F2969" s="216">
        <v>36376.85</v>
      </c>
      <c r="G2969" s="224">
        <v>43822</v>
      </c>
      <c r="H2969" s="271" t="s">
        <v>4904</v>
      </c>
      <c r="I2969" s="214" t="s">
        <v>4905</v>
      </c>
      <c r="J2969" s="214" t="s">
        <v>4906</v>
      </c>
    </row>
    <row r="2970" spans="1:10" ht="60" x14ac:dyDescent="0.25">
      <c r="A2970" s="214" t="s">
        <v>1899</v>
      </c>
      <c r="B2970" s="214" t="s">
        <v>4929</v>
      </c>
      <c r="C2970" s="223" t="s">
        <v>4907</v>
      </c>
      <c r="D2970" s="223"/>
      <c r="E2970" s="216">
        <v>36376.85</v>
      </c>
      <c r="F2970" s="216">
        <v>36376.85</v>
      </c>
      <c r="G2970" s="224">
        <v>43822</v>
      </c>
      <c r="H2970" s="271" t="s">
        <v>4904</v>
      </c>
      <c r="I2970" s="214" t="s">
        <v>4905</v>
      </c>
      <c r="J2970" s="214" t="s">
        <v>4906</v>
      </c>
    </row>
    <row r="2971" spans="1:10" ht="60" x14ac:dyDescent="0.25">
      <c r="A2971" s="214" t="s">
        <v>1898</v>
      </c>
      <c r="B2971" s="214" t="s">
        <v>4930</v>
      </c>
      <c r="C2971" s="223" t="s">
        <v>4907</v>
      </c>
      <c r="D2971" s="223"/>
      <c r="E2971" s="216">
        <v>36376.85</v>
      </c>
      <c r="F2971" s="216">
        <v>36376.85</v>
      </c>
      <c r="G2971" s="224">
        <v>43822</v>
      </c>
      <c r="H2971" s="271" t="s">
        <v>4904</v>
      </c>
      <c r="I2971" s="214" t="s">
        <v>4905</v>
      </c>
      <c r="J2971" s="214" t="s">
        <v>4906</v>
      </c>
    </row>
    <row r="2972" spans="1:10" ht="60" x14ac:dyDescent="0.25">
      <c r="A2972" s="214" t="s">
        <v>1896</v>
      </c>
      <c r="B2972" s="214" t="s">
        <v>4934</v>
      </c>
      <c r="C2972" s="223" t="s">
        <v>4907</v>
      </c>
      <c r="D2972" s="223"/>
      <c r="E2972" s="216">
        <v>113066.85</v>
      </c>
      <c r="F2972" s="216">
        <v>113066.85</v>
      </c>
      <c r="G2972" s="224">
        <v>43822</v>
      </c>
      <c r="H2972" s="271" t="s">
        <v>4904</v>
      </c>
      <c r="I2972" s="214" t="s">
        <v>4905</v>
      </c>
      <c r="J2972" s="214" t="s">
        <v>4906</v>
      </c>
    </row>
    <row r="2973" spans="1:10" ht="60" x14ac:dyDescent="0.25">
      <c r="A2973" s="214" t="s">
        <v>1895</v>
      </c>
      <c r="B2973" s="214" t="s">
        <v>4933</v>
      </c>
      <c r="C2973" s="223" t="s">
        <v>4907</v>
      </c>
      <c r="D2973" s="223"/>
      <c r="E2973" s="216">
        <v>113066.85</v>
      </c>
      <c r="F2973" s="216">
        <v>113066.85</v>
      </c>
      <c r="G2973" s="224">
        <v>43822</v>
      </c>
      <c r="H2973" s="271" t="s">
        <v>4904</v>
      </c>
      <c r="I2973" s="214" t="s">
        <v>4905</v>
      </c>
      <c r="J2973" s="214" t="s">
        <v>4906</v>
      </c>
    </row>
    <row r="2974" spans="1:10" ht="60" x14ac:dyDescent="0.25">
      <c r="A2974" s="214" t="s">
        <v>1894</v>
      </c>
      <c r="B2974" s="214" t="s">
        <v>4932</v>
      </c>
      <c r="C2974" s="223" t="s">
        <v>4907</v>
      </c>
      <c r="D2974" s="223"/>
      <c r="E2974" s="214" t="s">
        <v>4894</v>
      </c>
      <c r="F2974" s="214" t="s">
        <v>4894</v>
      </c>
      <c r="G2974" s="224">
        <v>43822</v>
      </c>
      <c r="H2974" s="271" t="s">
        <v>4904</v>
      </c>
      <c r="I2974" s="214" t="s">
        <v>4905</v>
      </c>
      <c r="J2974" s="214" t="s">
        <v>4906</v>
      </c>
    </row>
    <row r="2975" spans="1:10" ht="60" x14ac:dyDescent="0.25">
      <c r="A2975" s="214" t="s">
        <v>1893</v>
      </c>
      <c r="B2975" s="214" t="s">
        <v>4931</v>
      </c>
      <c r="C2975" s="223" t="s">
        <v>4907</v>
      </c>
      <c r="D2975" s="223"/>
      <c r="E2975" s="214" t="s">
        <v>4895</v>
      </c>
      <c r="F2975" s="214" t="s">
        <v>4895</v>
      </c>
      <c r="G2975" s="224">
        <v>43822</v>
      </c>
      <c r="H2975" s="271" t="s">
        <v>4904</v>
      </c>
      <c r="I2975" s="214" t="s">
        <v>4905</v>
      </c>
      <c r="J2975" s="214" t="s">
        <v>4906</v>
      </c>
    </row>
    <row r="2976" spans="1:10" ht="60" x14ac:dyDescent="0.25">
      <c r="A2976" s="214" t="s">
        <v>1892</v>
      </c>
      <c r="B2976" s="214" t="s">
        <v>4935</v>
      </c>
      <c r="C2976" s="223" t="s">
        <v>4907</v>
      </c>
      <c r="D2976" s="223"/>
      <c r="E2976" s="214" t="s">
        <v>4896</v>
      </c>
      <c r="F2976" s="214" t="s">
        <v>4896</v>
      </c>
      <c r="G2976" s="224">
        <v>43822</v>
      </c>
      <c r="H2976" s="271" t="s">
        <v>4904</v>
      </c>
      <c r="I2976" s="214" t="s">
        <v>4905</v>
      </c>
      <c r="J2976" s="214" t="s">
        <v>4906</v>
      </c>
    </row>
    <row r="2977" spans="1:10" ht="60" x14ac:dyDescent="0.25">
      <c r="A2977" s="214" t="s">
        <v>1890</v>
      </c>
      <c r="B2977" s="214" t="s">
        <v>4936</v>
      </c>
      <c r="C2977" s="223" t="s">
        <v>4907</v>
      </c>
      <c r="D2977" s="223"/>
      <c r="E2977" s="214" t="s">
        <v>4897</v>
      </c>
      <c r="F2977" s="214" t="s">
        <v>4897</v>
      </c>
      <c r="G2977" s="224">
        <v>43822</v>
      </c>
      <c r="H2977" s="271" t="s">
        <v>4904</v>
      </c>
      <c r="I2977" s="214" t="s">
        <v>4905</v>
      </c>
      <c r="J2977" s="214" t="s">
        <v>4906</v>
      </c>
    </row>
    <row r="2978" spans="1:10" ht="60" x14ac:dyDescent="0.25">
      <c r="A2978" s="214" t="s">
        <v>1888</v>
      </c>
      <c r="B2978" s="214" t="s">
        <v>4937</v>
      </c>
      <c r="C2978" s="223" t="s">
        <v>4907</v>
      </c>
      <c r="D2978" s="223"/>
      <c r="E2978" s="216">
        <v>39340.379999999997</v>
      </c>
      <c r="F2978" s="216">
        <v>39340.379999999997</v>
      </c>
      <c r="G2978" s="224">
        <v>43822</v>
      </c>
      <c r="H2978" s="271" t="s">
        <v>4904</v>
      </c>
      <c r="I2978" s="214" t="s">
        <v>4905</v>
      </c>
      <c r="J2978" s="214" t="s">
        <v>4906</v>
      </c>
    </row>
    <row r="2979" spans="1:10" ht="60" x14ac:dyDescent="0.25">
      <c r="A2979" s="214" t="s">
        <v>1887</v>
      </c>
      <c r="B2979" s="214" t="s">
        <v>4938</v>
      </c>
      <c r="C2979" s="223" t="s">
        <v>4907</v>
      </c>
      <c r="D2979" s="223"/>
      <c r="E2979" s="216">
        <v>39340.379999999997</v>
      </c>
      <c r="F2979" s="216">
        <v>39340.379999999997</v>
      </c>
      <c r="G2979" s="224">
        <v>43822</v>
      </c>
      <c r="H2979" s="271" t="s">
        <v>4904</v>
      </c>
      <c r="I2979" s="214" t="s">
        <v>4905</v>
      </c>
      <c r="J2979" s="214" t="s">
        <v>4906</v>
      </c>
    </row>
    <row r="2980" spans="1:10" ht="60" x14ac:dyDescent="0.25">
      <c r="A2980" s="214" t="s">
        <v>1885</v>
      </c>
      <c r="B2980" s="214" t="s">
        <v>4939</v>
      </c>
      <c r="C2980" s="223" t="s">
        <v>4907</v>
      </c>
      <c r="D2980" s="223"/>
      <c r="E2980" s="214" t="s">
        <v>4898</v>
      </c>
      <c r="F2980" s="214" t="s">
        <v>4898</v>
      </c>
      <c r="G2980" s="224">
        <v>43822</v>
      </c>
      <c r="H2980" s="271" t="s">
        <v>4904</v>
      </c>
      <c r="I2980" s="214" t="s">
        <v>4905</v>
      </c>
      <c r="J2980" s="214" t="s">
        <v>4906</v>
      </c>
    </row>
    <row r="2981" spans="1:10" ht="60" x14ac:dyDescent="0.25">
      <c r="A2981" s="214" t="s">
        <v>1884</v>
      </c>
      <c r="B2981" s="214" t="s">
        <v>4940</v>
      </c>
      <c r="C2981" s="223" t="s">
        <v>4907</v>
      </c>
      <c r="D2981" s="223"/>
      <c r="E2981" s="216">
        <v>12958.9</v>
      </c>
      <c r="F2981" s="216">
        <v>12958.9</v>
      </c>
      <c r="G2981" s="224">
        <v>43822</v>
      </c>
      <c r="H2981" s="271" t="s">
        <v>4904</v>
      </c>
      <c r="I2981" s="214" t="s">
        <v>4905</v>
      </c>
      <c r="J2981" s="214" t="s">
        <v>4906</v>
      </c>
    </row>
    <row r="2982" spans="1:10" ht="60" x14ac:dyDescent="0.25">
      <c r="A2982" s="214" t="s">
        <v>1883</v>
      </c>
      <c r="B2982" s="214" t="s">
        <v>4941</v>
      </c>
      <c r="C2982" s="223" t="s">
        <v>4907</v>
      </c>
      <c r="D2982" s="223"/>
      <c r="E2982" s="216">
        <v>12958.9</v>
      </c>
      <c r="F2982" s="216">
        <v>12958.9</v>
      </c>
      <c r="G2982" s="224">
        <v>43822</v>
      </c>
      <c r="H2982" s="271" t="s">
        <v>4904</v>
      </c>
      <c r="I2982" s="214" t="s">
        <v>4905</v>
      </c>
      <c r="J2982" s="214" t="s">
        <v>4906</v>
      </c>
    </row>
    <row r="2983" spans="1:10" ht="60" x14ac:dyDescent="0.25">
      <c r="A2983" s="214" t="s">
        <v>1882</v>
      </c>
      <c r="B2983" s="214" t="s">
        <v>4942</v>
      </c>
      <c r="C2983" s="223" t="s">
        <v>4907</v>
      </c>
      <c r="D2983" s="223"/>
      <c r="E2983" s="216">
        <v>12958.9</v>
      </c>
      <c r="F2983" s="216">
        <v>12958.9</v>
      </c>
      <c r="G2983" s="224">
        <v>43822</v>
      </c>
      <c r="H2983" s="271" t="s">
        <v>4904</v>
      </c>
      <c r="I2983" s="214" t="s">
        <v>4905</v>
      </c>
      <c r="J2983" s="214" t="s">
        <v>4906</v>
      </c>
    </row>
    <row r="2984" spans="1:10" ht="60" x14ac:dyDescent="0.25">
      <c r="A2984" s="214" t="s">
        <v>1881</v>
      </c>
      <c r="B2984" s="214" t="s">
        <v>4943</v>
      </c>
      <c r="C2984" s="223" t="s">
        <v>4907</v>
      </c>
      <c r="D2984" s="223"/>
      <c r="E2984" s="216">
        <v>15080.08</v>
      </c>
      <c r="F2984" s="216">
        <v>15080.08</v>
      </c>
      <c r="G2984" s="224">
        <v>43822</v>
      </c>
      <c r="H2984" s="271" t="s">
        <v>4904</v>
      </c>
      <c r="I2984" s="214" t="s">
        <v>4905</v>
      </c>
      <c r="J2984" s="214" t="s">
        <v>4906</v>
      </c>
    </row>
    <row r="2985" spans="1:10" ht="60" x14ac:dyDescent="0.25">
      <c r="A2985" s="214" t="s">
        <v>1880</v>
      </c>
      <c r="B2985" s="214" t="s">
        <v>4944</v>
      </c>
      <c r="C2985" s="223" t="s">
        <v>4907</v>
      </c>
      <c r="D2985" s="223"/>
      <c r="E2985" s="216">
        <v>15080.08</v>
      </c>
      <c r="F2985" s="216">
        <v>15080.08</v>
      </c>
      <c r="G2985" s="224">
        <v>43822</v>
      </c>
      <c r="H2985" s="271" t="s">
        <v>4904</v>
      </c>
      <c r="I2985" s="214" t="s">
        <v>4905</v>
      </c>
      <c r="J2985" s="214" t="s">
        <v>4906</v>
      </c>
    </row>
    <row r="2986" spans="1:10" ht="60" x14ac:dyDescent="0.25">
      <c r="A2986" s="214" t="s">
        <v>7471</v>
      </c>
      <c r="B2986" s="214" t="s">
        <v>4945</v>
      </c>
      <c r="C2986" s="223" t="s">
        <v>4907</v>
      </c>
      <c r="D2986" s="223"/>
      <c r="E2986" s="216">
        <v>14789.2</v>
      </c>
      <c r="F2986" s="216">
        <v>14789.2</v>
      </c>
      <c r="G2986" s="224">
        <v>43822</v>
      </c>
      <c r="H2986" s="271" t="s">
        <v>4904</v>
      </c>
      <c r="I2986" s="214" t="s">
        <v>4905</v>
      </c>
      <c r="J2986" s="214" t="s">
        <v>4906</v>
      </c>
    </row>
    <row r="2987" spans="1:10" ht="60" x14ac:dyDescent="0.25">
      <c r="A2987" s="214" t="s">
        <v>1879</v>
      </c>
      <c r="B2987" s="214" t="s">
        <v>4946</v>
      </c>
      <c r="C2987" s="223" t="s">
        <v>4907</v>
      </c>
      <c r="D2987" s="223"/>
      <c r="E2987" s="216">
        <v>14789.2</v>
      </c>
      <c r="F2987" s="216">
        <v>14789.2</v>
      </c>
      <c r="G2987" s="224">
        <v>43822</v>
      </c>
      <c r="H2987" s="271" t="s">
        <v>4904</v>
      </c>
      <c r="I2987" s="214" t="s">
        <v>4905</v>
      </c>
      <c r="J2987" s="214" t="s">
        <v>4906</v>
      </c>
    </row>
    <row r="2988" spans="1:10" ht="96" x14ac:dyDescent="0.25">
      <c r="A2988" s="214" t="s">
        <v>1878</v>
      </c>
      <c r="B2988" s="214" t="s">
        <v>4947</v>
      </c>
      <c r="C2988" s="223" t="s">
        <v>4907</v>
      </c>
      <c r="D2988" s="223"/>
      <c r="E2988" s="216">
        <v>23013.32</v>
      </c>
      <c r="F2988" s="216">
        <v>23013.32</v>
      </c>
      <c r="G2988" s="224">
        <v>43822</v>
      </c>
      <c r="H2988" s="271" t="s">
        <v>4904</v>
      </c>
      <c r="I2988" s="214" t="s">
        <v>4905</v>
      </c>
      <c r="J2988" s="214" t="s">
        <v>4906</v>
      </c>
    </row>
    <row r="2989" spans="1:10" ht="96" x14ac:dyDescent="0.25">
      <c r="A2989" s="214" t="s">
        <v>1876</v>
      </c>
      <c r="B2989" s="214" t="s">
        <v>4948</v>
      </c>
      <c r="C2989" s="223" t="s">
        <v>4907</v>
      </c>
      <c r="D2989" s="223"/>
      <c r="E2989" s="216">
        <v>23013.32</v>
      </c>
      <c r="F2989" s="216">
        <v>23013.32</v>
      </c>
      <c r="G2989" s="224">
        <v>43822</v>
      </c>
      <c r="H2989" s="271" t="s">
        <v>4904</v>
      </c>
      <c r="I2989" s="214" t="s">
        <v>4905</v>
      </c>
      <c r="J2989" s="214" t="s">
        <v>4906</v>
      </c>
    </row>
    <row r="2990" spans="1:10" ht="96" x14ac:dyDescent="0.25">
      <c r="A2990" s="214" t="s">
        <v>1875</v>
      </c>
      <c r="B2990" s="214" t="s">
        <v>4949</v>
      </c>
      <c r="C2990" s="223" t="s">
        <v>4907</v>
      </c>
      <c r="D2990" s="223"/>
      <c r="E2990" s="216">
        <v>23013.32</v>
      </c>
      <c r="F2990" s="216">
        <v>23013.32</v>
      </c>
      <c r="G2990" s="224">
        <v>43822</v>
      </c>
      <c r="H2990" s="271" t="s">
        <v>4904</v>
      </c>
      <c r="I2990" s="214" t="s">
        <v>4905</v>
      </c>
      <c r="J2990" s="214" t="s">
        <v>4906</v>
      </c>
    </row>
    <row r="2991" spans="1:10" ht="96" x14ac:dyDescent="0.25">
      <c r="A2991" s="214" t="s">
        <v>1874</v>
      </c>
      <c r="B2991" s="214" t="s">
        <v>4950</v>
      </c>
      <c r="C2991" s="223" t="s">
        <v>4907</v>
      </c>
      <c r="D2991" s="223"/>
      <c r="E2991" s="216">
        <v>23013.32</v>
      </c>
      <c r="F2991" s="216">
        <v>23013.32</v>
      </c>
      <c r="G2991" s="224">
        <v>43822</v>
      </c>
      <c r="H2991" s="271" t="s">
        <v>4904</v>
      </c>
      <c r="I2991" s="214" t="s">
        <v>4905</v>
      </c>
      <c r="J2991" s="214" t="s">
        <v>4906</v>
      </c>
    </row>
    <row r="2992" spans="1:10" ht="60" x14ac:dyDescent="0.25">
      <c r="A2992" s="214" t="s">
        <v>1873</v>
      </c>
      <c r="B2992" s="214" t="s">
        <v>4951</v>
      </c>
      <c r="C2992" s="223" t="s">
        <v>4907</v>
      </c>
      <c r="D2992" s="223"/>
      <c r="E2992" s="214" t="s">
        <v>4899</v>
      </c>
      <c r="F2992" s="214" t="s">
        <v>4899</v>
      </c>
      <c r="G2992" s="224">
        <v>43822</v>
      </c>
      <c r="H2992" s="271" t="s">
        <v>4904</v>
      </c>
      <c r="I2992" s="214" t="s">
        <v>4905</v>
      </c>
      <c r="J2992" s="214" t="s">
        <v>4906</v>
      </c>
    </row>
    <row r="2993" spans="1:10" ht="60" x14ac:dyDescent="0.25">
      <c r="A2993" s="214" t="s">
        <v>7472</v>
      </c>
      <c r="B2993" s="214" t="s">
        <v>4952</v>
      </c>
      <c r="C2993" s="223" t="s">
        <v>4907</v>
      </c>
      <c r="D2993" s="223"/>
      <c r="E2993" s="216">
        <v>26030</v>
      </c>
      <c r="F2993" s="216">
        <v>26030</v>
      </c>
      <c r="G2993" s="224">
        <v>43822</v>
      </c>
      <c r="H2993" s="271" t="s">
        <v>4904</v>
      </c>
      <c r="I2993" s="214" t="s">
        <v>4905</v>
      </c>
      <c r="J2993" s="214" t="s">
        <v>4906</v>
      </c>
    </row>
    <row r="2994" spans="1:10" ht="60" x14ac:dyDescent="0.25">
      <c r="A2994" s="214" t="s">
        <v>7473</v>
      </c>
      <c r="B2994" s="214" t="s">
        <v>4953</v>
      </c>
      <c r="C2994" s="223" t="s">
        <v>4907</v>
      </c>
      <c r="D2994" s="223"/>
      <c r="E2994" s="216">
        <v>26030</v>
      </c>
      <c r="F2994" s="216">
        <v>26030</v>
      </c>
      <c r="G2994" s="224">
        <v>43822</v>
      </c>
      <c r="H2994" s="271" t="s">
        <v>4904</v>
      </c>
      <c r="I2994" s="214" t="s">
        <v>4905</v>
      </c>
      <c r="J2994" s="214" t="s">
        <v>4906</v>
      </c>
    </row>
    <row r="2995" spans="1:10" ht="60" x14ac:dyDescent="0.25">
      <c r="A2995" s="214" t="s">
        <v>7474</v>
      </c>
      <c r="B2995" s="214" t="s">
        <v>4954</v>
      </c>
      <c r="C2995" s="223" t="s">
        <v>4907</v>
      </c>
      <c r="D2995" s="223"/>
      <c r="E2995" s="216">
        <v>26030</v>
      </c>
      <c r="F2995" s="216">
        <v>26030</v>
      </c>
      <c r="G2995" s="224">
        <v>43822</v>
      </c>
      <c r="H2995" s="271" t="s">
        <v>4904</v>
      </c>
      <c r="I2995" s="214" t="s">
        <v>4905</v>
      </c>
      <c r="J2995" s="214" t="s">
        <v>4906</v>
      </c>
    </row>
    <row r="2996" spans="1:10" ht="60" x14ac:dyDescent="0.25">
      <c r="A2996" s="214" t="s">
        <v>7475</v>
      </c>
      <c r="B2996" s="214" t="s">
        <v>4955</v>
      </c>
      <c r="C2996" s="223" t="s">
        <v>4907</v>
      </c>
      <c r="D2996" s="223"/>
      <c r="E2996" s="216">
        <v>26030</v>
      </c>
      <c r="F2996" s="216">
        <v>26030</v>
      </c>
      <c r="G2996" s="224">
        <v>43822</v>
      </c>
      <c r="H2996" s="271" t="s">
        <v>4904</v>
      </c>
      <c r="I2996" s="214" t="s">
        <v>4905</v>
      </c>
      <c r="J2996" s="214" t="s">
        <v>4906</v>
      </c>
    </row>
    <row r="2997" spans="1:10" ht="60" x14ac:dyDescent="0.25">
      <c r="A2997" s="214" t="s">
        <v>7476</v>
      </c>
      <c r="B2997" s="214" t="s">
        <v>4956</v>
      </c>
      <c r="C2997" s="223" t="s">
        <v>4907</v>
      </c>
      <c r="D2997" s="223"/>
      <c r="E2997" s="216">
        <v>26030</v>
      </c>
      <c r="F2997" s="216">
        <v>26030</v>
      </c>
      <c r="G2997" s="224">
        <v>43822</v>
      </c>
      <c r="H2997" s="271" t="s">
        <v>4904</v>
      </c>
      <c r="I2997" s="214" t="s">
        <v>4905</v>
      </c>
      <c r="J2997" s="214" t="s">
        <v>4906</v>
      </c>
    </row>
    <row r="2998" spans="1:10" ht="60" x14ac:dyDescent="0.25">
      <c r="A2998" s="214" t="s">
        <v>1868</v>
      </c>
      <c r="B2998" s="214" t="s">
        <v>4957</v>
      </c>
      <c r="C2998" s="223" t="s">
        <v>4907</v>
      </c>
      <c r="D2998" s="223"/>
      <c r="E2998" s="216">
        <v>26030</v>
      </c>
      <c r="F2998" s="216">
        <v>26030</v>
      </c>
      <c r="G2998" s="224">
        <v>43822</v>
      </c>
      <c r="H2998" s="271" t="s">
        <v>4904</v>
      </c>
      <c r="I2998" s="214" t="s">
        <v>4905</v>
      </c>
      <c r="J2998" s="214" t="s">
        <v>4906</v>
      </c>
    </row>
    <row r="2999" spans="1:10" ht="60" x14ac:dyDescent="0.25">
      <c r="A2999" s="214" t="s">
        <v>1867</v>
      </c>
      <c r="B2999" s="214" t="s">
        <v>4958</v>
      </c>
      <c r="C2999" s="223" t="s">
        <v>4907</v>
      </c>
      <c r="D2999" s="223"/>
      <c r="E2999" s="214" t="s">
        <v>4900</v>
      </c>
      <c r="F2999" s="214" t="s">
        <v>4900</v>
      </c>
      <c r="G2999" s="224">
        <v>43822</v>
      </c>
      <c r="H2999" s="271" t="s">
        <v>4904</v>
      </c>
      <c r="I2999" s="214" t="s">
        <v>4905</v>
      </c>
      <c r="J2999" s="214" t="s">
        <v>4906</v>
      </c>
    </row>
    <row r="3000" spans="1:10" ht="60" x14ac:dyDescent="0.25">
      <c r="A3000" s="214" t="s">
        <v>7477</v>
      </c>
      <c r="B3000" s="214" t="s">
        <v>4959</v>
      </c>
      <c r="C3000" s="223" t="s">
        <v>4907</v>
      </c>
      <c r="D3000" s="223"/>
      <c r="E3000" s="214" t="s">
        <v>4901</v>
      </c>
      <c r="F3000" s="214" t="s">
        <v>4901</v>
      </c>
      <c r="G3000" s="224">
        <v>43822</v>
      </c>
      <c r="H3000" s="271" t="s">
        <v>4904</v>
      </c>
      <c r="I3000" s="214" t="s">
        <v>4905</v>
      </c>
      <c r="J3000" s="214" t="s">
        <v>4906</v>
      </c>
    </row>
    <row r="3001" spans="1:10" ht="60" x14ac:dyDescent="0.25">
      <c r="A3001" s="214" t="s">
        <v>7478</v>
      </c>
      <c r="B3001" s="214" t="s">
        <v>4960</v>
      </c>
      <c r="C3001" s="223" t="s">
        <v>4907</v>
      </c>
      <c r="D3001" s="223"/>
      <c r="E3001" s="216">
        <v>13284.71</v>
      </c>
      <c r="F3001" s="216">
        <v>13284.71</v>
      </c>
      <c r="G3001" s="224">
        <v>43822</v>
      </c>
      <c r="H3001" s="271" t="s">
        <v>4904</v>
      </c>
      <c r="I3001" s="214" t="s">
        <v>4905</v>
      </c>
      <c r="J3001" s="214" t="s">
        <v>4906</v>
      </c>
    </row>
    <row r="3002" spans="1:10" ht="60" x14ac:dyDescent="0.25">
      <c r="A3002" s="214" t="s">
        <v>7479</v>
      </c>
      <c r="B3002" s="214" t="s">
        <v>4961</v>
      </c>
      <c r="C3002" s="223" t="s">
        <v>4907</v>
      </c>
      <c r="D3002" s="223"/>
      <c r="E3002" s="216">
        <v>13284.71</v>
      </c>
      <c r="F3002" s="216">
        <v>13284.71</v>
      </c>
      <c r="G3002" s="224">
        <v>43822</v>
      </c>
      <c r="H3002" s="271" t="s">
        <v>4904</v>
      </c>
      <c r="I3002" s="214" t="s">
        <v>4905</v>
      </c>
      <c r="J3002" s="214" t="s">
        <v>4906</v>
      </c>
    </row>
    <row r="3003" spans="1:10" ht="72" x14ac:dyDescent="0.25">
      <c r="A3003" s="214" t="s">
        <v>7480</v>
      </c>
      <c r="B3003" s="214" t="s">
        <v>4962</v>
      </c>
      <c r="C3003" s="223" t="s">
        <v>4907</v>
      </c>
      <c r="D3003" s="223"/>
      <c r="E3003" s="214" t="s">
        <v>4902</v>
      </c>
      <c r="F3003" s="214" t="s">
        <v>4902</v>
      </c>
      <c r="G3003" s="224">
        <v>43822</v>
      </c>
      <c r="H3003" s="271" t="s">
        <v>4904</v>
      </c>
      <c r="I3003" s="214" t="s">
        <v>4905</v>
      </c>
      <c r="J3003" s="214" t="s">
        <v>4906</v>
      </c>
    </row>
    <row r="3004" spans="1:10" ht="72" x14ac:dyDescent="0.25">
      <c r="A3004" s="214" t="s">
        <v>7481</v>
      </c>
      <c r="B3004" s="214" t="s">
        <v>4963</v>
      </c>
      <c r="C3004" s="223" t="s">
        <v>4907</v>
      </c>
      <c r="D3004" s="223" t="s">
        <v>4908</v>
      </c>
      <c r="E3004" s="214" t="s">
        <v>4903</v>
      </c>
      <c r="F3004" s="214" t="s">
        <v>4903</v>
      </c>
      <c r="G3004" s="224">
        <v>43822</v>
      </c>
      <c r="H3004" s="271" t="s">
        <v>4904</v>
      </c>
      <c r="I3004" s="214" t="s">
        <v>4905</v>
      </c>
      <c r="J3004" s="214" t="s">
        <v>4906</v>
      </c>
    </row>
    <row r="3005" spans="1:10" x14ac:dyDescent="0.25">
      <c r="A3005" s="214" t="s">
        <v>7482</v>
      </c>
      <c r="B3005" s="286" t="s">
        <v>4829</v>
      </c>
      <c r="C3005" s="287" t="s">
        <v>4827</v>
      </c>
      <c r="D3005" s="287"/>
      <c r="E3005" s="287">
        <v>13200</v>
      </c>
      <c r="F3005" s="287">
        <v>0</v>
      </c>
      <c r="G3005" s="288"/>
      <c r="H3005" s="286"/>
      <c r="I3005" s="289" t="s">
        <v>4797</v>
      </c>
      <c r="J3005" s="289" t="s">
        <v>4682</v>
      </c>
    </row>
    <row r="3006" spans="1:10" ht="24" x14ac:dyDescent="0.25">
      <c r="A3006" s="214" t="s">
        <v>1859</v>
      </c>
      <c r="B3006" s="290" t="s">
        <v>4828</v>
      </c>
      <c r="C3006" s="291" t="s">
        <v>4824</v>
      </c>
      <c r="D3006" s="291"/>
      <c r="E3006" s="291">
        <v>32500</v>
      </c>
      <c r="F3006" s="291">
        <v>0</v>
      </c>
      <c r="G3006" s="292"/>
      <c r="H3006" s="271"/>
      <c r="I3006" s="214" t="s">
        <v>4797</v>
      </c>
      <c r="J3006" s="214" t="s">
        <v>4682</v>
      </c>
    </row>
    <row r="3007" spans="1:10" x14ac:dyDescent="0.25">
      <c r="A3007" s="214" t="s">
        <v>1857</v>
      </c>
      <c r="B3007" s="214" t="s">
        <v>4799</v>
      </c>
      <c r="C3007" s="214" t="s">
        <v>4830</v>
      </c>
      <c r="D3007" s="214" t="s">
        <v>4802</v>
      </c>
      <c r="E3007" s="214" t="s">
        <v>4804</v>
      </c>
      <c r="F3007" s="214" t="s">
        <v>4805</v>
      </c>
      <c r="G3007" s="214"/>
      <c r="H3007" s="293"/>
      <c r="I3007" s="214" t="s">
        <v>4797</v>
      </c>
      <c r="J3007" s="214" t="s">
        <v>4682</v>
      </c>
    </row>
    <row r="3008" spans="1:10" x14ac:dyDescent="0.25">
      <c r="A3008" s="214" t="s">
        <v>7483</v>
      </c>
      <c r="B3008" s="214" t="s">
        <v>4799</v>
      </c>
      <c r="C3008" s="214" t="s">
        <v>4830</v>
      </c>
      <c r="D3008" s="214" t="s">
        <v>4803</v>
      </c>
      <c r="E3008" s="214" t="s">
        <v>4806</v>
      </c>
      <c r="F3008" s="214" t="s">
        <v>4807</v>
      </c>
      <c r="G3008" s="214"/>
      <c r="H3008" s="293"/>
      <c r="I3008" s="214" t="s">
        <v>4797</v>
      </c>
      <c r="J3008" s="214" t="s">
        <v>4682</v>
      </c>
    </row>
    <row r="3009" spans="1:10" x14ac:dyDescent="0.25">
      <c r="A3009" s="214" t="s">
        <v>1854</v>
      </c>
      <c r="B3009" s="214" t="s">
        <v>4800</v>
      </c>
      <c r="C3009" s="214" t="s">
        <v>4830</v>
      </c>
      <c r="D3009" s="223"/>
      <c r="E3009" s="214" t="s">
        <v>4808</v>
      </c>
      <c r="F3009" s="214">
        <v>0</v>
      </c>
      <c r="G3009" s="214"/>
      <c r="H3009" s="293"/>
      <c r="I3009" s="214" t="s">
        <v>4797</v>
      </c>
      <c r="J3009" s="214" t="s">
        <v>4682</v>
      </c>
    </row>
    <row r="3010" spans="1:10" x14ac:dyDescent="0.25">
      <c r="A3010" s="214" t="s">
        <v>1852</v>
      </c>
      <c r="B3010" s="214" t="s">
        <v>4798</v>
      </c>
      <c r="C3010" s="214" t="s">
        <v>4831</v>
      </c>
      <c r="D3010" s="214" t="s">
        <v>4801</v>
      </c>
      <c r="E3010" s="214" t="s">
        <v>4812</v>
      </c>
      <c r="F3010" s="214" t="s">
        <v>4813</v>
      </c>
      <c r="G3010" s="214"/>
      <c r="H3010" s="293"/>
      <c r="I3010" s="214" t="s">
        <v>4797</v>
      </c>
      <c r="J3010" s="214" t="s">
        <v>4682</v>
      </c>
    </row>
    <row r="3011" spans="1:10" x14ac:dyDescent="0.25">
      <c r="A3011" s="214" t="s">
        <v>1850</v>
      </c>
      <c r="B3011" s="214" t="s">
        <v>4799</v>
      </c>
      <c r="C3011" s="214" t="s">
        <v>4831</v>
      </c>
      <c r="D3011" s="214" t="s">
        <v>4802</v>
      </c>
      <c r="E3011" s="214" t="s">
        <v>4804</v>
      </c>
      <c r="F3011" s="214" t="s">
        <v>4805</v>
      </c>
      <c r="G3011" s="214"/>
      <c r="H3011" s="293"/>
      <c r="I3011" s="214" t="s">
        <v>4797</v>
      </c>
      <c r="J3011" s="214" t="s">
        <v>4682</v>
      </c>
    </row>
    <row r="3012" spans="1:10" x14ac:dyDescent="0.25">
      <c r="A3012" s="214" t="s">
        <v>7484</v>
      </c>
      <c r="B3012" s="214" t="s">
        <v>4800</v>
      </c>
      <c r="C3012" s="214" t="s">
        <v>4831</v>
      </c>
      <c r="D3012" s="214"/>
      <c r="E3012" s="214" t="s">
        <v>4814</v>
      </c>
      <c r="F3012" s="214">
        <v>0</v>
      </c>
      <c r="G3012" s="214"/>
      <c r="H3012" s="293"/>
      <c r="I3012" s="214" t="s">
        <v>4797</v>
      </c>
      <c r="J3012" s="214" t="s">
        <v>4682</v>
      </c>
    </row>
    <row r="3013" spans="1:10" x14ac:dyDescent="0.25">
      <c r="A3013" s="214" t="s">
        <v>7485</v>
      </c>
      <c r="B3013" s="213" t="s">
        <v>4809</v>
      </c>
      <c r="C3013" s="214" t="s">
        <v>4831</v>
      </c>
      <c r="D3013" s="213"/>
      <c r="E3013" s="213" t="s">
        <v>4810</v>
      </c>
      <c r="F3013" s="213" t="s">
        <v>4811</v>
      </c>
      <c r="G3013" s="213"/>
      <c r="H3013" s="293"/>
      <c r="I3013" s="214" t="s">
        <v>4797</v>
      </c>
      <c r="J3013" s="214" t="s">
        <v>4682</v>
      </c>
    </row>
    <row r="3014" spans="1:10" ht="24" x14ac:dyDescent="0.25">
      <c r="A3014" s="214" t="s">
        <v>7486</v>
      </c>
      <c r="B3014" s="213" t="s">
        <v>4809</v>
      </c>
      <c r="C3014" s="214" t="s">
        <v>4832</v>
      </c>
      <c r="D3014" s="213"/>
      <c r="E3014" s="213" t="s">
        <v>4815</v>
      </c>
      <c r="F3014" s="213" t="s">
        <v>4816</v>
      </c>
      <c r="G3014" s="213"/>
      <c r="H3014" s="293"/>
      <c r="I3014" s="214" t="s">
        <v>4797</v>
      </c>
      <c r="J3014" s="214" t="s">
        <v>4682</v>
      </c>
    </row>
    <row r="3015" spans="1:10" x14ac:dyDescent="0.25">
      <c r="A3015" s="214" t="s">
        <v>7487</v>
      </c>
      <c r="B3015" s="214" t="s">
        <v>4799</v>
      </c>
      <c r="C3015" s="214" t="s">
        <v>4833</v>
      </c>
      <c r="D3015" s="214" t="s">
        <v>4817</v>
      </c>
      <c r="E3015" s="214" t="s">
        <v>4806</v>
      </c>
      <c r="F3015" s="214" t="s">
        <v>4807</v>
      </c>
      <c r="G3015" s="214"/>
      <c r="H3015" s="293"/>
      <c r="I3015" s="214" t="s">
        <v>4797</v>
      </c>
      <c r="J3015" s="214" t="s">
        <v>4682</v>
      </c>
    </row>
    <row r="3016" spans="1:10" x14ac:dyDescent="0.25">
      <c r="A3016" s="214" t="s">
        <v>7488</v>
      </c>
      <c r="B3016" s="213" t="s">
        <v>4809</v>
      </c>
      <c r="C3016" s="214" t="s">
        <v>4833</v>
      </c>
      <c r="D3016" s="213"/>
      <c r="E3016" s="213" t="s">
        <v>4810</v>
      </c>
      <c r="F3016" s="213" t="s">
        <v>4811</v>
      </c>
      <c r="G3016" s="213"/>
      <c r="H3016" s="293"/>
      <c r="I3016" s="214" t="s">
        <v>4797</v>
      </c>
      <c r="J3016" s="214" t="s">
        <v>4682</v>
      </c>
    </row>
    <row r="3017" spans="1:10" ht="24" x14ac:dyDescent="0.25">
      <c r="A3017" s="214" t="s">
        <v>7489</v>
      </c>
      <c r="B3017" s="213" t="s">
        <v>4818</v>
      </c>
      <c r="C3017" s="214" t="s">
        <v>4834</v>
      </c>
      <c r="D3017" s="214"/>
      <c r="E3017" s="214" t="s">
        <v>4819</v>
      </c>
      <c r="F3017" s="214" t="s">
        <v>4820</v>
      </c>
      <c r="G3017" s="213"/>
      <c r="H3017" s="293"/>
      <c r="I3017" s="214" t="s">
        <v>4797</v>
      </c>
      <c r="J3017" s="214" t="s">
        <v>4682</v>
      </c>
    </row>
    <row r="3018" spans="1:10" ht="42" customHeight="1" x14ac:dyDescent="0.25">
      <c r="A3018" s="214" t="s">
        <v>7490</v>
      </c>
      <c r="B3018" s="214" t="s">
        <v>5577</v>
      </c>
      <c r="C3018" s="214" t="s">
        <v>7840</v>
      </c>
      <c r="D3018" s="224">
        <v>43910</v>
      </c>
      <c r="E3018" s="223">
        <v>1</v>
      </c>
      <c r="F3018" s="223">
        <v>0</v>
      </c>
      <c r="G3018" s="271" t="s">
        <v>5062</v>
      </c>
      <c r="H3018" s="214" t="s">
        <v>5578</v>
      </c>
      <c r="I3018" s="214" t="s">
        <v>3940</v>
      </c>
      <c r="J3018" s="65"/>
    </row>
    <row r="3019" spans="1:10" ht="36" x14ac:dyDescent="0.25">
      <c r="A3019" s="214" t="s">
        <v>7491</v>
      </c>
      <c r="B3019" s="214" t="s">
        <v>5577</v>
      </c>
      <c r="C3019" s="214" t="s">
        <v>4767</v>
      </c>
      <c r="D3019" s="294">
        <v>43910</v>
      </c>
      <c r="E3019" s="223">
        <v>1</v>
      </c>
      <c r="F3019" s="223">
        <v>0</v>
      </c>
      <c r="G3019" s="271" t="s">
        <v>5062</v>
      </c>
      <c r="H3019" s="214" t="s">
        <v>5578</v>
      </c>
      <c r="I3019" s="214" t="s">
        <v>3940</v>
      </c>
      <c r="J3019" s="65"/>
    </row>
    <row r="3020" spans="1:10" ht="36" x14ac:dyDescent="0.25">
      <c r="A3020" s="214" t="s">
        <v>7492</v>
      </c>
      <c r="B3020" s="214" t="s">
        <v>5577</v>
      </c>
      <c r="C3020" s="214" t="s">
        <v>4569</v>
      </c>
      <c r="D3020" s="294">
        <v>43910</v>
      </c>
      <c r="E3020" s="223">
        <v>1</v>
      </c>
      <c r="F3020" s="223">
        <v>0</v>
      </c>
      <c r="G3020" s="271" t="s">
        <v>5062</v>
      </c>
      <c r="H3020" s="214" t="s">
        <v>5578</v>
      </c>
      <c r="I3020" s="214" t="s">
        <v>3940</v>
      </c>
      <c r="J3020" s="65"/>
    </row>
    <row r="3021" spans="1:10" ht="36" x14ac:dyDescent="0.25">
      <c r="A3021" s="214" t="s">
        <v>7493</v>
      </c>
      <c r="B3021" s="214" t="s">
        <v>8057</v>
      </c>
      <c r="C3021" s="214" t="s">
        <v>8058</v>
      </c>
      <c r="D3021" s="294">
        <v>43910</v>
      </c>
      <c r="E3021" s="223">
        <v>1</v>
      </c>
      <c r="F3021" s="223">
        <v>0</v>
      </c>
      <c r="G3021" s="271" t="s">
        <v>5062</v>
      </c>
      <c r="H3021" s="219">
        <v>45023</v>
      </c>
      <c r="I3021" s="214" t="s">
        <v>3940</v>
      </c>
      <c r="J3021" s="295" t="s">
        <v>5509</v>
      </c>
    </row>
    <row r="3022" spans="1:10" ht="36" x14ac:dyDescent="0.25">
      <c r="A3022" s="214" t="s">
        <v>1844</v>
      </c>
      <c r="B3022" s="214" t="s">
        <v>5577</v>
      </c>
      <c r="C3022" s="214" t="s">
        <v>7841</v>
      </c>
      <c r="D3022" s="294">
        <v>43910</v>
      </c>
      <c r="E3022" s="223">
        <v>1</v>
      </c>
      <c r="F3022" s="223">
        <v>0</v>
      </c>
      <c r="G3022" s="271" t="s">
        <v>5062</v>
      </c>
      <c r="H3022" s="214" t="s">
        <v>5578</v>
      </c>
      <c r="I3022" s="214" t="s">
        <v>3940</v>
      </c>
      <c r="J3022" s="65"/>
    </row>
    <row r="3023" spans="1:10" ht="36" x14ac:dyDescent="0.25">
      <c r="A3023" s="214" t="s">
        <v>1843</v>
      </c>
      <c r="B3023" s="214" t="s">
        <v>5577</v>
      </c>
      <c r="C3023" s="214" t="s">
        <v>7842</v>
      </c>
      <c r="D3023" s="294">
        <v>43910</v>
      </c>
      <c r="E3023" s="223">
        <v>1</v>
      </c>
      <c r="F3023" s="223">
        <v>0</v>
      </c>
      <c r="G3023" s="271" t="s">
        <v>5062</v>
      </c>
      <c r="H3023" s="214" t="s">
        <v>5578</v>
      </c>
      <c r="I3023" s="214" t="s">
        <v>3940</v>
      </c>
      <c r="J3023" s="65"/>
    </row>
    <row r="3024" spans="1:10" ht="36" x14ac:dyDescent="0.25">
      <c r="A3024" s="214" t="s">
        <v>1841</v>
      </c>
      <c r="B3024" s="214" t="s">
        <v>5577</v>
      </c>
      <c r="C3024" s="216" t="s">
        <v>4573</v>
      </c>
      <c r="D3024" s="294">
        <v>43910</v>
      </c>
      <c r="E3024" s="223">
        <v>1</v>
      </c>
      <c r="F3024" s="223">
        <v>0</v>
      </c>
      <c r="G3024" s="271" t="s">
        <v>5062</v>
      </c>
      <c r="H3024" s="214" t="s">
        <v>5578</v>
      </c>
      <c r="I3024" s="214" t="s">
        <v>3940</v>
      </c>
      <c r="J3024" s="65"/>
    </row>
    <row r="3025" spans="1:10" ht="36" x14ac:dyDescent="0.25">
      <c r="A3025" s="214" t="s">
        <v>1840</v>
      </c>
      <c r="B3025" s="214" t="s">
        <v>5577</v>
      </c>
      <c r="C3025" s="216" t="s">
        <v>7843</v>
      </c>
      <c r="D3025" s="294">
        <v>43910</v>
      </c>
      <c r="E3025" s="223">
        <v>1</v>
      </c>
      <c r="F3025" s="223">
        <v>0</v>
      </c>
      <c r="G3025" s="271" t="s">
        <v>5062</v>
      </c>
      <c r="H3025" s="214" t="s">
        <v>5578</v>
      </c>
      <c r="I3025" s="214" t="s">
        <v>3940</v>
      </c>
      <c r="J3025" s="65"/>
    </row>
    <row r="3026" spans="1:10" ht="36" x14ac:dyDescent="0.25">
      <c r="A3026" s="214" t="s">
        <v>1839</v>
      </c>
      <c r="B3026" s="214" t="s">
        <v>5577</v>
      </c>
      <c r="C3026" s="216" t="s">
        <v>4765</v>
      </c>
      <c r="D3026" s="294">
        <v>43910</v>
      </c>
      <c r="E3026" s="223">
        <v>1</v>
      </c>
      <c r="F3026" s="223">
        <v>0</v>
      </c>
      <c r="G3026" s="271" t="s">
        <v>5062</v>
      </c>
      <c r="H3026" s="214" t="s">
        <v>5578</v>
      </c>
      <c r="I3026" s="214" t="s">
        <v>3940</v>
      </c>
      <c r="J3026" s="65"/>
    </row>
    <row r="3027" spans="1:10" ht="36" x14ac:dyDescent="0.25">
      <c r="A3027" s="214" t="s">
        <v>7494</v>
      </c>
      <c r="B3027" s="222" t="s">
        <v>7836</v>
      </c>
      <c r="C3027" s="223" t="s">
        <v>7837</v>
      </c>
      <c r="D3027" s="223"/>
      <c r="E3027" s="223">
        <v>1</v>
      </c>
      <c r="F3027" s="223">
        <v>0</v>
      </c>
      <c r="G3027" s="224"/>
      <c r="H3027" s="222"/>
      <c r="I3027" s="214" t="s">
        <v>3940</v>
      </c>
      <c r="J3027" s="214" t="s">
        <v>5580</v>
      </c>
    </row>
    <row r="3028" spans="1:10" ht="36" x14ac:dyDescent="0.25">
      <c r="A3028" s="214" t="s">
        <v>7495</v>
      </c>
      <c r="B3028" s="214" t="s">
        <v>5067</v>
      </c>
      <c r="C3028" s="65"/>
      <c r="D3028" s="65"/>
      <c r="E3028" s="214">
        <v>25350</v>
      </c>
      <c r="F3028" s="220">
        <v>0</v>
      </c>
      <c r="G3028" s="65"/>
      <c r="H3028" s="65"/>
      <c r="I3028" s="214" t="s">
        <v>4723</v>
      </c>
      <c r="J3028" s="214" t="s">
        <v>4730</v>
      </c>
    </row>
    <row r="3029" spans="1:10" ht="36" x14ac:dyDescent="0.25">
      <c r="A3029" s="214" t="s">
        <v>7496</v>
      </c>
      <c r="B3029" s="214" t="s">
        <v>5065</v>
      </c>
      <c r="C3029" s="65"/>
      <c r="D3029" s="65"/>
      <c r="E3029" s="214">
        <v>10500</v>
      </c>
      <c r="F3029" s="214">
        <v>0</v>
      </c>
      <c r="G3029" s="65"/>
      <c r="H3029" s="65"/>
      <c r="I3029" s="214" t="s">
        <v>3508</v>
      </c>
      <c r="J3029" s="214" t="s">
        <v>4730</v>
      </c>
    </row>
    <row r="3030" spans="1:10" ht="36" x14ac:dyDescent="0.25">
      <c r="A3030" s="214" t="s">
        <v>7497</v>
      </c>
      <c r="B3030" s="214" t="s">
        <v>5066</v>
      </c>
      <c r="C3030" s="65"/>
      <c r="D3030" s="65"/>
      <c r="E3030" s="214">
        <v>18750</v>
      </c>
      <c r="F3030" s="214">
        <v>0</v>
      </c>
      <c r="G3030" s="65"/>
      <c r="H3030" s="65"/>
      <c r="I3030" s="214" t="s">
        <v>3508</v>
      </c>
      <c r="J3030" s="214" t="s">
        <v>4730</v>
      </c>
    </row>
    <row r="3031" spans="1:10" x14ac:dyDescent="0.25">
      <c r="A3031" s="214" t="s">
        <v>1837</v>
      </c>
      <c r="B3031" s="214" t="s">
        <v>5068</v>
      </c>
      <c r="C3031" s="296"/>
      <c r="D3031" s="296"/>
      <c r="E3031" s="235">
        <v>15301</v>
      </c>
      <c r="F3031" s="235">
        <v>0</v>
      </c>
      <c r="G3031" s="296"/>
      <c r="H3031" s="296"/>
      <c r="I3031" s="214" t="s">
        <v>5073</v>
      </c>
      <c r="J3031" s="214" t="s">
        <v>4730</v>
      </c>
    </row>
    <row r="3032" spans="1:10" ht="84" x14ac:dyDescent="0.25">
      <c r="A3032" s="214" t="s">
        <v>1836</v>
      </c>
      <c r="B3032" s="214" t="s">
        <v>5069</v>
      </c>
      <c r="C3032" s="296"/>
      <c r="D3032" s="296"/>
      <c r="E3032" s="235">
        <v>41990</v>
      </c>
      <c r="F3032" s="235">
        <v>0</v>
      </c>
      <c r="G3032" s="296"/>
      <c r="H3032" s="296"/>
      <c r="I3032" s="214" t="s">
        <v>8141</v>
      </c>
      <c r="J3032" s="214" t="s">
        <v>8142</v>
      </c>
    </row>
    <row r="3033" spans="1:10" ht="48" x14ac:dyDescent="0.25">
      <c r="A3033" s="214" t="s">
        <v>1835</v>
      </c>
      <c r="B3033" s="214" t="s">
        <v>5070</v>
      </c>
      <c r="C3033" s="296"/>
      <c r="D3033" s="296"/>
      <c r="E3033" s="235">
        <v>32160</v>
      </c>
      <c r="F3033" s="220">
        <v>0</v>
      </c>
      <c r="G3033" s="296"/>
      <c r="H3033" s="296"/>
      <c r="I3033" s="214" t="s">
        <v>5073</v>
      </c>
      <c r="J3033" s="214" t="s">
        <v>4730</v>
      </c>
    </row>
    <row r="3034" spans="1:10" ht="48" x14ac:dyDescent="0.25">
      <c r="A3034" s="214" t="s">
        <v>1833</v>
      </c>
      <c r="B3034" s="214" t="s">
        <v>5071</v>
      </c>
      <c r="C3034" s="296"/>
      <c r="D3034" s="296"/>
      <c r="E3034" s="235">
        <v>32160</v>
      </c>
      <c r="F3034" s="220">
        <v>0</v>
      </c>
      <c r="G3034" s="296"/>
      <c r="H3034" s="296"/>
      <c r="I3034" s="214" t="s">
        <v>5073</v>
      </c>
      <c r="J3034" s="214" t="s">
        <v>4730</v>
      </c>
    </row>
    <row r="3035" spans="1:10" ht="36" x14ac:dyDescent="0.25">
      <c r="A3035" s="214" t="s">
        <v>1831</v>
      </c>
      <c r="B3035" s="214" t="s">
        <v>5072</v>
      </c>
      <c r="C3035" s="296"/>
      <c r="D3035" s="296"/>
      <c r="E3035" s="235">
        <v>31800</v>
      </c>
      <c r="F3035" s="220">
        <v>0</v>
      </c>
      <c r="G3035" s="296"/>
      <c r="H3035" s="296"/>
      <c r="I3035" s="214" t="s">
        <v>5073</v>
      </c>
      <c r="J3035" s="214" t="s">
        <v>4730</v>
      </c>
    </row>
    <row r="3036" spans="1:10" ht="36" x14ac:dyDescent="0.25">
      <c r="A3036" s="214" t="s">
        <v>7498</v>
      </c>
      <c r="B3036" s="214" t="s">
        <v>5099</v>
      </c>
      <c r="C3036" s="296"/>
      <c r="D3036" s="296"/>
      <c r="E3036" s="235">
        <v>25000</v>
      </c>
      <c r="F3036" s="235">
        <v>0</v>
      </c>
      <c r="G3036" s="296"/>
      <c r="H3036" s="296"/>
      <c r="I3036" s="214" t="s">
        <v>4710</v>
      </c>
      <c r="J3036" s="214" t="s">
        <v>5102</v>
      </c>
    </row>
    <row r="3037" spans="1:10" ht="36" x14ac:dyDescent="0.25">
      <c r="A3037" s="214" t="s">
        <v>7499</v>
      </c>
      <c r="B3037" s="214" t="s">
        <v>5100</v>
      </c>
      <c r="C3037" s="296"/>
      <c r="D3037" s="296"/>
      <c r="E3037" s="235">
        <v>12500</v>
      </c>
      <c r="F3037" s="235">
        <v>0</v>
      </c>
      <c r="G3037" s="296"/>
      <c r="H3037" s="296"/>
      <c r="I3037" s="214" t="s">
        <v>4710</v>
      </c>
      <c r="J3037" s="214" t="s">
        <v>5102</v>
      </c>
    </row>
    <row r="3038" spans="1:10" ht="36" x14ac:dyDescent="0.25">
      <c r="A3038" s="214" t="s">
        <v>7500</v>
      </c>
      <c r="B3038" s="214" t="s">
        <v>5101</v>
      </c>
      <c r="C3038" s="296"/>
      <c r="D3038" s="296"/>
      <c r="E3038" s="235">
        <v>11250</v>
      </c>
      <c r="F3038" s="235">
        <v>0</v>
      </c>
      <c r="G3038" s="296"/>
      <c r="H3038" s="296"/>
      <c r="I3038" s="214" t="s">
        <v>4710</v>
      </c>
      <c r="J3038" s="214" t="s">
        <v>5102</v>
      </c>
    </row>
    <row r="3039" spans="1:10" ht="24" x14ac:dyDescent="0.25">
      <c r="A3039" s="214" t="s">
        <v>7501</v>
      </c>
      <c r="B3039" s="214" t="s">
        <v>5103</v>
      </c>
      <c r="C3039" s="296"/>
      <c r="D3039" s="296"/>
      <c r="E3039" s="235">
        <v>20200</v>
      </c>
      <c r="F3039" s="235">
        <v>0</v>
      </c>
      <c r="G3039" s="296"/>
      <c r="H3039" s="296"/>
      <c r="I3039" s="214" t="s">
        <v>3940</v>
      </c>
      <c r="J3039" s="214"/>
    </row>
    <row r="3040" spans="1:10" ht="24" x14ac:dyDescent="0.25">
      <c r="A3040" s="214" t="s">
        <v>7502</v>
      </c>
      <c r="B3040" s="214" t="s">
        <v>5103</v>
      </c>
      <c r="C3040" s="296"/>
      <c r="D3040" s="296"/>
      <c r="E3040" s="235">
        <v>20200</v>
      </c>
      <c r="F3040" s="235">
        <v>0</v>
      </c>
      <c r="G3040" s="296"/>
      <c r="H3040" s="296"/>
      <c r="I3040" s="214" t="s">
        <v>3940</v>
      </c>
      <c r="J3040" s="214"/>
    </row>
    <row r="3041" spans="1:10" ht="24" x14ac:dyDescent="0.25">
      <c r="A3041" s="214" t="s">
        <v>7503</v>
      </c>
      <c r="B3041" s="214" t="s">
        <v>5104</v>
      </c>
      <c r="C3041" s="296"/>
      <c r="D3041" s="296"/>
      <c r="E3041" s="235">
        <v>48810</v>
      </c>
      <c r="F3041" s="235">
        <v>0</v>
      </c>
      <c r="G3041" s="296"/>
      <c r="H3041" s="296"/>
      <c r="I3041" s="214" t="s">
        <v>3940</v>
      </c>
      <c r="J3041" s="214"/>
    </row>
    <row r="3042" spans="1:10" ht="36" x14ac:dyDescent="0.25">
      <c r="A3042" s="214" t="s">
        <v>7504</v>
      </c>
      <c r="B3042" s="214" t="s">
        <v>5105</v>
      </c>
      <c r="C3042" s="296"/>
      <c r="D3042" s="296"/>
      <c r="E3042" s="235">
        <v>250000</v>
      </c>
      <c r="F3042" s="235">
        <v>0</v>
      </c>
      <c r="G3042" s="296"/>
      <c r="H3042" s="296"/>
      <c r="I3042" s="214" t="s">
        <v>4710</v>
      </c>
      <c r="J3042" s="214" t="s">
        <v>5106</v>
      </c>
    </row>
    <row r="3043" spans="1:10" ht="48" x14ac:dyDescent="0.25">
      <c r="A3043" s="214" t="s">
        <v>7505</v>
      </c>
      <c r="B3043" s="214" t="s">
        <v>5107</v>
      </c>
      <c r="C3043" s="296"/>
      <c r="D3043" s="296"/>
      <c r="E3043" s="235">
        <v>652119.56000000006</v>
      </c>
      <c r="F3043" s="235">
        <v>0</v>
      </c>
      <c r="G3043" s="296"/>
      <c r="H3043" s="296"/>
      <c r="I3043" s="214" t="s">
        <v>138</v>
      </c>
      <c r="J3043" s="214" t="s">
        <v>5108</v>
      </c>
    </row>
    <row r="3044" spans="1:10" ht="36" x14ac:dyDescent="0.25">
      <c r="A3044" s="214" t="s">
        <v>1827</v>
      </c>
      <c r="B3044" s="214" t="s">
        <v>5185</v>
      </c>
      <c r="C3044" s="296"/>
      <c r="D3044" s="296"/>
      <c r="E3044" s="235">
        <v>494000</v>
      </c>
      <c r="F3044" s="235">
        <v>0</v>
      </c>
      <c r="G3044" s="296"/>
      <c r="H3044" s="296"/>
      <c r="I3044" s="214" t="s">
        <v>727</v>
      </c>
      <c r="J3044" s="214" t="s">
        <v>5186</v>
      </c>
    </row>
    <row r="3045" spans="1:10" ht="48" x14ac:dyDescent="0.25">
      <c r="A3045" s="214" t="s">
        <v>1825</v>
      </c>
      <c r="B3045" s="214" t="s">
        <v>5188</v>
      </c>
      <c r="C3045" s="296"/>
      <c r="D3045" s="296"/>
      <c r="E3045" s="235">
        <v>11870.5</v>
      </c>
      <c r="F3045" s="216">
        <v>0</v>
      </c>
      <c r="G3045" s="296"/>
      <c r="H3045" s="296"/>
      <c r="I3045" s="214" t="s">
        <v>4729</v>
      </c>
      <c r="J3045" s="214" t="s">
        <v>5187</v>
      </c>
    </row>
    <row r="3046" spans="1:10" ht="48" x14ac:dyDescent="0.25">
      <c r="A3046" s="214" t="s">
        <v>1823</v>
      </c>
      <c r="B3046" s="178" t="s">
        <v>5189</v>
      </c>
      <c r="C3046" s="297"/>
      <c r="D3046" s="296"/>
      <c r="E3046" s="235">
        <v>40667.82</v>
      </c>
      <c r="F3046" s="216">
        <v>0</v>
      </c>
      <c r="G3046" s="296"/>
      <c r="H3046" s="296"/>
      <c r="I3046" s="214" t="s">
        <v>4729</v>
      </c>
      <c r="J3046" s="214" t="s">
        <v>5187</v>
      </c>
    </row>
    <row r="3047" spans="1:10" ht="48" x14ac:dyDescent="0.25">
      <c r="A3047" s="214" t="s">
        <v>1821</v>
      </c>
      <c r="B3047" s="178" t="s">
        <v>5190</v>
      </c>
      <c r="C3047" s="297"/>
      <c r="D3047" s="296"/>
      <c r="E3047" s="235">
        <v>90000</v>
      </c>
      <c r="F3047" s="216">
        <v>0</v>
      </c>
      <c r="G3047" s="296"/>
      <c r="H3047" s="296"/>
      <c r="I3047" s="214" t="s">
        <v>4729</v>
      </c>
      <c r="J3047" s="214" t="s">
        <v>5187</v>
      </c>
    </row>
    <row r="3048" spans="1:10" ht="48" x14ac:dyDescent="0.25">
      <c r="A3048" s="214" t="s">
        <v>7506</v>
      </c>
      <c r="B3048" s="178" t="s">
        <v>5191</v>
      </c>
      <c r="C3048" s="297"/>
      <c r="D3048" s="296"/>
      <c r="E3048" s="235">
        <v>50320.12</v>
      </c>
      <c r="F3048" s="216">
        <v>0</v>
      </c>
      <c r="G3048" s="296"/>
      <c r="H3048" s="296"/>
      <c r="I3048" s="214" t="s">
        <v>4729</v>
      </c>
      <c r="J3048" s="214" t="s">
        <v>5187</v>
      </c>
    </row>
    <row r="3049" spans="1:10" ht="48" x14ac:dyDescent="0.25">
      <c r="A3049" s="214" t="s">
        <v>1820</v>
      </c>
      <c r="B3049" s="178" t="s">
        <v>5192</v>
      </c>
      <c r="C3049" s="297"/>
      <c r="D3049" s="296"/>
      <c r="E3049" s="235">
        <v>182525.52</v>
      </c>
      <c r="F3049" s="216">
        <v>0</v>
      </c>
      <c r="G3049" s="296"/>
      <c r="H3049" s="296"/>
      <c r="I3049" s="214" t="s">
        <v>4729</v>
      </c>
      <c r="J3049" s="214" t="s">
        <v>5187</v>
      </c>
    </row>
    <row r="3050" spans="1:10" ht="48" x14ac:dyDescent="0.25">
      <c r="A3050" s="214" t="s">
        <v>1819</v>
      </c>
      <c r="B3050" s="178" t="s">
        <v>5193</v>
      </c>
      <c r="C3050" s="297"/>
      <c r="D3050" s="296"/>
      <c r="E3050" s="235">
        <v>131199.16</v>
      </c>
      <c r="F3050" s="216">
        <v>0</v>
      </c>
      <c r="G3050" s="296"/>
      <c r="H3050" s="296"/>
      <c r="I3050" s="214" t="s">
        <v>4729</v>
      </c>
      <c r="J3050" s="214" t="s">
        <v>5187</v>
      </c>
    </row>
    <row r="3051" spans="1:10" ht="48" x14ac:dyDescent="0.25">
      <c r="A3051" s="214" t="s">
        <v>1818</v>
      </c>
      <c r="B3051" s="178" t="s">
        <v>5194</v>
      </c>
      <c r="C3051" s="297"/>
      <c r="D3051" s="296"/>
      <c r="E3051" s="235">
        <v>48762.76</v>
      </c>
      <c r="F3051" s="216">
        <v>0</v>
      </c>
      <c r="G3051" s="296"/>
      <c r="H3051" s="296"/>
      <c r="I3051" s="214" t="s">
        <v>4729</v>
      </c>
      <c r="J3051" s="214" t="s">
        <v>5187</v>
      </c>
    </row>
    <row r="3052" spans="1:10" ht="48" x14ac:dyDescent="0.25">
      <c r="A3052" s="214" t="s">
        <v>1817</v>
      </c>
      <c r="B3052" s="178" t="s">
        <v>5195</v>
      </c>
      <c r="C3052" s="297"/>
      <c r="D3052" s="296"/>
      <c r="E3052" s="235">
        <v>29520.12</v>
      </c>
      <c r="F3052" s="216">
        <v>0</v>
      </c>
      <c r="G3052" s="296"/>
      <c r="H3052" s="296"/>
      <c r="I3052" s="214" t="s">
        <v>4729</v>
      </c>
      <c r="J3052" s="214" t="s">
        <v>5187</v>
      </c>
    </row>
    <row r="3053" spans="1:10" ht="48" x14ac:dyDescent="0.25">
      <c r="A3053" s="214" t="s">
        <v>1816</v>
      </c>
      <c r="B3053" s="178" t="s">
        <v>5196</v>
      </c>
      <c r="C3053" s="297"/>
      <c r="D3053" s="296"/>
      <c r="E3053" s="235">
        <v>109860.84</v>
      </c>
      <c r="F3053" s="216">
        <v>0</v>
      </c>
      <c r="G3053" s="296"/>
      <c r="H3053" s="296"/>
      <c r="I3053" s="214" t="s">
        <v>4729</v>
      </c>
      <c r="J3053" s="214" t="s">
        <v>5187</v>
      </c>
    </row>
    <row r="3054" spans="1:10" ht="48" x14ac:dyDescent="0.25">
      <c r="A3054" s="214" t="s">
        <v>7507</v>
      </c>
      <c r="B3054" s="178" t="s">
        <v>5197</v>
      </c>
      <c r="C3054" s="297"/>
      <c r="D3054" s="296"/>
      <c r="E3054" s="235">
        <v>47634.080000000002</v>
      </c>
      <c r="F3054" s="216">
        <v>0</v>
      </c>
      <c r="G3054" s="296"/>
      <c r="H3054" s="296"/>
      <c r="I3054" s="214" t="s">
        <v>4729</v>
      </c>
      <c r="J3054" s="214" t="s">
        <v>5187</v>
      </c>
    </row>
    <row r="3055" spans="1:10" ht="48" x14ac:dyDescent="0.25">
      <c r="A3055" s="214" t="s">
        <v>7508</v>
      </c>
      <c r="B3055" s="178" t="s">
        <v>5198</v>
      </c>
      <c r="C3055" s="297"/>
      <c r="D3055" s="296"/>
      <c r="E3055" s="235">
        <v>198798.07999999999</v>
      </c>
      <c r="F3055" s="216">
        <v>0</v>
      </c>
      <c r="G3055" s="296"/>
      <c r="H3055" s="296"/>
      <c r="I3055" s="214" t="s">
        <v>4729</v>
      </c>
      <c r="J3055" s="214" t="s">
        <v>5187</v>
      </c>
    </row>
    <row r="3056" spans="1:10" ht="36" x14ac:dyDescent="0.25">
      <c r="A3056" s="214" t="s">
        <v>7509</v>
      </c>
      <c r="B3056" s="178" t="s">
        <v>5199</v>
      </c>
      <c r="C3056" s="298"/>
      <c r="D3056" s="299"/>
      <c r="E3056" s="235">
        <v>57648</v>
      </c>
      <c r="F3056" s="216">
        <v>0</v>
      </c>
      <c r="G3056" s="299"/>
      <c r="H3056" s="299"/>
      <c r="I3056" s="213" t="s">
        <v>3940</v>
      </c>
      <c r="J3056" s="213" t="s">
        <v>5201</v>
      </c>
    </row>
    <row r="3057" spans="1:10" ht="36" x14ac:dyDescent="0.25">
      <c r="A3057" s="214" t="s">
        <v>7510</v>
      </c>
      <c r="B3057" s="178" t="s">
        <v>5200</v>
      </c>
      <c r="C3057" s="296"/>
      <c r="D3057" s="296"/>
      <c r="E3057" s="235">
        <v>34395.83</v>
      </c>
      <c r="F3057" s="216">
        <v>0</v>
      </c>
      <c r="G3057" s="296"/>
      <c r="H3057" s="296"/>
      <c r="I3057" s="214" t="s">
        <v>3940</v>
      </c>
      <c r="J3057" s="214" t="s">
        <v>5201</v>
      </c>
    </row>
    <row r="3058" spans="1:10" ht="48" x14ac:dyDescent="0.25">
      <c r="A3058" s="214" t="s">
        <v>7511</v>
      </c>
      <c r="B3058" s="214" t="s">
        <v>5203</v>
      </c>
      <c r="C3058" s="214">
        <v>2019</v>
      </c>
      <c r="D3058" s="214">
        <v>2</v>
      </c>
      <c r="E3058" s="215">
        <v>36288</v>
      </c>
      <c r="F3058" s="216">
        <v>0</v>
      </c>
      <c r="G3058" s="65"/>
      <c r="H3058" s="65"/>
      <c r="I3058" s="214" t="s">
        <v>4729</v>
      </c>
      <c r="J3058" s="214" t="s">
        <v>5202</v>
      </c>
    </row>
    <row r="3059" spans="1:10" ht="48" x14ac:dyDescent="0.25">
      <c r="A3059" s="214" t="s">
        <v>7512</v>
      </c>
      <c r="B3059" s="214" t="s">
        <v>5204</v>
      </c>
      <c r="C3059" s="214">
        <v>2019</v>
      </c>
      <c r="D3059" s="214">
        <v>2</v>
      </c>
      <c r="E3059" s="215">
        <v>113100</v>
      </c>
      <c r="F3059" s="216">
        <v>0</v>
      </c>
      <c r="G3059" s="65"/>
      <c r="H3059" s="65"/>
      <c r="I3059" s="214" t="s">
        <v>4729</v>
      </c>
      <c r="J3059" s="214" t="s">
        <v>5202</v>
      </c>
    </row>
    <row r="3060" spans="1:10" ht="48" x14ac:dyDescent="0.25">
      <c r="A3060" s="214" t="s">
        <v>7513</v>
      </c>
      <c r="B3060" s="214" t="s">
        <v>5205</v>
      </c>
      <c r="C3060" s="214">
        <v>2019</v>
      </c>
      <c r="D3060" s="214">
        <v>2</v>
      </c>
      <c r="E3060" s="215">
        <v>350000</v>
      </c>
      <c r="F3060" s="216">
        <v>0</v>
      </c>
      <c r="G3060" s="65"/>
      <c r="H3060" s="65"/>
      <c r="I3060" s="214" t="s">
        <v>4729</v>
      </c>
      <c r="J3060" s="214" t="s">
        <v>5202</v>
      </c>
    </row>
    <row r="3061" spans="1:10" ht="48" x14ac:dyDescent="0.25">
      <c r="A3061" s="214" t="s">
        <v>7514</v>
      </c>
      <c r="B3061" s="214" t="s">
        <v>5206</v>
      </c>
      <c r="C3061" s="214">
        <v>2019</v>
      </c>
      <c r="D3061" s="214">
        <v>2</v>
      </c>
      <c r="E3061" s="215">
        <v>46900</v>
      </c>
      <c r="F3061" s="216">
        <v>0</v>
      </c>
      <c r="G3061" s="65"/>
      <c r="H3061" s="65"/>
      <c r="I3061" s="214" t="s">
        <v>4729</v>
      </c>
      <c r="J3061" s="214" t="s">
        <v>5202</v>
      </c>
    </row>
    <row r="3062" spans="1:10" ht="48" x14ac:dyDescent="0.25">
      <c r="A3062" s="214" t="s">
        <v>7515</v>
      </c>
      <c r="B3062" s="214" t="s">
        <v>5207</v>
      </c>
      <c r="C3062" s="214">
        <v>2019</v>
      </c>
      <c r="D3062" s="214">
        <v>20</v>
      </c>
      <c r="E3062" s="215">
        <v>679000</v>
      </c>
      <c r="F3062" s="216">
        <v>0</v>
      </c>
      <c r="G3062" s="65"/>
      <c r="H3062" s="65"/>
      <c r="I3062" s="214" t="s">
        <v>4729</v>
      </c>
      <c r="J3062" s="214" t="s">
        <v>5202</v>
      </c>
    </row>
    <row r="3063" spans="1:10" ht="48" x14ac:dyDescent="0.25">
      <c r="A3063" s="214" t="s">
        <v>7516</v>
      </c>
      <c r="B3063" s="214" t="s">
        <v>5208</v>
      </c>
      <c r="C3063" s="214">
        <v>2019</v>
      </c>
      <c r="D3063" s="214">
        <v>2</v>
      </c>
      <c r="E3063" s="215">
        <v>132600</v>
      </c>
      <c r="F3063" s="216">
        <v>0</v>
      </c>
      <c r="G3063" s="65"/>
      <c r="H3063" s="65"/>
      <c r="I3063" s="214" t="s">
        <v>4729</v>
      </c>
      <c r="J3063" s="214" t="s">
        <v>5202</v>
      </c>
    </row>
    <row r="3064" spans="1:10" ht="48" x14ac:dyDescent="0.25">
      <c r="A3064" s="214" t="s">
        <v>7517</v>
      </c>
      <c r="B3064" s="214" t="s">
        <v>5209</v>
      </c>
      <c r="C3064" s="214">
        <v>2019</v>
      </c>
      <c r="D3064" s="214">
        <v>2</v>
      </c>
      <c r="E3064" s="215">
        <v>280000</v>
      </c>
      <c r="F3064" s="216">
        <v>0</v>
      </c>
      <c r="G3064" s="65"/>
      <c r="H3064" s="65"/>
      <c r="I3064" s="214" t="s">
        <v>4729</v>
      </c>
      <c r="J3064" s="214" t="s">
        <v>5202</v>
      </c>
    </row>
    <row r="3065" spans="1:10" ht="48" x14ac:dyDescent="0.25">
      <c r="A3065" s="214" t="s">
        <v>7518</v>
      </c>
      <c r="B3065" s="214" t="s">
        <v>5210</v>
      </c>
      <c r="C3065" s="214">
        <v>2019</v>
      </c>
      <c r="D3065" s="214">
        <v>30</v>
      </c>
      <c r="E3065" s="215">
        <v>45000</v>
      </c>
      <c r="F3065" s="216">
        <v>0</v>
      </c>
      <c r="G3065" s="65"/>
      <c r="H3065" s="65"/>
      <c r="I3065" s="214" t="s">
        <v>4729</v>
      </c>
      <c r="J3065" s="214" t="s">
        <v>5202</v>
      </c>
    </row>
    <row r="3066" spans="1:10" ht="48" x14ac:dyDescent="0.25">
      <c r="A3066" s="214" t="s">
        <v>7519</v>
      </c>
      <c r="B3066" s="214" t="s">
        <v>5211</v>
      </c>
      <c r="C3066" s="214">
        <v>2019</v>
      </c>
      <c r="D3066" s="214">
        <v>2</v>
      </c>
      <c r="E3066" s="215">
        <v>102400</v>
      </c>
      <c r="F3066" s="216">
        <v>0</v>
      </c>
      <c r="G3066" s="65"/>
      <c r="H3066" s="65"/>
      <c r="I3066" s="214" t="s">
        <v>4729</v>
      </c>
      <c r="J3066" s="214" t="s">
        <v>5202</v>
      </c>
    </row>
    <row r="3067" spans="1:10" ht="48" x14ac:dyDescent="0.25">
      <c r="A3067" s="214" t="s">
        <v>7520</v>
      </c>
      <c r="B3067" s="214" t="s">
        <v>5212</v>
      </c>
      <c r="C3067" s="214">
        <v>2019</v>
      </c>
      <c r="D3067" s="214">
        <v>2</v>
      </c>
      <c r="E3067" s="215">
        <v>19000</v>
      </c>
      <c r="F3067" s="216">
        <v>0</v>
      </c>
      <c r="G3067" s="65"/>
      <c r="H3067" s="65"/>
      <c r="I3067" s="214" t="s">
        <v>4729</v>
      </c>
      <c r="J3067" s="214" t="s">
        <v>5202</v>
      </c>
    </row>
    <row r="3068" spans="1:10" ht="48" x14ac:dyDescent="0.25">
      <c r="A3068" s="214" t="s">
        <v>7521</v>
      </c>
      <c r="B3068" s="214" t="s">
        <v>5213</v>
      </c>
      <c r="C3068" s="214">
        <v>2019</v>
      </c>
      <c r="D3068" s="214">
        <v>2</v>
      </c>
      <c r="E3068" s="215">
        <v>210000</v>
      </c>
      <c r="F3068" s="216">
        <v>0</v>
      </c>
      <c r="G3068" s="65"/>
      <c r="H3068" s="65"/>
      <c r="I3068" s="214" t="s">
        <v>4729</v>
      </c>
      <c r="J3068" s="214" t="s">
        <v>5202</v>
      </c>
    </row>
    <row r="3069" spans="1:10" ht="48" x14ac:dyDescent="0.25">
      <c r="A3069" s="214" t="s">
        <v>7522</v>
      </c>
      <c r="B3069" s="214" t="s">
        <v>5214</v>
      </c>
      <c r="C3069" s="214">
        <v>2019</v>
      </c>
      <c r="D3069" s="214">
        <v>2</v>
      </c>
      <c r="E3069" s="215">
        <v>48000</v>
      </c>
      <c r="F3069" s="216">
        <v>0</v>
      </c>
      <c r="G3069" s="65"/>
      <c r="H3069" s="65"/>
      <c r="I3069" s="214" t="s">
        <v>4729</v>
      </c>
      <c r="J3069" s="214" t="s">
        <v>5202</v>
      </c>
    </row>
    <row r="3070" spans="1:10" ht="48" x14ac:dyDescent="0.25">
      <c r="A3070" s="214" t="s">
        <v>7523</v>
      </c>
      <c r="B3070" s="214" t="s">
        <v>5215</v>
      </c>
      <c r="C3070" s="214">
        <v>2019</v>
      </c>
      <c r="D3070" s="214">
        <v>40</v>
      </c>
      <c r="E3070" s="215">
        <v>75364</v>
      </c>
      <c r="F3070" s="216">
        <v>0</v>
      </c>
      <c r="G3070" s="65"/>
      <c r="H3070" s="65"/>
      <c r="I3070" s="214" t="s">
        <v>4729</v>
      </c>
      <c r="J3070" s="214" t="s">
        <v>5202</v>
      </c>
    </row>
    <row r="3071" spans="1:10" ht="48" x14ac:dyDescent="0.25">
      <c r="A3071" s="214" t="s">
        <v>7524</v>
      </c>
      <c r="B3071" s="214" t="s">
        <v>5216</v>
      </c>
      <c r="C3071" s="214">
        <v>2019</v>
      </c>
      <c r="D3071" s="214">
        <v>8</v>
      </c>
      <c r="E3071" s="215">
        <v>25896</v>
      </c>
      <c r="F3071" s="216">
        <v>0</v>
      </c>
      <c r="G3071" s="65"/>
      <c r="H3071" s="65"/>
      <c r="I3071" s="214" t="s">
        <v>4729</v>
      </c>
      <c r="J3071" s="214" t="s">
        <v>5202</v>
      </c>
    </row>
    <row r="3072" spans="1:10" ht="48" x14ac:dyDescent="0.25">
      <c r="A3072" s="214" t="s">
        <v>7525</v>
      </c>
      <c r="B3072" s="214" t="s">
        <v>5217</v>
      </c>
      <c r="C3072" s="214">
        <v>2019</v>
      </c>
      <c r="D3072" s="214">
        <v>6</v>
      </c>
      <c r="E3072" s="215">
        <v>34113</v>
      </c>
      <c r="F3072" s="216">
        <v>0</v>
      </c>
      <c r="G3072" s="65"/>
      <c r="H3072" s="65"/>
      <c r="I3072" s="214" t="s">
        <v>4729</v>
      </c>
      <c r="J3072" s="214" t="s">
        <v>5202</v>
      </c>
    </row>
    <row r="3073" spans="1:10" ht="48" x14ac:dyDescent="0.25">
      <c r="A3073" s="214" t="s">
        <v>7526</v>
      </c>
      <c r="B3073" s="214" t="s">
        <v>5218</v>
      </c>
      <c r="C3073" s="214">
        <v>2019</v>
      </c>
      <c r="D3073" s="214">
        <v>14</v>
      </c>
      <c r="E3073" s="215">
        <v>34279</v>
      </c>
      <c r="F3073" s="216">
        <v>0</v>
      </c>
      <c r="G3073" s="65"/>
      <c r="H3073" s="65"/>
      <c r="I3073" s="214" t="s">
        <v>4729</v>
      </c>
      <c r="J3073" s="214" t="s">
        <v>5202</v>
      </c>
    </row>
    <row r="3074" spans="1:10" ht="48" x14ac:dyDescent="0.25">
      <c r="A3074" s="214" t="s">
        <v>7527</v>
      </c>
      <c r="B3074" s="214" t="s">
        <v>5219</v>
      </c>
      <c r="C3074" s="214">
        <v>2019</v>
      </c>
      <c r="D3074" s="214">
        <v>2</v>
      </c>
      <c r="E3074" s="215">
        <v>31540</v>
      </c>
      <c r="F3074" s="216">
        <v>0</v>
      </c>
      <c r="G3074" s="65"/>
      <c r="H3074" s="65"/>
      <c r="I3074" s="214" t="s">
        <v>4729</v>
      </c>
      <c r="J3074" s="214" t="s">
        <v>5202</v>
      </c>
    </row>
    <row r="3075" spans="1:10" ht="48" x14ac:dyDescent="0.25">
      <c r="A3075" s="214" t="s">
        <v>7528</v>
      </c>
      <c r="B3075" s="214" t="s">
        <v>5220</v>
      </c>
      <c r="C3075" s="214">
        <v>2019</v>
      </c>
      <c r="D3075" s="214">
        <v>2</v>
      </c>
      <c r="E3075" s="215">
        <v>21580</v>
      </c>
      <c r="F3075" s="216">
        <v>0</v>
      </c>
      <c r="G3075" s="65"/>
      <c r="H3075" s="65"/>
      <c r="I3075" s="214" t="s">
        <v>4729</v>
      </c>
      <c r="J3075" s="214" t="s">
        <v>5202</v>
      </c>
    </row>
    <row r="3076" spans="1:10" ht="48" x14ac:dyDescent="0.25">
      <c r="A3076" s="214" t="s">
        <v>7529</v>
      </c>
      <c r="B3076" s="214" t="s">
        <v>5221</v>
      </c>
      <c r="C3076" s="214">
        <v>2019</v>
      </c>
      <c r="D3076" s="214">
        <v>2</v>
      </c>
      <c r="E3076" s="215">
        <v>130000</v>
      </c>
      <c r="F3076" s="216">
        <v>0</v>
      </c>
      <c r="G3076" s="65"/>
      <c r="H3076" s="65"/>
      <c r="I3076" s="214" t="s">
        <v>4729</v>
      </c>
      <c r="J3076" s="214" t="s">
        <v>5202</v>
      </c>
    </row>
    <row r="3077" spans="1:10" ht="48" x14ac:dyDescent="0.25">
      <c r="A3077" s="214" t="s">
        <v>7530</v>
      </c>
      <c r="B3077" s="214" t="s">
        <v>5222</v>
      </c>
      <c r="C3077" s="214">
        <v>2019</v>
      </c>
      <c r="D3077" s="214">
        <v>6</v>
      </c>
      <c r="E3077" s="215">
        <v>60000</v>
      </c>
      <c r="F3077" s="216">
        <v>0</v>
      </c>
      <c r="G3077" s="65"/>
      <c r="H3077" s="65"/>
      <c r="I3077" s="214" t="s">
        <v>4729</v>
      </c>
      <c r="J3077" s="214" t="s">
        <v>5202</v>
      </c>
    </row>
    <row r="3078" spans="1:10" ht="48" x14ac:dyDescent="0.25">
      <c r="A3078" s="214" t="s">
        <v>7531</v>
      </c>
      <c r="B3078" s="214" t="s">
        <v>5223</v>
      </c>
      <c r="C3078" s="214">
        <v>2019</v>
      </c>
      <c r="D3078" s="214">
        <v>2</v>
      </c>
      <c r="E3078" s="215">
        <v>59000</v>
      </c>
      <c r="F3078" s="216">
        <v>0</v>
      </c>
      <c r="G3078" s="65"/>
      <c r="H3078" s="65"/>
      <c r="I3078" s="214" t="s">
        <v>4729</v>
      </c>
      <c r="J3078" s="214" t="s">
        <v>5202</v>
      </c>
    </row>
    <row r="3079" spans="1:10" ht="48" x14ac:dyDescent="0.25">
      <c r="A3079" s="214" t="s">
        <v>7532</v>
      </c>
      <c r="B3079" s="214" t="s">
        <v>5224</v>
      </c>
      <c r="C3079" s="214">
        <v>2019</v>
      </c>
      <c r="D3079" s="214">
        <v>2</v>
      </c>
      <c r="E3079" s="215">
        <v>80475.600000000006</v>
      </c>
      <c r="F3079" s="216">
        <v>0</v>
      </c>
      <c r="G3079" s="65"/>
      <c r="H3079" s="65"/>
      <c r="I3079" s="214" t="s">
        <v>4729</v>
      </c>
      <c r="J3079" s="214" t="s">
        <v>5202</v>
      </c>
    </row>
    <row r="3080" spans="1:10" ht="48" x14ac:dyDescent="0.25">
      <c r="A3080" s="214" t="s">
        <v>7533</v>
      </c>
      <c r="B3080" s="214" t="s">
        <v>5225</v>
      </c>
      <c r="C3080" s="214">
        <v>2019</v>
      </c>
      <c r="D3080" s="214">
        <v>4</v>
      </c>
      <c r="E3080" s="215">
        <v>54526</v>
      </c>
      <c r="F3080" s="216">
        <v>0</v>
      </c>
      <c r="G3080" s="65"/>
      <c r="H3080" s="65"/>
      <c r="I3080" s="214" t="s">
        <v>4729</v>
      </c>
      <c r="J3080" s="214" t="s">
        <v>5202</v>
      </c>
    </row>
    <row r="3081" spans="1:10" ht="48" x14ac:dyDescent="0.25">
      <c r="A3081" s="214" t="s">
        <v>7534</v>
      </c>
      <c r="B3081" s="214" t="s">
        <v>5226</v>
      </c>
      <c r="C3081" s="214">
        <v>2019</v>
      </c>
      <c r="D3081" s="214">
        <v>6</v>
      </c>
      <c r="E3081" s="215">
        <v>25969.5</v>
      </c>
      <c r="F3081" s="216">
        <v>0</v>
      </c>
      <c r="G3081" s="65"/>
      <c r="H3081" s="65"/>
      <c r="I3081" s="214" t="s">
        <v>4729</v>
      </c>
      <c r="J3081" s="214" t="s">
        <v>5202</v>
      </c>
    </row>
    <row r="3082" spans="1:10" ht="48" x14ac:dyDescent="0.25">
      <c r="A3082" s="214" t="s">
        <v>7535</v>
      </c>
      <c r="B3082" s="214" t="s">
        <v>5227</v>
      </c>
      <c r="C3082" s="214">
        <v>2019</v>
      </c>
      <c r="D3082" s="214">
        <v>6</v>
      </c>
      <c r="E3082" s="215">
        <v>10119.120000000001</v>
      </c>
      <c r="F3082" s="216">
        <v>0</v>
      </c>
      <c r="G3082" s="65"/>
      <c r="H3082" s="65"/>
      <c r="I3082" s="214" t="s">
        <v>4729</v>
      </c>
      <c r="J3082" s="214" t="s">
        <v>5202</v>
      </c>
    </row>
    <row r="3083" spans="1:10" ht="48" x14ac:dyDescent="0.25">
      <c r="A3083" s="214" t="s">
        <v>7536</v>
      </c>
      <c r="B3083" s="214" t="s">
        <v>5228</v>
      </c>
      <c r="C3083" s="214">
        <v>2019</v>
      </c>
      <c r="D3083" s="214">
        <v>4</v>
      </c>
      <c r="E3083" s="215">
        <v>17711</v>
      </c>
      <c r="F3083" s="216">
        <v>0</v>
      </c>
      <c r="G3083" s="65"/>
      <c r="H3083" s="65"/>
      <c r="I3083" s="214" t="s">
        <v>4729</v>
      </c>
      <c r="J3083" s="214" t="s">
        <v>5202</v>
      </c>
    </row>
    <row r="3084" spans="1:10" ht="48" x14ac:dyDescent="0.25">
      <c r="A3084" s="214" t="s">
        <v>7537</v>
      </c>
      <c r="B3084" s="214" t="s">
        <v>5229</v>
      </c>
      <c r="C3084" s="214">
        <v>2019</v>
      </c>
      <c r="D3084" s="214">
        <v>6</v>
      </c>
      <c r="E3084" s="215">
        <v>27462</v>
      </c>
      <c r="F3084" s="216">
        <v>0</v>
      </c>
      <c r="G3084" s="65"/>
      <c r="H3084" s="65"/>
      <c r="I3084" s="214" t="s">
        <v>4729</v>
      </c>
      <c r="J3084" s="214" t="s">
        <v>5202</v>
      </c>
    </row>
    <row r="3085" spans="1:10" ht="48" x14ac:dyDescent="0.25">
      <c r="A3085" s="214" t="s">
        <v>7538</v>
      </c>
      <c r="B3085" s="214" t="s">
        <v>5230</v>
      </c>
      <c r="C3085" s="214">
        <v>2019</v>
      </c>
      <c r="D3085" s="214">
        <v>2</v>
      </c>
      <c r="E3085" s="215">
        <v>61690</v>
      </c>
      <c r="F3085" s="216">
        <v>0</v>
      </c>
      <c r="G3085" s="65"/>
      <c r="H3085" s="65"/>
      <c r="I3085" s="214" t="s">
        <v>4729</v>
      </c>
      <c r="J3085" s="214" t="s">
        <v>5202</v>
      </c>
    </row>
    <row r="3086" spans="1:10" ht="60" x14ac:dyDescent="0.25">
      <c r="A3086" s="214" t="s">
        <v>7539</v>
      </c>
      <c r="B3086" s="214" t="s">
        <v>5231</v>
      </c>
      <c r="C3086" s="214">
        <v>2019</v>
      </c>
      <c r="D3086" s="214">
        <v>2</v>
      </c>
      <c r="E3086" s="215">
        <v>59700</v>
      </c>
      <c r="F3086" s="216">
        <v>0</v>
      </c>
      <c r="G3086" s="65"/>
      <c r="H3086" s="65"/>
      <c r="I3086" s="214" t="s">
        <v>4729</v>
      </c>
      <c r="J3086" s="214" t="s">
        <v>5202</v>
      </c>
    </row>
    <row r="3087" spans="1:10" ht="48" x14ac:dyDescent="0.25">
      <c r="A3087" s="214" t="s">
        <v>7540</v>
      </c>
      <c r="B3087" s="214" t="s">
        <v>5232</v>
      </c>
      <c r="C3087" s="214">
        <v>2019</v>
      </c>
      <c r="D3087" s="214">
        <v>2</v>
      </c>
      <c r="E3087" s="215">
        <v>15833.26</v>
      </c>
      <c r="F3087" s="216">
        <v>0</v>
      </c>
      <c r="G3087" s="65"/>
      <c r="H3087" s="65"/>
      <c r="I3087" s="214" t="s">
        <v>4729</v>
      </c>
      <c r="J3087" s="214" t="s">
        <v>5202</v>
      </c>
    </row>
    <row r="3088" spans="1:10" ht="48" x14ac:dyDescent="0.25">
      <c r="A3088" s="214" t="s">
        <v>7541</v>
      </c>
      <c r="B3088" s="214" t="s">
        <v>5233</v>
      </c>
      <c r="C3088" s="214">
        <v>2019</v>
      </c>
      <c r="D3088" s="214">
        <v>6</v>
      </c>
      <c r="E3088" s="215">
        <v>134623.5</v>
      </c>
      <c r="F3088" s="216">
        <v>0</v>
      </c>
      <c r="G3088" s="65"/>
      <c r="H3088" s="65"/>
      <c r="I3088" s="214" t="s">
        <v>4729</v>
      </c>
      <c r="J3088" s="214" t="s">
        <v>5202</v>
      </c>
    </row>
    <row r="3089" spans="1:10" ht="60" x14ac:dyDescent="0.25">
      <c r="A3089" s="214" t="s">
        <v>7542</v>
      </c>
      <c r="B3089" s="214" t="s">
        <v>5234</v>
      </c>
      <c r="C3089" s="214">
        <v>2019</v>
      </c>
      <c r="D3089" s="214">
        <v>100</v>
      </c>
      <c r="E3089" s="214">
        <v>23700</v>
      </c>
      <c r="F3089" s="216">
        <v>0</v>
      </c>
      <c r="G3089" s="65"/>
      <c r="H3089" s="65"/>
      <c r="I3089" s="214" t="s">
        <v>4729</v>
      </c>
      <c r="J3089" s="214" t="s">
        <v>5202</v>
      </c>
    </row>
    <row r="3090" spans="1:10" ht="48" x14ac:dyDescent="0.25">
      <c r="A3090" s="214" t="s">
        <v>7543</v>
      </c>
      <c r="B3090" s="214" t="s">
        <v>5235</v>
      </c>
      <c r="C3090" s="214">
        <v>2019</v>
      </c>
      <c r="D3090" s="214">
        <v>50</v>
      </c>
      <c r="E3090" s="214">
        <v>12000</v>
      </c>
      <c r="F3090" s="216">
        <v>0</v>
      </c>
      <c r="G3090" s="65"/>
      <c r="H3090" s="65"/>
      <c r="I3090" s="214" t="s">
        <v>4729</v>
      </c>
      <c r="J3090" s="214" t="s">
        <v>5202</v>
      </c>
    </row>
    <row r="3091" spans="1:10" ht="48" x14ac:dyDescent="0.25">
      <c r="A3091" s="214" t="s">
        <v>7544</v>
      </c>
      <c r="B3091" s="214" t="s">
        <v>5236</v>
      </c>
      <c r="C3091" s="214">
        <v>2019</v>
      </c>
      <c r="D3091" s="214">
        <v>50</v>
      </c>
      <c r="E3091" s="214">
        <v>11735</v>
      </c>
      <c r="F3091" s="216">
        <v>0</v>
      </c>
      <c r="G3091" s="65"/>
      <c r="H3091" s="65"/>
      <c r="I3091" s="214" t="s">
        <v>4729</v>
      </c>
      <c r="J3091" s="214" t="s">
        <v>5202</v>
      </c>
    </row>
    <row r="3092" spans="1:10" ht="48" x14ac:dyDescent="0.25">
      <c r="A3092" s="214" t="s">
        <v>7545</v>
      </c>
      <c r="B3092" s="214" t="s">
        <v>5237</v>
      </c>
      <c r="C3092" s="214">
        <v>2019</v>
      </c>
      <c r="D3092" s="214">
        <v>15</v>
      </c>
      <c r="E3092" s="214">
        <v>15450</v>
      </c>
      <c r="F3092" s="216">
        <v>0</v>
      </c>
      <c r="G3092" s="65"/>
      <c r="H3092" s="65"/>
      <c r="I3092" s="214" t="s">
        <v>4729</v>
      </c>
      <c r="J3092" s="214" t="s">
        <v>5202</v>
      </c>
    </row>
    <row r="3093" spans="1:10" ht="48" x14ac:dyDescent="0.25">
      <c r="A3093" s="214" t="s">
        <v>7546</v>
      </c>
      <c r="B3093" s="214" t="s">
        <v>5238</v>
      </c>
      <c r="C3093" s="214">
        <v>2019</v>
      </c>
      <c r="D3093" s="214">
        <v>26</v>
      </c>
      <c r="E3093" s="214">
        <v>43929.34</v>
      </c>
      <c r="F3093" s="216">
        <v>0</v>
      </c>
      <c r="G3093" s="65"/>
      <c r="H3093" s="65"/>
      <c r="I3093" s="214" t="s">
        <v>4729</v>
      </c>
      <c r="J3093" s="214" t="s">
        <v>5202</v>
      </c>
    </row>
    <row r="3094" spans="1:10" ht="48" x14ac:dyDescent="0.25">
      <c r="A3094" s="214" t="s">
        <v>7547</v>
      </c>
      <c r="B3094" s="214" t="s">
        <v>5239</v>
      </c>
      <c r="C3094" s="214">
        <v>2019</v>
      </c>
      <c r="D3094" s="214">
        <v>70</v>
      </c>
      <c r="E3094" s="214">
        <v>10859.8</v>
      </c>
      <c r="F3094" s="216">
        <v>0</v>
      </c>
      <c r="G3094" s="65"/>
      <c r="H3094" s="65"/>
      <c r="I3094" s="214" t="s">
        <v>4729</v>
      </c>
      <c r="J3094" s="214" t="s">
        <v>5202</v>
      </c>
    </row>
    <row r="3095" spans="1:10" ht="48" x14ac:dyDescent="0.25">
      <c r="A3095" s="214" t="s">
        <v>7548</v>
      </c>
      <c r="B3095" s="214" t="s">
        <v>5240</v>
      </c>
      <c r="C3095" s="214">
        <v>2019</v>
      </c>
      <c r="D3095" s="214">
        <v>70</v>
      </c>
      <c r="E3095" s="214">
        <v>10859.8</v>
      </c>
      <c r="F3095" s="216">
        <v>0</v>
      </c>
      <c r="G3095" s="65"/>
      <c r="H3095" s="65"/>
      <c r="I3095" s="214" t="s">
        <v>4729</v>
      </c>
      <c r="J3095" s="214" t="s">
        <v>5202</v>
      </c>
    </row>
    <row r="3096" spans="1:10" ht="48" x14ac:dyDescent="0.25">
      <c r="A3096" s="214" t="s">
        <v>7549</v>
      </c>
      <c r="B3096" s="214" t="s">
        <v>5241</v>
      </c>
      <c r="C3096" s="214">
        <v>2019</v>
      </c>
      <c r="D3096" s="214">
        <v>15</v>
      </c>
      <c r="E3096" s="214">
        <v>31184.1</v>
      </c>
      <c r="F3096" s="216">
        <v>0</v>
      </c>
      <c r="G3096" s="65"/>
      <c r="H3096" s="65"/>
      <c r="I3096" s="214" t="s">
        <v>4729</v>
      </c>
      <c r="J3096" s="214" t="s">
        <v>5202</v>
      </c>
    </row>
    <row r="3097" spans="1:10" ht="48" x14ac:dyDescent="0.25">
      <c r="A3097" s="214" t="s">
        <v>7550</v>
      </c>
      <c r="B3097" s="214" t="s">
        <v>5242</v>
      </c>
      <c r="C3097" s="297"/>
      <c r="D3097" s="300"/>
      <c r="E3097" s="214">
        <v>34865</v>
      </c>
      <c r="F3097" s="301">
        <v>0</v>
      </c>
      <c r="G3097" s="296"/>
      <c r="H3097" s="296"/>
      <c r="I3097" s="214" t="s">
        <v>4729</v>
      </c>
      <c r="J3097" s="214" t="s">
        <v>5251</v>
      </c>
    </row>
    <row r="3098" spans="1:10" ht="48" x14ac:dyDescent="0.25">
      <c r="A3098" s="214" t="s">
        <v>7551</v>
      </c>
      <c r="B3098" s="214" t="s">
        <v>5243</v>
      </c>
      <c r="C3098" s="302" t="s">
        <v>4573</v>
      </c>
      <c r="D3098" s="303"/>
      <c r="E3098" s="214">
        <v>34383.33</v>
      </c>
      <c r="F3098" s="301">
        <v>0</v>
      </c>
      <c r="G3098" s="294">
        <v>43910</v>
      </c>
      <c r="H3098" s="271" t="s">
        <v>5062</v>
      </c>
      <c r="I3098" s="214" t="s">
        <v>4729</v>
      </c>
      <c r="J3098" s="214" t="s">
        <v>5251</v>
      </c>
    </row>
    <row r="3099" spans="1:10" ht="48" x14ac:dyDescent="0.25">
      <c r="A3099" s="214" t="s">
        <v>7552</v>
      </c>
      <c r="B3099" s="214" t="s">
        <v>5244</v>
      </c>
      <c r="C3099" s="302" t="s">
        <v>4573</v>
      </c>
      <c r="D3099" s="303"/>
      <c r="E3099" s="214">
        <v>18326.66</v>
      </c>
      <c r="F3099" s="301">
        <v>0</v>
      </c>
      <c r="G3099" s="294">
        <v>43910</v>
      </c>
      <c r="H3099" s="271" t="s">
        <v>5062</v>
      </c>
      <c r="I3099" s="214" t="s">
        <v>4729</v>
      </c>
      <c r="J3099" s="214" t="s">
        <v>5251</v>
      </c>
    </row>
    <row r="3100" spans="1:10" ht="48" x14ac:dyDescent="0.25">
      <c r="A3100" s="214" t="s">
        <v>7553</v>
      </c>
      <c r="B3100" s="215" t="s">
        <v>5245</v>
      </c>
      <c r="C3100" s="302" t="s">
        <v>4573</v>
      </c>
      <c r="D3100" s="303"/>
      <c r="E3100" s="214">
        <v>15740</v>
      </c>
      <c r="F3100" s="301">
        <v>0</v>
      </c>
      <c r="G3100" s="294">
        <v>43910</v>
      </c>
      <c r="H3100" s="271" t="s">
        <v>5062</v>
      </c>
      <c r="I3100" s="214" t="s">
        <v>4729</v>
      </c>
      <c r="J3100" s="214" t="s">
        <v>5251</v>
      </c>
    </row>
    <row r="3101" spans="1:10" ht="48" x14ac:dyDescent="0.25">
      <c r="A3101" s="214" t="s">
        <v>7554</v>
      </c>
      <c r="B3101" s="214" t="s">
        <v>5246</v>
      </c>
      <c r="C3101" s="302" t="s">
        <v>4573</v>
      </c>
      <c r="D3101" s="303"/>
      <c r="E3101" s="214">
        <v>62837.440000000002</v>
      </c>
      <c r="F3101" s="301">
        <v>0</v>
      </c>
      <c r="G3101" s="294">
        <v>43910</v>
      </c>
      <c r="H3101" s="271" t="s">
        <v>5062</v>
      </c>
      <c r="I3101" s="214" t="s">
        <v>4729</v>
      </c>
      <c r="J3101" s="214" t="s">
        <v>5251</v>
      </c>
    </row>
    <row r="3102" spans="1:10" ht="48" x14ac:dyDescent="0.25">
      <c r="A3102" s="214" t="s">
        <v>7555</v>
      </c>
      <c r="B3102" s="214" t="s">
        <v>5247</v>
      </c>
      <c r="C3102" s="302" t="s">
        <v>4573</v>
      </c>
      <c r="D3102" s="303"/>
      <c r="E3102" s="214">
        <v>18026.75</v>
      </c>
      <c r="F3102" s="301">
        <v>0</v>
      </c>
      <c r="G3102" s="294">
        <v>43910</v>
      </c>
      <c r="H3102" s="271" t="s">
        <v>5062</v>
      </c>
      <c r="I3102" s="214" t="s">
        <v>4729</v>
      </c>
      <c r="J3102" s="214" t="s">
        <v>5251</v>
      </c>
    </row>
    <row r="3103" spans="1:10" ht="48" x14ac:dyDescent="0.25">
      <c r="A3103" s="214" t="s">
        <v>7556</v>
      </c>
      <c r="B3103" s="214" t="s">
        <v>5248</v>
      </c>
      <c r="C3103" s="302" t="s">
        <v>4573</v>
      </c>
      <c r="D3103" s="303"/>
      <c r="E3103" s="214">
        <v>13128.12</v>
      </c>
      <c r="F3103" s="301">
        <v>0</v>
      </c>
      <c r="G3103" s="294">
        <v>43910</v>
      </c>
      <c r="H3103" s="271" t="s">
        <v>5062</v>
      </c>
      <c r="I3103" s="214" t="s">
        <v>4729</v>
      </c>
      <c r="J3103" s="214" t="s">
        <v>5251</v>
      </c>
    </row>
    <row r="3104" spans="1:10" ht="48" x14ac:dyDescent="0.25">
      <c r="A3104" s="214" t="s">
        <v>7557</v>
      </c>
      <c r="B3104" s="214" t="s">
        <v>5249</v>
      </c>
      <c r="C3104" s="302" t="s">
        <v>4573</v>
      </c>
      <c r="D3104" s="303"/>
      <c r="E3104" s="214">
        <v>28171.759999999998</v>
      </c>
      <c r="F3104" s="301">
        <v>0</v>
      </c>
      <c r="G3104" s="294">
        <v>43910</v>
      </c>
      <c r="H3104" s="271" t="s">
        <v>5062</v>
      </c>
      <c r="I3104" s="214" t="s">
        <v>4729</v>
      </c>
      <c r="J3104" s="214" t="s">
        <v>5251</v>
      </c>
    </row>
    <row r="3105" spans="1:10" ht="48" x14ac:dyDescent="0.25">
      <c r="A3105" s="214" t="s">
        <v>7558</v>
      </c>
      <c r="B3105" s="214" t="s">
        <v>5250</v>
      </c>
      <c r="C3105" s="302" t="s">
        <v>4573</v>
      </c>
      <c r="D3105" s="303"/>
      <c r="E3105" s="214">
        <v>19745.599999999999</v>
      </c>
      <c r="F3105" s="301">
        <v>0</v>
      </c>
      <c r="G3105" s="294">
        <v>43910</v>
      </c>
      <c r="H3105" s="271" t="s">
        <v>5062</v>
      </c>
      <c r="I3105" s="214" t="s">
        <v>4729</v>
      </c>
      <c r="J3105" s="214" t="s">
        <v>5251</v>
      </c>
    </row>
    <row r="3106" spans="1:10" ht="48" x14ac:dyDescent="0.25">
      <c r="A3106" s="214" t="s">
        <v>7559</v>
      </c>
      <c r="B3106" s="215" t="s">
        <v>5265</v>
      </c>
      <c r="C3106" s="302" t="s">
        <v>4573</v>
      </c>
      <c r="D3106" s="303"/>
      <c r="E3106" s="215">
        <v>360000</v>
      </c>
      <c r="F3106" s="235">
        <v>0</v>
      </c>
      <c r="G3106" s="294">
        <v>43910</v>
      </c>
      <c r="H3106" s="304" t="s">
        <v>5062</v>
      </c>
      <c r="I3106" s="214" t="s">
        <v>4729</v>
      </c>
      <c r="J3106" s="214" t="s">
        <v>5308</v>
      </c>
    </row>
    <row r="3107" spans="1:10" ht="48" x14ac:dyDescent="0.25">
      <c r="A3107" s="214" t="s">
        <v>7560</v>
      </c>
      <c r="B3107" s="215" t="s">
        <v>5266</v>
      </c>
      <c r="C3107" s="65"/>
      <c r="D3107" s="65"/>
      <c r="E3107" s="215">
        <v>34560</v>
      </c>
      <c r="F3107" s="235">
        <v>0</v>
      </c>
      <c r="G3107" s="65"/>
      <c r="H3107" s="65"/>
      <c r="I3107" s="214" t="s">
        <v>4729</v>
      </c>
      <c r="J3107" s="214" t="s">
        <v>5308</v>
      </c>
    </row>
    <row r="3108" spans="1:10" ht="48" x14ac:dyDescent="0.25">
      <c r="A3108" s="214" t="s">
        <v>7561</v>
      </c>
      <c r="B3108" s="215" t="s">
        <v>5267</v>
      </c>
      <c r="C3108" s="65"/>
      <c r="D3108" s="65"/>
      <c r="E3108" s="215">
        <v>54344</v>
      </c>
      <c r="F3108" s="235">
        <v>0</v>
      </c>
      <c r="G3108" s="65"/>
      <c r="H3108" s="65"/>
      <c r="I3108" s="214" t="s">
        <v>4729</v>
      </c>
      <c r="J3108" s="214" t="s">
        <v>5308</v>
      </c>
    </row>
    <row r="3109" spans="1:10" ht="48" x14ac:dyDescent="0.25">
      <c r="A3109" s="214" t="s">
        <v>7562</v>
      </c>
      <c r="B3109" s="215" t="s">
        <v>5268</v>
      </c>
      <c r="C3109" s="65"/>
      <c r="D3109" s="65"/>
      <c r="E3109" s="215">
        <v>1521480</v>
      </c>
      <c r="F3109" s="235">
        <v>0</v>
      </c>
      <c r="G3109" s="65"/>
      <c r="H3109" s="65"/>
      <c r="I3109" s="214" t="s">
        <v>4729</v>
      </c>
      <c r="J3109" s="214" t="s">
        <v>5308</v>
      </c>
    </row>
    <row r="3110" spans="1:10" ht="48" x14ac:dyDescent="0.25">
      <c r="A3110" s="214" t="s">
        <v>7563</v>
      </c>
      <c r="B3110" s="215" t="s">
        <v>5269</v>
      </c>
      <c r="C3110" s="65"/>
      <c r="D3110" s="65"/>
      <c r="E3110" s="215">
        <v>340800</v>
      </c>
      <c r="F3110" s="235">
        <v>0</v>
      </c>
      <c r="G3110" s="65"/>
      <c r="H3110" s="65"/>
      <c r="I3110" s="214" t="s">
        <v>4729</v>
      </c>
      <c r="J3110" s="214" t="s">
        <v>5308</v>
      </c>
    </row>
    <row r="3111" spans="1:10" ht="48" x14ac:dyDescent="0.25">
      <c r="A3111" s="214" t="s">
        <v>7564</v>
      </c>
      <c r="B3111" s="215" t="s">
        <v>5270</v>
      </c>
      <c r="C3111" s="65"/>
      <c r="D3111" s="65"/>
      <c r="E3111" s="215">
        <v>377712</v>
      </c>
      <c r="F3111" s="235">
        <v>0</v>
      </c>
      <c r="G3111" s="65"/>
      <c r="H3111" s="65"/>
      <c r="I3111" s="214" t="s">
        <v>4729</v>
      </c>
      <c r="J3111" s="214" t="s">
        <v>5308</v>
      </c>
    </row>
    <row r="3112" spans="1:10" ht="48" x14ac:dyDescent="0.25">
      <c r="A3112" s="214" t="s">
        <v>7565</v>
      </c>
      <c r="B3112" s="215" t="s">
        <v>5271</v>
      </c>
      <c r="C3112" s="65"/>
      <c r="D3112" s="65"/>
      <c r="E3112" s="215">
        <v>73400</v>
      </c>
      <c r="F3112" s="235">
        <v>0</v>
      </c>
      <c r="G3112" s="65"/>
      <c r="H3112" s="65"/>
      <c r="I3112" s="214" t="s">
        <v>4729</v>
      </c>
      <c r="J3112" s="214" t="s">
        <v>5308</v>
      </c>
    </row>
    <row r="3113" spans="1:10" ht="48" x14ac:dyDescent="0.25">
      <c r="A3113" s="214" t="s">
        <v>7566</v>
      </c>
      <c r="B3113" s="215" t="s">
        <v>5272</v>
      </c>
      <c r="C3113" s="65"/>
      <c r="D3113" s="65"/>
      <c r="E3113" s="215">
        <v>18531.12</v>
      </c>
      <c r="F3113" s="235">
        <v>0</v>
      </c>
      <c r="G3113" s="65"/>
      <c r="H3113" s="65"/>
      <c r="I3113" s="214" t="s">
        <v>4729</v>
      </c>
      <c r="J3113" s="214" t="s">
        <v>5308</v>
      </c>
    </row>
    <row r="3114" spans="1:10" ht="48" x14ac:dyDescent="0.25">
      <c r="A3114" s="214" t="s">
        <v>7567</v>
      </c>
      <c r="B3114" s="215" t="s">
        <v>5273</v>
      </c>
      <c r="C3114" s="65"/>
      <c r="D3114" s="65"/>
      <c r="E3114" s="215">
        <v>25351.84</v>
      </c>
      <c r="F3114" s="235">
        <v>0</v>
      </c>
      <c r="G3114" s="65"/>
      <c r="H3114" s="65"/>
      <c r="I3114" s="214" t="s">
        <v>4729</v>
      </c>
      <c r="J3114" s="214" t="s">
        <v>5308</v>
      </c>
    </row>
    <row r="3115" spans="1:10" ht="48" x14ac:dyDescent="0.25">
      <c r="A3115" s="214" t="s">
        <v>7568</v>
      </c>
      <c r="B3115" s="215" t="s">
        <v>5274</v>
      </c>
      <c r="C3115" s="65"/>
      <c r="D3115" s="65"/>
      <c r="E3115" s="215">
        <v>343310.28</v>
      </c>
      <c r="F3115" s="235">
        <v>0</v>
      </c>
      <c r="G3115" s="65"/>
      <c r="H3115" s="65"/>
      <c r="I3115" s="214" t="s">
        <v>4729</v>
      </c>
      <c r="J3115" s="214" t="s">
        <v>5308</v>
      </c>
    </row>
    <row r="3116" spans="1:10" ht="48" x14ac:dyDescent="0.25">
      <c r="A3116" s="214" t="s">
        <v>7569</v>
      </c>
      <c r="B3116" s="215" t="s">
        <v>5275</v>
      </c>
      <c r="C3116" s="65"/>
      <c r="D3116" s="65"/>
      <c r="E3116" s="215">
        <v>114899.28</v>
      </c>
      <c r="F3116" s="235">
        <v>0</v>
      </c>
      <c r="G3116" s="65"/>
      <c r="H3116" s="65"/>
      <c r="I3116" s="214" t="s">
        <v>4729</v>
      </c>
      <c r="J3116" s="214" t="s">
        <v>5308</v>
      </c>
    </row>
    <row r="3117" spans="1:10" ht="48" x14ac:dyDescent="0.25">
      <c r="A3117" s="214" t="s">
        <v>7570</v>
      </c>
      <c r="B3117" s="215" t="s">
        <v>5276</v>
      </c>
      <c r="C3117" s="65"/>
      <c r="D3117" s="65"/>
      <c r="E3117" s="215">
        <v>109510.88</v>
      </c>
      <c r="F3117" s="235">
        <v>0</v>
      </c>
      <c r="G3117" s="65"/>
      <c r="H3117" s="65"/>
      <c r="I3117" s="214" t="s">
        <v>4729</v>
      </c>
      <c r="J3117" s="214" t="s">
        <v>5308</v>
      </c>
    </row>
    <row r="3118" spans="1:10" ht="48" x14ac:dyDescent="0.25">
      <c r="A3118" s="214" t="s">
        <v>7571</v>
      </c>
      <c r="B3118" s="215" t="s">
        <v>5277</v>
      </c>
      <c r="C3118" s="65"/>
      <c r="D3118" s="65"/>
      <c r="E3118" s="215">
        <v>68926.399999999994</v>
      </c>
      <c r="F3118" s="235">
        <v>0</v>
      </c>
      <c r="G3118" s="65"/>
      <c r="H3118" s="65"/>
      <c r="I3118" s="214" t="s">
        <v>4729</v>
      </c>
      <c r="J3118" s="214" t="s">
        <v>5308</v>
      </c>
    </row>
    <row r="3119" spans="1:10" ht="48" x14ac:dyDescent="0.25">
      <c r="A3119" s="214" t="s">
        <v>7572</v>
      </c>
      <c r="B3119" s="215" t="s">
        <v>5278</v>
      </c>
      <c r="C3119" s="65"/>
      <c r="D3119" s="65"/>
      <c r="E3119" s="215">
        <v>54933.599999999999</v>
      </c>
      <c r="F3119" s="235">
        <v>0</v>
      </c>
      <c r="G3119" s="65"/>
      <c r="H3119" s="65"/>
      <c r="I3119" s="214" t="s">
        <v>4729</v>
      </c>
      <c r="J3119" s="214" t="s">
        <v>5308</v>
      </c>
    </row>
    <row r="3120" spans="1:10" ht="48" x14ac:dyDescent="0.25">
      <c r="A3120" s="214" t="s">
        <v>7573</v>
      </c>
      <c r="B3120" s="215" t="s">
        <v>5279</v>
      </c>
      <c r="C3120" s="65"/>
      <c r="D3120" s="65"/>
      <c r="E3120" s="215">
        <v>40633.08</v>
      </c>
      <c r="F3120" s="235">
        <v>0</v>
      </c>
      <c r="G3120" s="65"/>
      <c r="H3120" s="65"/>
      <c r="I3120" s="214" t="s">
        <v>4729</v>
      </c>
      <c r="J3120" s="214" t="s">
        <v>5308</v>
      </c>
    </row>
    <row r="3121" spans="1:10" ht="48" x14ac:dyDescent="0.25">
      <c r="A3121" s="214" t="s">
        <v>7574</v>
      </c>
      <c r="B3121" s="215" t="s">
        <v>5280</v>
      </c>
      <c r="C3121" s="65"/>
      <c r="D3121" s="65"/>
      <c r="E3121" s="215">
        <v>32838.68</v>
      </c>
      <c r="F3121" s="235">
        <v>0</v>
      </c>
      <c r="G3121" s="65"/>
      <c r="H3121" s="65"/>
      <c r="I3121" s="214" t="s">
        <v>4729</v>
      </c>
      <c r="J3121" s="214" t="s">
        <v>5308</v>
      </c>
    </row>
    <row r="3122" spans="1:10" ht="48" x14ac:dyDescent="0.25">
      <c r="A3122" s="214" t="s">
        <v>7575</v>
      </c>
      <c r="B3122" s="215" t="s">
        <v>5281</v>
      </c>
      <c r="C3122" s="65"/>
      <c r="D3122" s="65"/>
      <c r="E3122" s="215">
        <v>72132.800000000003</v>
      </c>
      <c r="F3122" s="235">
        <v>0</v>
      </c>
      <c r="G3122" s="65"/>
      <c r="H3122" s="65"/>
      <c r="I3122" s="214" t="s">
        <v>4729</v>
      </c>
      <c r="J3122" s="214" t="s">
        <v>5308</v>
      </c>
    </row>
    <row r="3123" spans="1:10" ht="48" x14ac:dyDescent="0.25">
      <c r="A3123" s="214" t="s">
        <v>7576</v>
      </c>
      <c r="B3123" s="215" t="s">
        <v>5282</v>
      </c>
      <c r="C3123" s="65"/>
      <c r="D3123" s="65"/>
      <c r="E3123" s="215">
        <v>145909.20000000001</v>
      </c>
      <c r="F3123" s="235">
        <v>0</v>
      </c>
      <c r="G3123" s="65"/>
      <c r="H3123" s="65"/>
      <c r="I3123" s="214" t="s">
        <v>4729</v>
      </c>
      <c r="J3123" s="214" t="s">
        <v>5308</v>
      </c>
    </row>
    <row r="3124" spans="1:10" ht="48" x14ac:dyDescent="0.25">
      <c r="A3124" s="214" t="s">
        <v>7577</v>
      </c>
      <c r="B3124" s="215" t="s">
        <v>5283</v>
      </c>
      <c r="C3124" s="65"/>
      <c r="D3124" s="65"/>
      <c r="E3124" s="215">
        <v>35918.400000000001</v>
      </c>
      <c r="F3124" s="235">
        <v>0</v>
      </c>
      <c r="G3124" s="65"/>
      <c r="H3124" s="65"/>
      <c r="I3124" s="214" t="s">
        <v>4729</v>
      </c>
      <c r="J3124" s="214" t="s">
        <v>5308</v>
      </c>
    </row>
    <row r="3125" spans="1:10" ht="48" x14ac:dyDescent="0.25">
      <c r="A3125" s="214" t="s">
        <v>7578</v>
      </c>
      <c r="B3125" s="215" t="s">
        <v>5284</v>
      </c>
      <c r="C3125" s="65"/>
      <c r="D3125" s="65"/>
      <c r="E3125" s="215">
        <v>100815.6</v>
      </c>
      <c r="F3125" s="235">
        <v>0</v>
      </c>
      <c r="G3125" s="65"/>
      <c r="H3125" s="65"/>
      <c r="I3125" s="214" t="s">
        <v>4729</v>
      </c>
      <c r="J3125" s="214" t="s">
        <v>5308</v>
      </c>
    </row>
    <row r="3126" spans="1:10" ht="48" x14ac:dyDescent="0.25">
      <c r="A3126" s="214" t="s">
        <v>7579</v>
      </c>
      <c r="B3126" s="215" t="s">
        <v>5285</v>
      </c>
      <c r="C3126" s="65"/>
      <c r="D3126" s="65"/>
      <c r="E3126" s="215">
        <v>83342.559999999998</v>
      </c>
      <c r="F3126" s="235">
        <v>0</v>
      </c>
      <c r="G3126" s="65"/>
      <c r="H3126" s="65"/>
      <c r="I3126" s="214" t="s">
        <v>4729</v>
      </c>
      <c r="J3126" s="214" t="s">
        <v>5308</v>
      </c>
    </row>
    <row r="3127" spans="1:10" ht="48" x14ac:dyDescent="0.25">
      <c r="A3127" s="214" t="s">
        <v>7580</v>
      </c>
      <c r="B3127" s="215" t="s">
        <v>5286</v>
      </c>
      <c r="C3127" s="65"/>
      <c r="D3127" s="65"/>
      <c r="E3127" s="215">
        <v>30540.560000000001</v>
      </c>
      <c r="F3127" s="235">
        <v>0</v>
      </c>
      <c r="G3127" s="65"/>
      <c r="H3127" s="65"/>
      <c r="I3127" s="214" t="s">
        <v>4729</v>
      </c>
      <c r="J3127" s="214" t="s">
        <v>5308</v>
      </c>
    </row>
    <row r="3128" spans="1:10" ht="48" x14ac:dyDescent="0.25">
      <c r="A3128" s="214" t="s">
        <v>7581</v>
      </c>
      <c r="B3128" s="215" t="s">
        <v>5287</v>
      </c>
      <c r="C3128" s="65"/>
      <c r="D3128" s="65"/>
      <c r="E3128" s="215">
        <v>16307.32</v>
      </c>
      <c r="F3128" s="235">
        <v>0</v>
      </c>
      <c r="G3128" s="65"/>
      <c r="H3128" s="65"/>
      <c r="I3128" s="214" t="s">
        <v>4729</v>
      </c>
      <c r="J3128" s="214" t="s">
        <v>5308</v>
      </c>
    </row>
    <row r="3129" spans="1:10" ht="48" x14ac:dyDescent="0.25">
      <c r="A3129" s="214" t="s">
        <v>7582</v>
      </c>
      <c r="B3129" s="215" t="s">
        <v>5288</v>
      </c>
      <c r="C3129" s="65"/>
      <c r="D3129" s="65"/>
      <c r="E3129" s="215">
        <v>19474.96</v>
      </c>
      <c r="F3129" s="235">
        <v>0</v>
      </c>
      <c r="G3129" s="65"/>
      <c r="H3129" s="65"/>
      <c r="I3129" s="214" t="s">
        <v>4729</v>
      </c>
      <c r="J3129" s="214" t="s">
        <v>5308</v>
      </c>
    </row>
    <row r="3130" spans="1:10" ht="48" x14ac:dyDescent="0.25">
      <c r="A3130" s="214" t="s">
        <v>7583</v>
      </c>
      <c r="B3130" s="215" t="s">
        <v>5289</v>
      </c>
      <c r="C3130" s="65"/>
      <c r="D3130" s="65"/>
      <c r="E3130" s="215">
        <v>17194.080000000002</v>
      </c>
      <c r="F3130" s="235">
        <v>0</v>
      </c>
      <c r="G3130" s="65"/>
      <c r="H3130" s="65"/>
      <c r="I3130" s="214" t="s">
        <v>4729</v>
      </c>
      <c r="J3130" s="214" t="s">
        <v>5308</v>
      </c>
    </row>
    <row r="3131" spans="1:10" ht="48" x14ac:dyDescent="0.25">
      <c r="A3131" s="214" t="s">
        <v>7584</v>
      </c>
      <c r="B3131" s="215" t="s">
        <v>5290</v>
      </c>
      <c r="C3131" s="65"/>
      <c r="D3131" s="65"/>
      <c r="E3131" s="215">
        <v>14659.68</v>
      </c>
      <c r="F3131" s="235">
        <v>0</v>
      </c>
      <c r="G3131" s="65"/>
      <c r="H3131" s="65"/>
      <c r="I3131" s="214" t="s">
        <v>4729</v>
      </c>
      <c r="J3131" s="214" t="s">
        <v>5308</v>
      </c>
    </row>
    <row r="3132" spans="1:10" ht="48" x14ac:dyDescent="0.25">
      <c r="A3132" s="214" t="s">
        <v>7585</v>
      </c>
      <c r="B3132" s="215" t="s">
        <v>5291</v>
      </c>
      <c r="C3132" s="65"/>
      <c r="D3132" s="65"/>
      <c r="E3132" s="215">
        <v>11744.08</v>
      </c>
      <c r="F3132" s="235">
        <v>0</v>
      </c>
      <c r="G3132" s="65"/>
      <c r="H3132" s="65"/>
      <c r="I3132" s="214" t="s">
        <v>4729</v>
      </c>
      <c r="J3132" s="214" t="s">
        <v>5308</v>
      </c>
    </row>
    <row r="3133" spans="1:10" ht="48" x14ac:dyDescent="0.25">
      <c r="A3133" s="214" t="s">
        <v>7586</v>
      </c>
      <c r="B3133" s="215" t="s">
        <v>5292</v>
      </c>
      <c r="C3133" s="65"/>
      <c r="D3133" s="65"/>
      <c r="E3133" s="215">
        <v>239733.36</v>
      </c>
      <c r="F3133" s="235">
        <v>0</v>
      </c>
      <c r="G3133" s="65"/>
      <c r="H3133" s="65"/>
      <c r="I3133" s="214" t="s">
        <v>4729</v>
      </c>
      <c r="J3133" s="214" t="s">
        <v>5308</v>
      </c>
    </row>
    <row r="3134" spans="1:10" ht="48" x14ac:dyDescent="0.25">
      <c r="A3134" s="214" t="s">
        <v>7587</v>
      </c>
      <c r="B3134" s="215" t="s">
        <v>5293</v>
      </c>
      <c r="C3134" s="65"/>
      <c r="D3134" s="65"/>
      <c r="E3134" s="215">
        <v>119333.34</v>
      </c>
      <c r="F3134" s="235">
        <v>0</v>
      </c>
      <c r="G3134" s="65"/>
      <c r="H3134" s="65"/>
      <c r="I3134" s="214" t="s">
        <v>4729</v>
      </c>
      <c r="J3134" s="214" t="s">
        <v>5308</v>
      </c>
    </row>
    <row r="3135" spans="1:10" ht="48" x14ac:dyDescent="0.25">
      <c r="A3135" s="214" t="s">
        <v>7588</v>
      </c>
      <c r="B3135" s="215" t="s">
        <v>5294</v>
      </c>
      <c r="C3135" s="65"/>
      <c r="D3135" s="65"/>
      <c r="E3135" s="215">
        <v>80000</v>
      </c>
      <c r="F3135" s="235">
        <v>0</v>
      </c>
      <c r="G3135" s="65"/>
      <c r="H3135" s="65"/>
      <c r="I3135" s="214" t="s">
        <v>4729</v>
      </c>
      <c r="J3135" s="214" t="s">
        <v>5308</v>
      </c>
    </row>
    <row r="3136" spans="1:10" ht="48" x14ac:dyDescent="0.25">
      <c r="A3136" s="214" t="s">
        <v>7589</v>
      </c>
      <c r="B3136" s="215" t="s">
        <v>5295</v>
      </c>
      <c r="C3136" s="65"/>
      <c r="D3136" s="65"/>
      <c r="E3136" s="305">
        <v>2214450</v>
      </c>
      <c r="F3136" s="235">
        <v>0</v>
      </c>
      <c r="G3136" s="65"/>
      <c r="H3136" s="65"/>
      <c r="I3136" s="214" t="s">
        <v>4729</v>
      </c>
      <c r="J3136" s="214" t="s">
        <v>5308</v>
      </c>
    </row>
    <row r="3137" spans="1:10" ht="48" x14ac:dyDescent="0.25">
      <c r="A3137" s="214" t="s">
        <v>7590</v>
      </c>
      <c r="B3137" s="215" t="s">
        <v>5296</v>
      </c>
      <c r="C3137" s="65"/>
      <c r="D3137" s="65"/>
      <c r="E3137" s="215">
        <v>25804.799999999999</v>
      </c>
      <c r="F3137" s="235">
        <v>0</v>
      </c>
      <c r="G3137" s="65"/>
      <c r="H3137" s="65"/>
      <c r="I3137" s="214" t="s">
        <v>4729</v>
      </c>
      <c r="J3137" s="214" t="s">
        <v>5308</v>
      </c>
    </row>
    <row r="3138" spans="1:10" ht="48" x14ac:dyDescent="0.25">
      <c r="A3138" s="214" t="s">
        <v>7591</v>
      </c>
      <c r="B3138" s="215" t="s">
        <v>5297</v>
      </c>
      <c r="C3138" s="65"/>
      <c r="D3138" s="65"/>
      <c r="E3138" s="215">
        <v>15484.5</v>
      </c>
      <c r="F3138" s="235">
        <v>0</v>
      </c>
      <c r="G3138" s="65"/>
      <c r="H3138" s="65"/>
      <c r="I3138" s="214" t="s">
        <v>4729</v>
      </c>
      <c r="J3138" s="214" t="s">
        <v>5308</v>
      </c>
    </row>
    <row r="3139" spans="1:10" ht="48" x14ac:dyDescent="0.25">
      <c r="A3139" s="214" t="s">
        <v>7592</v>
      </c>
      <c r="B3139" s="306" t="s">
        <v>5309</v>
      </c>
      <c r="C3139" s="65"/>
      <c r="D3139" s="65"/>
      <c r="E3139" s="306">
        <v>15484.5</v>
      </c>
      <c r="F3139" s="235">
        <v>0</v>
      </c>
      <c r="G3139" s="65"/>
      <c r="H3139" s="65"/>
      <c r="I3139" s="214" t="s">
        <v>4729</v>
      </c>
      <c r="J3139" s="214" t="s">
        <v>5308</v>
      </c>
    </row>
    <row r="3140" spans="1:10" ht="48" x14ac:dyDescent="0.25">
      <c r="A3140" s="214" t="s">
        <v>7593</v>
      </c>
      <c r="B3140" s="214" t="s">
        <v>5302</v>
      </c>
      <c r="C3140" s="65"/>
      <c r="D3140" s="65"/>
      <c r="E3140" s="216">
        <v>256983.48</v>
      </c>
      <c r="F3140" s="235">
        <v>0</v>
      </c>
      <c r="G3140" s="65"/>
      <c r="H3140" s="65"/>
      <c r="I3140" s="214" t="s">
        <v>4729</v>
      </c>
      <c r="J3140" s="214" t="s">
        <v>5310</v>
      </c>
    </row>
    <row r="3141" spans="1:10" ht="48" x14ac:dyDescent="0.25">
      <c r="A3141" s="214" t="s">
        <v>7594</v>
      </c>
      <c r="B3141" s="214" t="s">
        <v>5303</v>
      </c>
      <c r="C3141" s="65"/>
      <c r="D3141" s="65"/>
      <c r="E3141" s="214" t="s">
        <v>5298</v>
      </c>
      <c r="F3141" s="235">
        <v>0</v>
      </c>
      <c r="G3141" s="65"/>
      <c r="H3141" s="65"/>
      <c r="I3141" s="214" t="s">
        <v>4729</v>
      </c>
      <c r="J3141" s="214" t="s">
        <v>5310</v>
      </c>
    </row>
    <row r="3142" spans="1:10" ht="60" x14ac:dyDescent="0.25">
      <c r="A3142" s="214" t="s">
        <v>7595</v>
      </c>
      <c r="B3142" s="214" t="s">
        <v>5304</v>
      </c>
      <c r="C3142" s="65"/>
      <c r="D3142" s="65"/>
      <c r="E3142" s="214" t="s">
        <v>5299</v>
      </c>
      <c r="F3142" s="235">
        <v>0</v>
      </c>
      <c r="G3142" s="65"/>
      <c r="H3142" s="65"/>
      <c r="I3142" s="214" t="s">
        <v>4729</v>
      </c>
      <c r="J3142" s="214" t="s">
        <v>5310</v>
      </c>
    </row>
    <row r="3143" spans="1:10" ht="96" x14ac:dyDescent="0.25">
      <c r="A3143" s="214" t="s">
        <v>7596</v>
      </c>
      <c r="B3143" s="214" t="s">
        <v>5305</v>
      </c>
      <c r="C3143" s="65"/>
      <c r="D3143" s="65"/>
      <c r="E3143" s="214" t="s">
        <v>5300</v>
      </c>
      <c r="F3143" s="235">
        <v>0</v>
      </c>
      <c r="G3143" s="65"/>
      <c r="H3143" s="65"/>
      <c r="I3143" s="214" t="s">
        <v>4729</v>
      </c>
      <c r="J3143" s="214" t="s">
        <v>5310</v>
      </c>
    </row>
    <row r="3144" spans="1:10" ht="60" x14ac:dyDescent="0.25">
      <c r="A3144" s="214" t="s">
        <v>7597</v>
      </c>
      <c r="B3144" s="214" t="s">
        <v>5306</v>
      </c>
      <c r="C3144" s="65"/>
      <c r="D3144" s="65"/>
      <c r="E3144" s="214" t="s">
        <v>5301</v>
      </c>
      <c r="F3144" s="235">
        <v>0</v>
      </c>
      <c r="G3144" s="65"/>
      <c r="H3144" s="65"/>
      <c r="I3144" s="214" t="s">
        <v>4729</v>
      </c>
      <c r="J3144" s="214" t="s">
        <v>5310</v>
      </c>
    </row>
    <row r="3145" spans="1:10" ht="48" x14ac:dyDescent="0.25">
      <c r="A3145" s="214" t="s">
        <v>7598</v>
      </c>
      <c r="B3145" s="214" t="s">
        <v>5307</v>
      </c>
      <c r="C3145" s="65"/>
      <c r="D3145" s="65"/>
      <c r="E3145" s="214">
        <v>178125</v>
      </c>
      <c r="F3145" s="235">
        <v>0</v>
      </c>
      <c r="G3145" s="65"/>
      <c r="H3145" s="65"/>
      <c r="I3145" s="214" t="s">
        <v>4729</v>
      </c>
      <c r="J3145" s="214" t="s">
        <v>5310</v>
      </c>
    </row>
    <row r="3146" spans="1:10" ht="48.75" x14ac:dyDescent="0.25">
      <c r="A3146" s="214" t="s">
        <v>7599</v>
      </c>
      <c r="B3146" s="236" t="s">
        <v>5313</v>
      </c>
      <c r="C3146" s="307"/>
      <c r="D3146" s="307"/>
      <c r="E3146" s="308" t="s">
        <v>5315</v>
      </c>
      <c r="F3146" s="309">
        <v>49897.760000000002</v>
      </c>
      <c r="G3146" s="307"/>
      <c r="H3146" s="307"/>
      <c r="I3146" s="259" t="s">
        <v>4709</v>
      </c>
      <c r="J3146" s="214" t="s">
        <v>5317</v>
      </c>
    </row>
    <row r="3147" spans="1:10" ht="36" x14ac:dyDescent="0.25">
      <c r="A3147" s="214" t="s">
        <v>7600</v>
      </c>
      <c r="B3147" s="220" t="s">
        <v>5314</v>
      </c>
      <c r="C3147" s="307"/>
      <c r="D3147" s="307"/>
      <c r="E3147" s="308" t="s">
        <v>5316</v>
      </c>
      <c r="F3147" s="307">
        <v>0</v>
      </c>
      <c r="G3147" s="307"/>
      <c r="H3147" s="307"/>
      <c r="I3147" s="259" t="s">
        <v>4709</v>
      </c>
      <c r="J3147" s="214" t="s">
        <v>5317</v>
      </c>
    </row>
    <row r="3148" spans="1:10" ht="48" x14ac:dyDescent="0.25">
      <c r="A3148" s="214" t="s">
        <v>7601</v>
      </c>
      <c r="B3148" s="214" t="s">
        <v>5361</v>
      </c>
      <c r="C3148" s="65"/>
      <c r="D3148" s="65"/>
      <c r="E3148" s="214" t="s">
        <v>5364</v>
      </c>
      <c r="F3148" s="235">
        <v>0</v>
      </c>
      <c r="G3148" s="65"/>
      <c r="H3148" s="5" t="s">
        <v>5496</v>
      </c>
      <c r="I3148" s="214" t="s">
        <v>4729</v>
      </c>
      <c r="J3148" s="214" t="s">
        <v>5497</v>
      </c>
    </row>
    <row r="3149" spans="1:10" ht="48" x14ac:dyDescent="0.25">
      <c r="A3149" s="214" t="s">
        <v>7602</v>
      </c>
      <c r="B3149" s="214" t="s">
        <v>5362</v>
      </c>
      <c r="C3149" s="65"/>
      <c r="D3149" s="65"/>
      <c r="E3149" s="214" t="s">
        <v>5365</v>
      </c>
      <c r="F3149" s="235">
        <v>0</v>
      </c>
      <c r="G3149" s="65"/>
      <c r="H3149" s="5" t="s">
        <v>5496</v>
      </c>
      <c r="I3149" s="214" t="s">
        <v>4729</v>
      </c>
      <c r="J3149" s="214" t="s">
        <v>5497</v>
      </c>
    </row>
    <row r="3150" spans="1:10" ht="48" x14ac:dyDescent="0.25">
      <c r="A3150" s="214" t="s">
        <v>7603</v>
      </c>
      <c r="B3150" s="214" t="s">
        <v>5363</v>
      </c>
      <c r="C3150" s="65"/>
      <c r="D3150" s="65"/>
      <c r="E3150" s="214" t="s">
        <v>5366</v>
      </c>
      <c r="F3150" s="235">
        <v>0</v>
      </c>
      <c r="G3150" s="310"/>
      <c r="H3150" s="5" t="s">
        <v>5496</v>
      </c>
      <c r="I3150" s="214" t="s">
        <v>4729</v>
      </c>
      <c r="J3150" s="214" t="s">
        <v>5497</v>
      </c>
    </row>
    <row r="3151" spans="1:10" ht="36" x14ac:dyDescent="0.25">
      <c r="A3151" s="214" t="s">
        <v>7604</v>
      </c>
      <c r="B3151" s="214" t="s">
        <v>5572</v>
      </c>
      <c r="C3151" s="235">
        <v>1</v>
      </c>
      <c r="D3151" s="235">
        <v>1</v>
      </c>
      <c r="E3151" s="219">
        <v>44433</v>
      </c>
      <c r="F3151" s="214" t="s">
        <v>5573</v>
      </c>
      <c r="G3151" s="65"/>
      <c r="H3151" s="214" t="s">
        <v>5574</v>
      </c>
      <c r="I3151" s="214" t="s">
        <v>3940</v>
      </c>
      <c r="J3151" s="214"/>
    </row>
    <row r="3152" spans="1:10" ht="36" x14ac:dyDescent="0.25">
      <c r="A3152" s="214" t="s">
        <v>7605</v>
      </c>
      <c r="B3152" s="214" t="s">
        <v>5575</v>
      </c>
      <c r="C3152" s="235">
        <v>1</v>
      </c>
      <c r="D3152" s="235">
        <v>1</v>
      </c>
      <c r="E3152" s="219">
        <v>44433</v>
      </c>
      <c r="F3152" s="214" t="s">
        <v>5573</v>
      </c>
      <c r="G3152" s="65"/>
      <c r="H3152" s="214" t="s">
        <v>5574</v>
      </c>
      <c r="I3152" s="214" t="s">
        <v>3940</v>
      </c>
      <c r="J3152" s="214"/>
    </row>
    <row r="3153" spans="1:10" ht="36" x14ac:dyDescent="0.25">
      <c r="A3153" s="214" t="s">
        <v>7606</v>
      </c>
      <c r="B3153" s="214" t="s">
        <v>4265</v>
      </c>
      <c r="C3153" s="235">
        <v>1</v>
      </c>
      <c r="D3153" s="235">
        <v>1</v>
      </c>
      <c r="E3153" s="219">
        <v>44433</v>
      </c>
      <c r="F3153" s="214" t="s">
        <v>5573</v>
      </c>
      <c r="G3153" s="65"/>
      <c r="H3153" s="214" t="s">
        <v>5574</v>
      </c>
      <c r="I3153" s="214" t="s">
        <v>3940</v>
      </c>
      <c r="J3153" s="214"/>
    </row>
    <row r="3154" spans="1:10" ht="36" x14ac:dyDescent="0.25">
      <c r="A3154" s="214" t="s">
        <v>7607</v>
      </c>
      <c r="B3154" s="214" t="s">
        <v>5576</v>
      </c>
      <c r="C3154" s="235">
        <v>1</v>
      </c>
      <c r="D3154" s="235">
        <v>1</v>
      </c>
      <c r="E3154" s="219">
        <v>44433</v>
      </c>
      <c r="F3154" s="214" t="s">
        <v>5573</v>
      </c>
      <c r="G3154" s="65"/>
      <c r="H3154" s="214" t="s">
        <v>5574</v>
      </c>
      <c r="I3154" s="214" t="s">
        <v>3940</v>
      </c>
      <c r="J3154" s="214"/>
    </row>
    <row r="3155" spans="1:10" ht="50.25" customHeight="1" x14ac:dyDescent="0.25">
      <c r="A3155" s="214" t="s">
        <v>7608</v>
      </c>
      <c r="B3155" s="214" t="s">
        <v>5411</v>
      </c>
      <c r="C3155" s="311"/>
      <c r="D3155" s="311"/>
      <c r="E3155" s="214">
        <v>17200</v>
      </c>
      <c r="F3155" s="235">
        <v>0</v>
      </c>
      <c r="G3155" s="312">
        <v>44525</v>
      </c>
      <c r="H3155" s="5" t="s">
        <v>5414</v>
      </c>
      <c r="I3155" s="5" t="s">
        <v>4701</v>
      </c>
      <c r="J3155" s="214" t="s">
        <v>5412</v>
      </c>
    </row>
    <row r="3156" spans="1:10" ht="48.75" customHeight="1" x14ac:dyDescent="0.25">
      <c r="A3156" s="214" t="s">
        <v>7609</v>
      </c>
      <c r="B3156" s="214" t="s">
        <v>5413</v>
      </c>
      <c r="C3156" s="311"/>
      <c r="D3156" s="311"/>
      <c r="E3156" s="214">
        <v>21600</v>
      </c>
      <c r="F3156" s="235">
        <v>0</v>
      </c>
      <c r="G3156" s="312">
        <v>44525</v>
      </c>
      <c r="H3156" s="5" t="s">
        <v>5414</v>
      </c>
      <c r="I3156" s="5" t="s">
        <v>4701</v>
      </c>
      <c r="J3156" s="214" t="s">
        <v>5412</v>
      </c>
    </row>
    <row r="3157" spans="1:10" ht="45" customHeight="1" x14ac:dyDescent="0.25">
      <c r="A3157" s="214" t="s">
        <v>7610</v>
      </c>
      <c r="B3157" s="214" t="s">
        <v>5415</v>
      </c>
      <c r="C3157" s="311"/>
      <c r="D3157" s="311"/>
      <c r="E3157" s="214">
        <v>28508.959999999999</v>
      </c>
      <c r="F3157" s="235">
        <v>0</v>
      </c>
      <c r="G3157" s="312">
        <v>44525</v>
      </c>
      <c r="H3157" s="5" t="s">
        <v>5414</v>
      </c>
      <c r="I3157" s="5" t="s">
        <v>4694</v>
      </c>
      <c r="J3157" s="214" t="s">
        <v>5507</v>
      </c>
    </row>
    <row r="3158" spans="1:10" ht="45" customHeight="1" x14ac:dyDescent="0.25">
      <c r="A3158" s="214" t="s">
        <v>7611</v>
      </c>
      <c r="B3158" s="214" t="s">
        <v>5422</v>
      </c>
      <c r="C3158" s="311"/>
      <c r="D3158" s="311"/>
      <c r="E3158" s="214">
        <v>11658.12</v>
      </c>
      <c r="F3158" s="235">
        <v>0</v>
      </c>
      <c r="G3158" s="312">
        <v>44552</v>
      </c>
      <c r="H3158" s="5" t="s">
        <v>5421</v>
      </c>
      <c r="I3158" s="214" t="s">
        <v>4729</v>
      </c>
      <c r="J3158" s="214" t="s">
        <v>5431</v>
      </c>
    </row>
    <row r="3159" spans="1:10" ht="75" customHeight="1" x14ac:dyDescent="0.25">
      <c r="A3159" s="214" t="s">
        <v>7612</v>
      </c>
      <c r="B3159" s="214" t="s">
        <v>5423</v>
      </c>
      <c r="C3159" s="311"/>
      <c r="D3159" s="311"/>
      <c r="E3159" s="214">
        <v>19000</v>
      </c>
      <c r="F3159" s="235">
        <v>0</v>
      </c>
      <c r="G3159" s="312">
        <v>44552</v>
      </c>
      <c r="H3159" s="5" t="s">
        <v>5421</v>
      </c>
      <c r="I3159" s="214" t="s">
        <v>4729</v>
      </c>
      <c r="J3159" s="214" t="s">
        <v>5431</v>
      </c>
    </row>
    <row r="3160" spans="1:10" ht="57" customHeight="1" x14ac:dyDescent="0.25">
      <c r="A3160" s="214" t="s">
        <v>7613</v>
      </c>
      <c r="B3160" s="214" t="s">
        <v>5424</v>
      </c>
      <c r="C3160" s="311"/>
      <c r="D3160" s="311"/>
      <c r="E3160" s="214">
        <v>16058.7</v>
      </c>
      <c r="F3160" s="235">
        <v>0</v>
      </c>
      <c r="G3160" s="312">
        <v>44552</v>
      </c>
      <c r="H3160" s="5" t="s">
        <v>5421</v>
      </c>
      <c r="I3160" s="214" t="s">
        <v>4729</v>
      </c>
      <c r="J3160" s="214" t="s">
        <v>5431</v>
      </c>
    </row>
    <row r="3161" spans="1:10" ht="45" customHeight="1" x14ac:dyDescent="0.25">
      <c r="A3161" s="214" t="s">
        <v>7614</v>
      </c>
      <c r="B3161" s="214" t="s">
        <v>5425</v>
      </c>
      <c r="C3161" s="311"/>
      <c r="D3161" s="311"/>
      <c r="E3161" s="214">
        <v>13322.7</v>
      </c>
      <c r="F3161" s="235">
        <v>0</v>
      </c>
      <c r="G3161" s="312">
        <v>44552</v>
      </c>
      <c r="H3161" s="5" t="s">
        <v>5421</v>
      </c>
      <c r="I3161" s="214" t="s">
        <v>4729</v>
      </c>
      <c r="J3161" s="214" t="s">
        <v>5431</v>
      </c>
    </row>
    <row r="3162" spans="1:10" ht="48" x14ac:dyDescent="0.25">
      <c r="A3162" s="214" t="s">
        <v>7615</v>
      </c>
      <c r="B3162" s="214" t="s">
        <v>5426</v>
      </c>
      <c r="C3162" s="311"/>
      <c r="D3162" s="311"/>
      <c r="E3162" s="214">
        <v>21652.2</v>
      </c>
      <c r="F3162" s="235">
        <v>0</v>
      </c>
      <c r="G3162" s="312">
        <v>44552</v>
      </c>
      <c r="H3162" s="5" t="s">
        <v>5421</v>
      </c>
      <c r="I3162" s="214" t="s">
        <v>4729</v>
      </c>
      <c r="J3162" s="214" t="s">
        <v>5431</v>
      </c>
    </row>
    <row r="3163" spans="1:10" ht="45" customHeight="1" x14ac:dyDescent="0.25">
      <c r="A3163" s="214" t="s">
        <v>7616</v>
      </c>
      <c r="B3163" s="214" t="s">
        <v>5427</v>
      </c>
      <c r="C3163" s="311"/>
      <c r="D3163" s="311"/>
      <c r="E3163" s="214">
        <v>36469</v>
      </c>
      <c r="F3163" s="235">
        <v>0</v>
      </c>
      <c r="G3163" s="312">
        <v>44552</v>
      </c>
      <c r="H3163" s="5" t="s">
        <v>5421</v>
      </c>
      <c r="I3163" s="214" t="s">
        <v>4729</v>
      </c>
      <c r="J3163" s="214" t="s">
        <v>5431</v>
      </c>
    </row>
    <row r="3164" spans="1:10" ht="45.75" customHeight="1" x14ac:dyDescent="0.25">
      <c r="A3164" s="214" t="s">
        <v>7617</v>
      </c>
      <c r="B3164" s="214" t="s">
        <v>5428</v>
      </c>
      <c r="C3164" s="311"/>
      <c r="D3164" s="311"/>
      <c r="E3164" s="214">
        <v>97000</v>
      </c>
      <c r="F3164" s="235">
        <v>0</v>
      </c>
      <c r="G3164" s="312">
        <v>44552</v>
      </c>
      <c r="H3164" s="5" t="s">
        <v>5421</v>
      </c>
      <c r="I3164" s="214" t="s">
        <v>4729</v>
      </c>
      <c r="J3164" s="214" t="s">
        <v>5431</v>
      </c>
    </row>
    <row r="3165" spans="1:10" ht="59.25" customHeight="1" x14ac:dyDescent="0.25">
      <c r="A3165" s="214" t="s">
        <v>1806</v>
      </c>
      <c r="B3165" s="214" t="s">
        <v>5429</v>
      </c>
      <c r="C3165" s="311"/>
      <c r="D3165" s="311"/>
      <c r="E3165" s="214">
        <v>90000</v>
      </c>
      <c r="F3165" s="235">
        <v>0</v>
      </c>
      <c r="G3165" s="312">
        <v>44552</v>
      </c>
      <c r="H3165" s="5" t="s">
        <v>5421</v>
      </c>
      <c r="I3165" s="214" t="s">
        <v>4729</v>
      </c>
      <c r="J3165" s="214" t="s">
        <v>5431</v>
      </c>
    </row>
    <row r="3166" spans="1:10" ht="46.5" customHeight="1" x14ac:dyDescent="0.25">
      <c r="A3166" s="214" t="s">
        <v>1805</v>
      </c>
      <c r="B3166" s="214" t="s">
        <v>5433</v>
      </c>
      <c r="C3166" s="311"/>
      <c r="D3166" s="311"/>
      <c r="E3166" s="313">
        <v>72600</v>
      </c>
      <c r="F3166" s="313">
        <v>72600</v>
      </c>
      <c r="G3166" s="312">
        <v>44554</v>
      </c>
      <c r="H3166" s="5" t="s">
        <v>5430</v>
      </c>
      <c r="I3166" s="214" t="s">
        <v>4727</v>
      </c>
      <c r="J3166" s="214" t="s">
        <v>5432</v>
      </c>
    </row>
    <row r="3167" spans="1:10" ht="48" x14ac:dyDescent="0.25">
      <c r="A3167" s="214" t="s">
        <v>7618</v>
      </c>
      <c r="B3167" s="214" t="s">
        <v>5434</v>
      </c>
      <c r="C3167" s="311"/>
      <c r="D3167" s="311"/>
      <c r="E3167" s="313">
        <v>291640</v>
      </c>
      <c r="F3167" s="313">
        <v>291640</v>
      </c>
      <c r="G3167" s="312">
        <v>44554</v>
      </c>
      <c r="H3167" s="5" t="s">
        <v>5430</v>
      </c>
      <c r="I3167" s="214" t="s">
        <v>4727</v>
      </c>
      <c r="J3167" s="214" t="s">
        <v>5432</v>
      </c>
    </row>
    <row r="3168" spans="1:10" ht="48" x14ac:dyDescent="0.25">
      <c r="A3168" s="214" t="s">
        <v>1804</v>
      </c>
      <c r="B3168" s="214" t="s">
        <v>5435</v>
      </c>
      <c r="C3168" s="311"/>
      <c r="D3168" s="311"/>
      <c r="E3168" s="313">
        <v>165759</v>
      </c>
      <c r="F3168" s="313">
        <v>165759</v>
      </c>
      <c r="G3168" s="312">
        <v>44554</v>
      </c>
      <c r="H3168" s="5" t="s">
        <v>5430</v>
      </c>
      <c r="I3168" s="214" t="s">
        <v>4727</v>
      </c>
      <c r="J3168" s="214" t="s">
        <v>5432</v>
      </c>
    </row>
    <row r="3169" spans="1:10" ht="48" x14ac:dyDescent="0.25">
      <c r="A3169" s="214" t="s">
        <v>7619</v>
      </c>
      <c r="B3169" s="214" t="s">
        <v>5436</v>
      </c>
      <c r="C3169" s="311"/>
      <c r="D3169" s="311"/>
      <c r="E3169" s="313">
        <v>116000</v>
      </c>
      <c r="F3169" s="313">
        <v>116000</v>
      </c>
      <c r="G3169" s="312">
        <v>44554</v>
      </c>
      <c r="H3169" s="5" t="s">
        <v>5430</v>
      </c>
      <c r="I3169" s="214" t="s">
        <v>4727</v>
      </c>
      <c r="J3169" s="214" t="s">
        <v>5432</v>
      </c>
    </row>
    <row r="3170" spans="1:10" ht="48" x14ac:dyDescent="0.25">
      <c r="A3170" s="214" t="s">
        <v>7620</v>
      </c>
      <c r="B3170" s="214" t="s">
        <v>5437</v>
      </c>
      <c r="C3170" s="311"/>
      <c r="D3170" s="311"/>
      <c r="E3170" s="313" t="s">
        <v>5438</v>
      </c>
      <c r="F3170" s="313" t="s">
        <v>5438</v>
      </c>
      <c r="G3170" s="312">
        <v>44554</v>
      </c>
      <c r="H3170" s="5" t="s">
        <v>5430</v>
      </c>
      <c r="I3170" s="214" t="s">
        <v>4727</v>
      </c>
      <c r="J3170" s="214" t="s">
        <v>5432</v>
      </c>
    </row>
    <row r="3171" spans="1:10" ht="48" x14ac:dyDescent="0.25">
      <c r="A3171" s="214" t="s">
        <v>1803</v>
      </c>
      <c r="B3171" s="214" t="s">
        <v>5447</v>
      </c>
      <c r="C3171" s="311"/>
      <c r="D3171" s="311"/>
      <c r="E3171" s="313" t="s">
        <v>5448</v>
      </c>
      <c r="F3171" s="313" t="s">
        <v>5448</v>
      </c>
      <c r="G3171" s="312">
        <v>44554</v>
      </c>
      <c r="H3171" s="5" t="s">
        <v>5445</v>
      </c>
      <c r="I3171" s="214" t="s">
        <v>4727</v>
      </c>
      <c r="J3171" s="214" t="s">
        <v>5446</v>
      </c>
    </row>
    <row r="3172" spans="1:10" ht="48" x14ac:dyDescent="0.25">
      <c r="A3172" s="214" t="s">
        <v>7621</v>
      </c>
      <c r="B3172" s="214" t="s">
        <v>5449</v>
      </c>
      <c r="C3172" s="311"/>
      <c r="D3172" s="311"/>
      <c r="E3172" s="313" t="s">
        <v>5450</v>
      </c>
      <c r="F3172" s="313" t="s">
        <v>5450</v>
      </c>
      <c r="G3172" s="312">
        <v>44554</v>
      </c>
      <c r="H3172" s="5" t="s">
        <v>5445</v>
      </c>
      <c r="I3172" s="214" t="s">
        <v>4727</v>
      </c>
      <c r="J3172" s="214" t="s">
        <v>5446</v>
      </c>
    </row>
    <row r="3173" spans="1:10" ht="38.25" x14ac:dyDescent="0.25">
      <c r="A3173" s="214" t="s">
        <v>1802</v>
      </c>
      <c r="B3173" s="214" t="s">
        <v>5451</v>
      </c>
      <c r="C3173" s="311"/>
      <c r="D3173" s="311"/>
      <c r="E3173" s="313" t="s">
        <v>5452</v>
      </c>
      <c r="F3173" s="313" t="s">
        <v>5452</v>
      </c>
      <c r="G3173" s="312">
        <v>44544</v>
      </c>
      <c r="H3173" s="5" t="s">
        <v>5453</v>
      </c>
      <c r="I3173" s="214" t="s">
        <v>5456</v>
      </c>
      <c r="J3173" s="214" t="s">
        <v>5457</v>
      </c>
    </row>
    <row r="3174" spans="1:10" ht="38.25" x14ac:dyDescent="0.25">
      <c r="A3174" s="214" t="s">
        <v>1801</v>
      </c>
      <c r="B3174" s="214" t="s">
        <v>5454</v>
      </c>
      <c r="C3174" s="311"/>
      <c r="D3174" s="311"/>
      <c r="E3174" s="313" t="s">
        <v>5455</v>
      </c>
      <c r="F3174" s="313" t="s">
        <v>5455</v>
      </c>
      <c r="G3174" s="312">
        <v>44544</v>
      </c>
      <c r="H3174" s="5" t="s">
        <v>5453</v>
      </c>
      <c r="I3174" s="214" t="s">
        <v>5456</v>
      </c>
      <c r="J3174" s="214" t="s">
        <v>5457</v>
      </c>
    </row>
    <row r="3175" spans="1:10" ht="36" x14ac:dyDescent="0.25">
      <c r="A3175" s="214" t="s">
        <v>7622</v>
      </c>
      <c r="B3175" s="214" t="s">
        <v>5464</v>
      </c>
      <c r="C3175" s="311"/>
      <c r="D3175" s="311"/>
      <c r="E3175" s="313" t="s">
        <v>5465</v>
      </c>
      <c r="F3175" s="313">
        <v>0</v>
      </c>
      <c r="G3175" s="312">
        <v>44622</v>
      </c>
      <c r="H3175" s="5" t="s">
        <v>5466</v>
      </c>
      <c r="I3175" s="214" t="s">
        <v>5456</v>
      </c>
      <c r="J3175" s="214" t="s">
        <v>5467</v>
      </c>
    </row>
    <row r="3176" spans="1:10" ht="48" x14ac:dyDescent="0.25">
      <c r="A3176" s="214" t="s">
        <v>7623</v>
      </c>
      <c r="B3176" s="214" t="s">
        <v>5460</v>
      </c>
      <c r="C3176" s="311"/>
      <c r="D3176" s="311"/>
      <c r="E3176" s="313" t="s">
        <v>5461</v>
      </c>
      <c r="F3176" s="313">
        <v>0</v>
      </c>
      <c r="G3176" s="312">
        <v>44424</v>
      </c>
      <c r="H3176" s="5" t="s">
        <v>5462</v>
      </c>
      <c r="I3176" s="214" t="s">
        <v>5456</v>
      </c>
      <c r="J3176" s="214" t="s">
        <v>5463</v>
      </c>
    </row>
    <row r="3177" spans="1:10" ht="36" x14ac:dyDescent="0.25">
      <c r="A3177" s="214" t="s">
        <v>1800</v>
      </c>
      <c r="B3177" s="214" t="s">
        <v>5468</v>
      </c>
      <c r="C3177" s="311"/>
      <c r="D3177" s="311"/>
      <c r="E3177" s="313" t="s">
        <v>5508</v>
      </c>
      <c r="F3177" s="313">
        <v>0</v>
      </c>
      <c r="G3177" s="312">
        <v>44551</v>
      </c>
      <c r="H3177" s="5" t="s">
        <v>5469</v>
      </c>
      <c r="I3177" s="214" t="s">
        <v>5456</v>
      </c>
      <c r="J3177" s="214" t="s">
        <v>5470</v>
      </c>
    </row>
    <row r="3178" spans="1:10" ht="36" x14ac:dyDescent="0.25">
      <c r="A3178" s="214" t="s">
        <v>7624</v>
      </c>
      <c r="B3178" s="214" t="s">
        <v>4258</v>
      </c>
      <c r="C3178" s="311"/>
      <c r="D3178" s="311"/>
      <c r="E3178" s="313" t="s">
        <v>5473</v>
      </c>
      <c r="F3178" s="313">
        <v>0</v>
      </c>
      <c r="G3178" s="312">
        <v>44420</v>
      </c>
      <c r="H3178" s="5" t="s">
        <v>5471</v>
      </c>
      <c r="I3178" s="214" t="s">
        <v>5456</v>
      </c>
      <c r="J3178" s="214" t="s">
        <v>5472</v>
      </c>
    </row>
    <row r="3179" spans="1:10" ht="51" x14ac:dyDescent="0.25">
      <c r="A3179" s="214" t="s">
        <v>1799</v>
      </c>
      <c r="B3179" s="214" t="s">
        <v>5475</v>
      </c>
      <c r="C3179" s="302" t="s">
        <v>5474</v>
      </c>
      <c r="D3179" s="311"/>
      <c r="E3179" s="313" t="s">
        <v>5476</v>
      </c>
      <c r="F3179" s="313">
        <v>0</v>
      </c>
      <c r="G3179" s="312">
        <v>43768</v>
      </c>
      <c r="H3179" s="5" t="s">
        <v>5477</v>
      </c>
      <c r="I3179" s="214" t="s">
        <v>5456</v>
      </c>
      <c r="J3179" s="214" t="s">
        <v>5478</v>
      </c>
    </row>
    <row r="3180" spans="1:10" ht="51" x14ac:dyDescent="0.25">
      <c r="A3180" s="214" t="s">
        <v>1798</v>
      </c>
      <c r="B3180" s="214" t="s">
        <v>5475</v>
      </c>
      <c r="C3180" s="302" t="s">
        <v>5479</v>
      </c>
      <c r="D3180" s="311"/>
      <c r="E3180" s="313" t="s">
        <v>5476</v>
      </c>
      <c r="F3180" s="313">
        <v>0</v>
      </c>
      <c r="G3180" s="312">
        <v>43768</v>
      </c>
      <c r="H3180" s="5" t="s">
        <v>5480</v>
      </c>
      <c r="I3180" s="214" t="s">
        <v>5456</v>
      </c>
      <c r="J3180" s="214" t="s">
        <v>5478</v>
      </c>
    </row>
    <row r="3181" spans="1:10" ht="51" x14ac:dyDescent="0.25">
      <c r="A3181" s="214" t="s">
        <v>1797</v>
      </c>
      <c r="B3181" s="214" t="s">
        <v>5475</v>
      </c>
      <c r="C3181" s="302" t="s">
        <v>5481</v>
      </c>
      <c r="D3181" s="311"/>
      <c r="E3181" s="313" t="s">
        <v>5476</v>
      </c>
      <c r="F3181" s="313">
        <v>0</v>
      </c>
      <c r="G3181" s="312">
        <v>43768</v>
      </c>
      <c r="H3181" s="5" t="s">
        <v>5482</v>
      </c>
      <c r="I3181" s="214" t="s">
        <v>5456</v>
      </c>
      <c r="J3181" s="214" t="s">
        <v>5478</v>
      </c>
    </row>
    <row r="3182" spans="1:10" ht="51" x14ac:dyDescent="0.25">
      <c r="A3182" s="214" t="s">
        <v>1796</v>
      </c>
      <c r="B3182" s="214" t="s">
        <v>5475</v>
      </c>
      <c r="C3182" s="302" t="s">
        <v>5483</v>
      </c>
      <c r="D3182" s="311"/>
      <c r="E3182" s="313" t="s">
        <v>5476</v>
      </c>
      <c r="F3182" s="313">
        <v>0</v>
      </c>
      <c r="G3182" s="312">
        <v>43768</v>
      </c>
      <c r="H3182" s="5" t="s">
        <v>5484</v>
      </c>
      <c r="I3182" s="214" t="s">
        <v>5456</v>
      </c>
      <c r="J3182" s="214" t="s">
        <v>5478</v>
      </c>
    </row>
    <row r="3183" spans="1:10" ht="51" x14ac:dyDescent="0.25">
      <c r="A3183" s="214" t="s">
        <v>1795</v>
      </c>
      <c r="B3183" s="214" t="s">
        <v>5475</v>
      </c>
      <c r="C3183" s="302" t="s">
        <v>5485</v>
      </c>
      <c r="D3183" s="311"/>
      <c r="E3183" s="313" t="s">
        <v>5486</v>
      </c>
      <c r="F3183" s="313">
        <v>0</v>
      </c>
      <c r="G3183" s="312">
        <v>43768</v>
      </c>
      <c r="H3183" s="5" t="s">
        <v>5487</v>
      </c>
      <c r="I3183" s="214" t="s">
        <v>5456</v>
      </c>
      <c r="J3183" s="214" t="s">
        <v>5478</v>
      </c>
    </row>
    <row r="3184" spans="1:10" ht="51" x14ac:dyDescent="0.25">
      <c r="A3184" s="214" t="s">
        <v>7625</v>
      </c>
      <c r="B3184" s="214" t="s">
        <v>5475</v>
      </c>
      <c r="C3184" s="302" t="s">
        <v>5488</v>
      </c>
      <c r="D3184" s="311"/>
      <c r="E3184" s="313" t="s">
        <v>5476</v>
      </c>
      <c r="F3184" s="313">
        <v>0</v>
      </c>
      <c r="G3184" s="312">
        <v>43768</v>
      </c>
      <c r="H3184" s="5" t="s">
        <v>5489</v>
      </c>
      <c r="I3184" s="214" t="s">
        <v>5456</v>
      </c>
      <c r="J3184" s="214" t="s">
        <v>5478</v>
      </c>
    </row>
    <row r="3185" spans="1:10" ht="63.75" x14ac:dyDescent="0.25">
      <c r="A3185" s="214" t="s">
        <v>1794</v>
      </c>
      <c r="B3185" s="214" t="s">
        <v>5534</v>
      </c>
      <c r="C3185" s="302"/>
      <c r="D3185" s="311"/>
      <c r="E3185" s="313" t="s">
        <v>5535</v>
      </c>
      <c r="F3185" s="313">
        <v>0</v>
      </c>
      <c r="G3185" s="312">
        <v>44712</v>
      </c>
      <c r="H3185" s="5" t="s">
        <v>5537</v>
      </c>
      <c r="I3185" s="214" t="s">
        <v>4727</v>
      </c>
      <c r="J3185" s="214" t="s">
        <v>5536</v>
      </c>
    </row>
    <row r="3186" spans="1:10" ht="63.75" x14ac:dyDescent="0.25">
      <c r="A3186" s="214" t="s">
        <v>1793</v>
      </c>
      <c r="B3186" s="214" t="s">
        <v>5540</v>
      </c>
      <c r="C3186" s="302"/>
      <c r="D3186" s="311"/>
      <c r="E3186" s="171">
        <v>152751.34</v>
      </c>
      <c r="F3186" s="313">
        <v>0</v>
      </c>
      <c r="G3186" s="312">
        <v>44712</v>
      </c>
      <c r="H3186" s="5" t="s">
        <v>5537</v>
      </c>
      <c r="I3186" s="214" t="s">
        <v>4700</v>
      </c>
      <c r="J3186" s="214" t="s">
        <v>5538</v>
      </c>
    </row>
    <row r="3187" spans="1:10" ht="63.75" x14ac:dyDescent="0.25">
      <c r="A3187" s="214" t="s">
        <v>1792</v>
      </c>
      <c r="B3187" s="214" t="s">
        <v>5541</v>
      </c>
      <c r="C3187" s="302"/>
      <c r="D3187" s="311"/>
      <c r="E3187" s="67">
        <v>172852.51</v>
      </c>
      <c r="F3187" s="313">
        <v>0</v>
      </c>
      <c r="G3187" s="312">
        <v>44712</v>
      </c>
      <c r="H3187" s="5" t="s">
        <v>5539</v>
      </c>
      <c r="I3187" s="214" t="s">
        <v>4700</v>
      </c>
      <c r="J3187" s="214" t="s">
        <v>5538</v>
      </c>
    </row>
    <row r="3188" spans="1:10" ht="63.75" x14ac:dyDescent="0.25">
      <c r="A3188" s="214" t="s">
        <v>1791</v>
      </c>
      <c r="B3188" s="67" t="s">
        <v>5542</v>
      </c>
      <c r="C3188" s="302"/>
      <c r="D3188" s="311"/>
      <c r="E3188" s="314">
        <v>15812.08</v>
      </c>
      <c r="F3188" s="313">
        <v>0</v>
      </c>
      <c r="G3188" s="312">
        <v>44712</v>
      </c>
      <c r="H3188" s="5" t="s">
        <v>5539</v>
      </c>
      <c r="I3188" s="214" t="s">
        <v>4700</v>
      </c>
      <c r="J3188" s="214" t="s">
        <v>5538</v>
      </c>
    </row>
    <row r="3189" spans="1:10" ht="44.25" customHeight="1" x14ac:dyDescent="0.25">
      <c r="A3189" s="214" t="s">
        <v>1790</v>
      </c>
      <c r="B3189" s="5" t="s">
        <v>5543</v>
      </c>
      <c r="C3189" s="302"/>
      <c r="D3189" s="311"/>
      <c r="E3189" s="67">
        <v>199729.09</v>
      </c>
      <c r="F3189" s="313">
        <v>0</v>
      </c>
      <c r="G3189" s="312">
        <v>44712</v>
      </c>
      <c r="H3189" s="5" t="s">
        <v>5539</v>
      </c>
      <c r="I3189" s="214" t="s">
        <v>4700</v>
      </c>
      <c r="J3189" s="214" t="s">
        <v>5538</v>
      </c>
    </row>
    <row r="3190" spans="1:10" ht="63.75" x14ac:dyDescent="0.25">
      <c r="A3190" s="214" t="s">
        <v>7626</v>
      </c>
      <c r="B3190" s="97" t="s">
        <v>5544</v>
      </c>
      <c r="C3190" s="302"/>
      <c r="D3190" s="311"/>
      <c r="E3190" s="67">
        <v>180679.1</v>
      </c>
      <c r="F3190" s="313">
        <v>0</v>
      </c>
      <c r="G3190" s="312">
        <v>44712</v>
      </c>
      <c r="H3190" s="5" t="s">
        <v>5539</v>
      </c>
      <c r="I3190" s="214" t="s">
        <v>4700</v>
      </c>
      <c r="J3190" s="214" t="s">
        <v>5538</v>
      </c>
    </row>
    <row r="3191" spans="1:10" ht="63.75" x14ac:dyDescent="0.25">
      <c r="A3191" s="214" t="s">
        <v>7627</v>
      </c>
      <c r="B3191" s="97" t="s">
        <v>5544</v>
      </c>
      <c r="C3191" s="302"/>
      <c r="D3191" s="311"/>
      <c r="E3191" s="67">
        <v>174709.16</v>
      </c>
      <c r="F3191" s="313">
        <v>0</v>
      </c>
      <c r="G3191" s="312">
        <v>44712</v>
      </c>
      <c r="H3191" s="5" t="s">
        <v>5539</v>
      </c>
      <c r="I3191" s="214" t="s">
        <v>4700</v>
      </c>
      <c r="J3191" s="214" t="s">
        <v>5538</v>
      </c>
    </row>
    <row r="3192" spans="1:10" ht="63.75" x14ac:dyDescent="0.25">
      <c r="A3192" s="214" t="s">
        <v>1789</v>
      </c>
      <c r="B3192" s="97" t="s">
        <v>5544</v>
      </c>
      <c r="C3192" s="302"/>
      <c r="D3192" s="311"/>
      <c r="E3192" s="67">
        <v>162769.12</v>
      </c>
      <c r="F3192" s="313">
        <v>0</v>
      </c>
      <c r="G3192" s="312">
        <v>44712</v>
      </c>
      <c r="H3192" s="5" t="s">
        <v>5539</v>
      </c>
      <c r="I3192" s="214" t="s">
        <v>4700</v>
      </c>
      <c r="J3192" s="214" t="s">
        <v>5538</v>
      </c>
    </row>
    <row r="3193" spans="1:10" ht="63.75" x14ac:dyDescent="0.25">
      <c r="A3193" s="214" t="s">
        <v>1788</v>
      </c>
      <c r="B3193" s="97" t="s">
        <v>5545</v>
      </c>
      <c r="C3193" s="302"/>
      <c r="D3193" s="311"/>
      <c r="E3193" s="67">
        <v>93675.05</v>
      </c>
      <c r="F3193" s="313">
        <v>0</v>
      </c>
      <c r="G3193" s="312">
        <v>44712</v>
      </c>
      <c r="H3193" s="5" t="s">
        <v>5539</v>
      </c>
      <c r="I3193" s="214" t="s">
        <v>4700</v>
      </c>
      <c r="J3193" s="214" t="s">
        <v>5538</v>
      </c>
    </row>
    <row r="3194" spans="1:10" ht="63.75" x14ac:dyDescent="0.25">
      <c r="A3194" s="214" t="s">
        <v>1787</v>
      </c>
      <c r="B3194" s="97" t="s">
        <v>5545</v>
      </c>
      <c r="C3194" s="302"/>
      <c r="D3194" s="311"/>
      <c r="E3194" s="67">
        <v>183460.59</v>
      </c>
      <c r="F3194" s="313">
        <v>0</v>
      </c>
      <c r="G3194" s="312">
        <v>44712</v>
      </c>
      <c r="H3194" s="5" t="s">
        <v>5539</v>
      </c>
      <c r="I3194" s="214" t="s">
        <v>4700</v>
      </c>
      <c r="J3194" s="214" t="s">
        <v>5538</v>
      </c>
    </row>
    <row r="3195" spans="1:10" ht="37.5" customHeight="1" x14ac:dyDescent="0.25">
      <c r="A3195" s="214" t="s">
        <v>1786</v>
      </c>
      <c r="B3195" s="5" t="s">
        <v>5546</v>
      </c>
      <c r="C3195" s="302"/>
      <c r="D3195" s="311"/>
      <c r="E3195" s="313">
        <v>205045.61</v>
      </c>
      <c r="F3195" s="313">
        <v>0</v>
      </c>
      <c r="G3195" s="312">
        <v>44712</v>
      </c>
      <c r="H3195" s="5" t="s">
        <v>5539</v>
      </c>
      <c r="I3195" s="214" t="s">
        <v>4700</v>
      </c>
      <c r="J3195" s="214" t="s">
        <v>5538</v>
      </c>
    </row>
    <row r="3196" spans="1:10" ht="63.75" x14ac:dyDescent="0.25">
      <c r="A3196" s="214" t="s">
        <v>7628</v>
      </c>
      <c r="B3196" s="67" t="s">
        <v>5547</v>
      </c>
      <c r="C3196" s="302"/>
      <c r="D3196" s="311"/>
      <c r="E3196" s="313">
        <v>13000</v>
      </c>
      <c r="F3196" s="313">
        <v>0</v>
      </c>
      <c r="G3196" s="312">
        <v>44712</v>
      </c>
      <c r="H3196" s="5" t="s">
        <v>5539</v>
      </c>
      <c r="I3196" s="214" t="s">
        <v>4700</v>
      </c>
      <c r="J3196" s="214" t="s">
        <v>5538</v>
      </c>
    </row>
    <row r="3197" spans="1:10" ht="63.75" x14ac:dyDescent="0.25">
      <c r="A3197" s="214" t="s">
        <v>1785</v>
      </c>
      <c r="B3197" s="214" t="s">
        <v>5540</v>
      </c>
      <c r="C3197" s="302"/>
      <c r="D3197" s="311"/>
      <c r="E3197" s="171">
        <v>152751.34</v>
      </c>
      <c r="F3197" s="313">
        <v>0</v>
      </c>
      <c r="G3197" s="312">
        <v>44712</v>
      </c>
      <c r="H3197" s="5" t="s">
        <v>5537</v>
      </c>
      <c r="I3197" s="214" t="s">
        <v>4695</v>
      </c>
      <c r="J3197" s="214" t="s">
        <v>5538</v>
      </c>
    </row>
    <row r="3198" spans="1:10" ht="63.75" x14ac:dyDescent="0.25">
      <c r="A3198" s="214" t="s">
        <v>1784</v>
      </c>
      <c r="B3198" s="214" t="s">
        <v>5541</v>
      </c>
      <c r="C3198" s="302"/>
      <c r="D3198" s="311"/>
      <c r="E3198" s="67">
        <v>17852.509999999998</v>
      </c>
      <c r="F3198" s="313">
        <v>0</v>
      </c>
      <c r="G3198" s="312">
        <v>44712</v>
      </c>
      <c r="H3198" s="5" t="s">
        <v>5539</v>
      </c>
      <c r="I3198" s="214" t="s">
        <v>4695</v>
      </c>
      <c r="J3198" s="214" t="s">
        <v>5538</v>
      </c>
    </row>
    <row r="3199" spans="1:10" ht="63.75" x14ac:dyDescent="0.25">
      <c r="A3199" s="214" t="s">
        <v>7629</v>
      </c>
      <c r="B3199" s="97" t="s">
        <v>5544</v>
      </c>
      <c r="C3199" s="302"/>
      <c r="D3199" s="311"/>
      <c r="E3199" s="67">
        <v>285266.02</v>
      </c>
      <c r="F3199" s="313">
        <v>0</v>
      </c>
      <c r="G3199" s="312">
        <v>44712</v>
      </c>
      <c r="H3199" s="5" t="s">
        <v>5539</v>
      </c>
      <c r="I3199" s="214" t="s">
        <v>4695</v>
      </c>
      <c r="J3199" s="214" t="s">
        <v>5538</v>
      </c>
    </row>
    <row r="3200" spans="1:10" ht="63.75" x14ac:dyDescent="0.25">
      <c r="A3200" s="214" t="s">
        <v>1783</v>
      </c>
      <c r="B3200" s="214" t="s">
        <v>5540</v>
      </c>
      <c r="C3200" s="302"/>
      <c r="D3200" s="311"/>
      <c r="E3200" s="171">
        <v>152751.34</v>
      </c>
      <c r="F3200" s="313">
        <v>0</v>
      </c>
      <c r="G3200" s="312">
        <v>44712</v>
      </c>
      <c r="H3200" s="5" t="s">
        <v>5537</v>
      </c>
      <c r="I3200" s="214" t="s">
        <v>4703</v>
      </c>
      <c r="J3200" s="214" t="s">
        <v>5538</v>
      </c>
    </row>
    <row r="3201" spans="1:10" ht="63.75" x14ac:dyDescent="0.25">
      <c r="A3201" s="214" t="s">
        <v>1782</v>
      </c>
      <c r="B3201" s="214" t="s">
        <v>5541</v>
      </c>
      <c r="C3201" s="302"/>
      <c r="D3201" s="311"/>
      <c r="E3201" s="67">
        <v>17852.509999999998</v>
      </c>
      <c r="F3201" s="313">
        <v>0</v>
      </c>
      <c r="G3201" s="312">
        <v>44712</v>
      </c>
      <c r="H3201" s="5" t="s">
        <v>5539</v>
      </c>
      <c r="I3201" s="214" t="s">
        <v>4703</v>
      </c>
      <c r="J3201" s="214" t="s">
        <v>5538</v>
      </c>
    </row>
    <row r="3202" spans="1:10" ht="63.75" x14ac:dyDescent="0.25">
      <c r="A3202" s="214" t="s">
        <v>7630</v>
      </c>
      <c r="B3202" s="97" t="s">
        <v>5544</v>
      </c>
      <c r="C3202" s="302"/>
      <c r="D3202" s="311"/>
      <c r="E3202" s="67">
        <v>285266.02</v>
      </c>
      <c r="F3202" s="313">
        <v>0</v>
      </c>
      <c r="G3202" s="312">
        <v>44712</v>
      </c>
      <c r="H3202" s="5" t="s">
        <v>5539</v>
      </c>
      <c r="I3202" s="214" t="s">
        <v>4703</v>
      </c>
      <c r="J3202" s="214" t="s">
        <v>5538</v>
      </c>
    </row>
    <row r="3203" spans="1:10" ht="63.75" x14ac:dyDescent="0.25">
      <c r="A3203" s="214" t="s">
        <v>7631</v>
      </c>
      <c r="B3203" s="5" t="s">
        <v>5548</v>
      </c>
      <c r="C3203" s="302"/>
      <c r="D3203" s="311"/>
      <c r="E3203" s="67">
        <v>25351.66</v>
      </c>
      <c r="F3203" s="313">
        <v>0</v>
      </c>
      <c r="G3203" s="312">
        <v>44712</v>
      </c>
      <c r="H3203" s="5" t="s">
        <v>5539</v>
      </c>
      <c r="I3203" s="214" t="s">
        <v>4713</v>
      </c>
      <c r="J3203" s="214" t="s">
        <v>5538</v>
      </c>
    </row>
    <row r="3204" spans="1:10" ht="63.75" x14ac:dyDescent="0.25">
      <c r="A3204" s="214" t="s">
        <v>1781</v>
      </c>
      <c r="B3204" s="5" t="s">
        <v>5549</v>
      </c>
      <c r="C3204" s="302"/>
      <c r="D3204" s="311"/>
      <c r="E3204" s="67">
        <v>181961.64</v>
      </c>
      <c r="F3204" s="313">
        <v>0</v>
      </c>
      <c r="G3204" s="312">
        <v>44712</v>
      </c>
      <c r="H3204" s="5" t="s">
        <v>5539</v>
      </c>
      <c r="I3204" s="214" t="s">
        <v>4713</v>
      </c>
      <c r="J3204" s="214" t="s">
        <v>5538</v>
      </c>
    </row>
    <row r="3205" spans="1:10" ht="63.75" x14ac:dyDescent="0.25">
      <c r="A3205" s="214" t="s">
        <v>1780</v>
      </c>
      <c r="B3205" s="5" t="s">
        <v>5550</v>
      </c>
      <c r="C3205" s="302"/>
      <c r="D3205" s="311"/>
      <c r="E3205" s="67">
        <v>21600</v>
      </c>
      <c r="F3205" s="313">
        <v>0</v>
      </c>
      <c r="G3205" s="312">
        <v>44712</v>
      </c>
      <c r="H3205" s="5" t="s">
        <v>5539</v>
      </c>
      <c r="I3205" s="214" t="s">
        <v>4701</v>
      </c>
      <c r="J3205" s="214" t="s">
        <v>5538</v>
      </c>
    </row>
    <row r="3206" spans="1:10" ht="63.75" x14ac:dyDescent="0.25">
      <c r="A3206" s="214" t="s">
        <v>1779</v>
      </c>
      <c r="B3206" s="5" t="s">
        <v>5551</v>
      </c>
      <c r="C3206" s="302"/>
      <c r="D3206" s="311"/>
      <c r="E3206" s="67">
        <v>352989</v>
      </c>
      <c r="F3206" s="313">
        <v>0</v>
      </c>
      <c r="G3206" s="312">
        <v>44712</v>
      </c>
      <c r="H3206" s="5" t="s">
        <v>5539</v>
      </c>
      <c r="I3206" s="214" t="s">
        <v>4701</v>
      </c>
      <c r="J3206" s="214" t="s">
        <v>5538</v>
      </c>
    </row>
    <row r="3207" spans="1:10" ht="76.5" x14ac:dyDescent="0.25">
      <c r="A3207" s="214" t="s">
        <v>1778</v>
      </c>
      <c r="B3207" s="5" t="s">
        <v>5552</v>
      </c>
      <c r="C3207" s="302"/>
      <c r="D3207" s="311"/>
      <c r="E3207" s="67">
        <v>50276</v>
      </c>
      <c r="F3207" s="313">
        <v>0</v>
      </c>
      <c r="G3207" s="312">
        <v>44712</v>
      </c>
      <c r="H3207" s="5" t="s">
        <v>5539</v>
      </c>
      <c r="I3207" s="214" t="s">
        <v>5553</v>
      </c>
      <c r="J3207" s="214" t="s">
        <v>5538</v>
      </c>
    </row>
    <row r="3208" spans="1:10" ht="63.75" x14ac:dyDescent="0.25">
      <c r="A3208" s="214" t="s">
        <v>1777</v>
      </c>
      <c r="B3208" s="5" t="s">
        <v>5554</v>
      </c>
      <c r="C3208" s="302"/>
      <c r="D3208" s="311"/>
      <c r="E3208" s="67">
        <v>37420</v>
      </c>
      <c r="F3208" s="313">
        <v>0</v>
      </c>
      <c r="G3208" s="312">
        <v>44712</v>
      </c>
      <c r="H3208" s="5" t="s">
        <v>5539</v>
      </c>
      <c r="I3208" s="214" t="s">
        <v>5553</v>
      </c>
      <c r="J3208" s="214" t="s">
        <v>5538</v>
      </c>
    </row>
    <row r="3209" spans="1:10" ht="63.75" x14ac:dyDescent="0.25">
      <c r="A3209" s="214" t="s">
        <v>1776</v>
      </c>
      <c r="B3209" s="5" t="s">
        <v>5555</v>
      </c>
      <c r="C3209" s="302"/>
      <c r="D3209" s="311"/>
      <c r="E3209" s="67">
        <v>65056</v>
      </c>
      <c r="F3209" s="313">
        <v>0</v>
      </c>
      <c r="G3209" s="312">
        <v>44712</v>
      </c>
      <c r="H3209" s="5" t="s">
        <v>5539</v>
      </c>
      <c r="I3209" s="214" t="s">
        <v>5553</v>
      </c>
      <c r="J3209" s="214" t="s">
        <v>5538</v>
      </c>
    </row>
    <row r="3210" spans="1:10" ht="63.75" x14ac:dyDescent="0.25">
      <c r="A3210" s="214" t="s">
        <v>1774</v>
      </c>
      <c r="B3210" s="5" t="s">
        <v>5556</v>
      </c>
      <c r="C3210" s="302"/>
      <c r="D3210" s="311"/>
      <c r="E3210" s="171">
        <v>12940</v>
      </c>
      <c r="F3210" s="313">
        <v>0</v>
      </c>
      <c r="G3210" s="312">
        <v>44712</v>
      </c>
      <c r="H3210" s="5" t="s">
        <v>5539</v>
      </c>
      <c r="I3210" s="214" t="s">
        <v>5553</v>
      </c>
      <c r="J3210" s="214" t="s">
        <v>5538</v>
      </c>
    </row>
    <row r="3211" spans="1:10" ht="63.75" x14ac:dyDescent="0.25">
      <c r="A3211" s="214" t="s">
        <v>1773</v>
      </c>
      <c r="B3211" s="5" t="s">
        <v>5557</v>
      </c>
      <c r="C3211" s="302"/>
      <c r="D3211" s="311"/>
      <c r="E3211" s="67">
        <v>12400</v>
      </c>
      <c r="F3211" s="313">
        <v>0</v>
      </c>
      <c r="G3211" s="312">
        <v>44712</v>
      </c>
      <c r="H3211" s="5" t="s">
        <v>5539</v>
      </c>
      <c r="I3211" s="214" t="s">
        <v>5553</v>
      </c>
      <c r="J3211" s="214" t="s">
        <v>5538</v>
      </c>
    </row>
    <row r="3212" spans="1:10" ht="165.75" x14ac:dyDescent="0.25">
      <c r="A3212" s="214" t="s">
        <v>7632</v>
      </c>
      <c r="B3212" s="5" t="s">
        <v>5558</v>
      </c>
      <c r="C3212" s="302"/>
      <c r="D3212" s="311"/>
      <c r="E3212" s="67">
        <v>30883</v>
      </c>
      <c r="F3212" s="313">
        <v>0</v>
      </c>
      <c r="G3212" s="312">
        <v>44712</v>
      </c>
      <c r="H3212" s="5" t="s">
        <v>5539</v>
      </c>
      <c r="I3212" s="214" t="s">
        <v>5553</v>
      </c>
      <c r="J3212" s="214" t="s">
        <v>5538</v>
      </c>
    </row>
    <row r="3213" spans="1:10" ht="63.75" x14ac:dyDescent="0.25">
      <c r="A3213" s="214" t="s">
        <v>7633</v>
      </c>
      <c r="B3213" s="5" t="s">
        <v>5559</v>
      </c>
      <c r="C3213" s="302"/>
      <c r="D3213" s="311"/>
      <c r="E3213" s="67">
        <v>25548</v>
      </c>
      <c r="F3213" s="313">
        <v>0</v>
      </c>
      <c r="G3213" s="312">
        <v>44712</v>
      </c>
      <c r="H3213" s="5" t="s">
        <v>5539</v>
      </c>
      <c r="I3213" s="214" t="s">
        <v>5553</v>
      </c>
      <c r="J3213" s="214" t="s">
        <v>5538</v>
      </c>
    </row>
    <row r="3214" spans="1:10" ht="63.75" x14ac:dyDescent="0.25">
      <c r="A3214" s="214" t="s">
        <v>1771</v>
      </c>
      <c r="B3214" s="5" t="s">
        <v>5560</v>
      </c>
      <c r="C3214" s="302"/>
      <c r="D3214" s="311"/>
      <c r="E3214" s="171">
        <v>30328</v>
      </c>
      <c r="F3214" s="313">
        <v>0</v>
      </c>
      <c r="G3214" s="312">
        <v>44712</v>
      </c>
      <c r="H3214" s="5" t="s">
        <v>5539</v>
      </c>
      <c r="I3214" s="214" t="s">
        <v>5553</v>
      </c>
      <c r="J3214" s="214" t="s">
        <v>5538</v>
      </c>
    </row>
    <row r="3215" spans="1:10" ht="63.75" x14ac:dyDescent="0.25">
      <c r="A3215" s="214" t="s">
        <v>1770</v>
      </c>
      <c r="B3215" s="67" t="s">
        <v>5561</v>
      </c>
      <c r="C3215" s="302"/>
      <c r="D3215" s="311"/>
      <c r="E3215" s="67">
        <v>12360</v>
      </c>
      <c r="F3215" s="313">
        <v>0</v>
      </c>
      <c r="G3215" s="312">
        <v>44712</v>
      </c>
      <c r="H3215" s="5" t="s">
        <v>5539</v>
      </c>
      <c r="I3215" s="214" t="s">
        <v>5553</v>
      </c>
      <c r="J3215" s="214" t="s">
        <v>5538</v>
      </c>
    </row>
    <row r="3216" spans="1:10" ht="63.75" x14ac:dyDescent="0.25">
      <c r="A3216" s="214" t="s">
        <v>7634</v>
      </c>
      <c r="B3216" s="5" t="s">
        <v>5562</v>
      </c>
      <c r="C3216" s="302"/>
      <c r="D3216" s="311"/>
      <c r="E3216" s="171">
        <v>12012</v>
      </c>
      <c r="F3216" s="313">
        <v>0</v>
      </c>
      <c r="G3216" s="312">
        <v>44712</v>
      </c>
      <c r="H3216" s="5" t="s">
        <v>5539</v>
      </c>
      <c r="I3216" s="214" t="s">
        <v>5553</v>
      </c>
      <c r="J3216" s="214" t="s">
        <v>5538</v>
      </c>
    </row>
    <row r="3217" spans="1:10" ht="63.75" x14ac:dyDescent="0.25">
      <c r="A3217" s="214" t="s">
        <v>7635</v>
      </c>
      <c r="B3217" s="5" t="s">
        <v>5557</v>
      </c>
      <c r="C3217" s="302"/>
      <c r="D3217" s="311"/>
      <c r="E3217" s="67">
        <v>13012</v>
      </c>
      <c r="F3217" s="313">
        <v>0</v>
      </c>
      <c r="G3217" s="312">
        <v>44712</v>
      </c>
      <c r="H3217" s="5" t="s">
        <v>5539</v>
      </c>
      <c r="I3217" s="214" t="s">
        <v>5553</v>
      </c>
      <c r="J3217" s="214" t="s">
        <v>5538</v>
      </c>
    </row>
    <row r="3218" spans="1:10" ht="63.75" x14ac:dyDescent="0.25">
      <c r="A3218" s="214" t="s">
        <v>7636</v>
      </c>
      <c r="B3218" s="67" t="s">
        <v>5563</v>
      </c>
      <c r="C3218" s="302"/>
      <c r="D3218" s="311"/>
      <c r="E3218" s="171">
        <v>10780</v>
      </c>
      <c r="F3218" s="313">
        <v>0</v>
      </c>
      <c r="G3218" s="312">
        <v>44712</v>
      </c>
      <c r="H3218" s="5" t="s">
        <v>5539</v>
      </c>
      <c r="I3218" s="214" t="s">
        <v>5553</v>
      </c>
      <c r="J3218" s="214" t="s">
        <v>5538</v>
      </c>
    </row>
    <row r="3219" spans="1:10" ht="63.75" x14ac:dyDescent="0.25">
      <c r="A3219" s="214" t="s">
        <v>7637</v>
      </c>
      <c r="B3219" s="67" t="s">
        <v>5564</v>
      </c>
      <c r="C3219" s="302"/>
      <c r="D3219" s="311"/>
      <c r="E3219" s="67">
        <v>142500</v>
      </c>
      <c r="F3219" s="313">
        <v>0</v>
      </c>
      <c r="G3219" s="312">
        <v>44712</v>
      </c>
      <c r="H3219" s="5" t="s">
        <v>5539</v>
      </c>
      <c r="I3219" s="214" t="s">
        <v>4699</v>
      </c>
      <c r="J3219" s="214" t="s">
        <v>5538</v>
      </c>
    </row>
    <row r="3220" spans="1:10" ht="63.75" x14ac:dyDescent="0.25">
      <c r="A3220" s="214" t="s">
        <v>7638</v>
      </c>
      <c r="B3220" s="67" t="s">
        <v>719</v>
      </c>
      <c r="C3220" s="302"/>
      <c r="D3220" s="311"/>
      <c r="E3220" s="171">
        <v>38190.67</v>
      </c>
      <c r="F3220" s="313">
        <v>0</v>
      </c>
      <c r="G3220" s="312">
        <v>44712</v>
      </c>
      <c r="H3220" s="5" t="s">
        <v>5539</v>
      </c>
      <c r="I3220" s="214" t="s">
        <v>4694</v>
      </c>
      <c r="J3220" s="214" t="s">
        <v>5538</v>
      </c>
    </row>
    <row r="3221" spans="1:10" ht="63.75" x14ac:dyDescent="0.25">
      <c r="A3221" s="214" t="s">
        <v>7639</v>
      </c>
      <c r="B3221" s="67" t="s">
        <v>1708</v>
      </c>
      <c r="C3221" s="302"/>
      <c r="D3221" s="311"/>
      <c r="E3221" s="67">
        <v>32386.89</v>
      </c>
      <c r="F3221" s="313">
        <v>0</v>
      </c>
      <c r="G3221" s="312">
        <v>44712</v>
      </c>
      <c r="H3221" s="5" t="s">
        <v>5539</v>
      </c>
      <c r="I3221" s="214" t="s">
        <v>4694</v>
      </c>
      <c r="J3221" s="214" t="s">
        <v>5538</v>
      </c>
    </row>
    <row r="3222" spans="1:10" ht="60" x14ac:dyDescent="0.25">
      <c r="A3222" s="214" t="s">
        <v>1763</v>
      </c>
      <c r="B3222" s="315" t="s">
        <v>5581</v>
      </c>
      <c r="C3222" s="316"/>
      <c r="D3222" s="316"/>
      <c r="E3222" s="317">
        <v>22400</v>
      </c>
      <c r="F3222" s="317">
        <v>22400</v>
      </c>
      <c r="G3222" s="316"/>
      <c r="H3222" s="316"/>
      <c r="I3222" s="70" t="s">
        <v>4083</v>
      </c>
      <c r="J3222" s="214" t="s">
        <v>4730</v>
      </c>
    </row>
    <row r="3223" spans="1:10" ht="60" x14ac:dyDescent="0.25">
      <c r="A3223" s="214" t="s">
        <v>1762</v>
      </c>
      <c r="B3223" s="318" t="s">
        <v>5582</v>
      </c>
      <c r="C3223" s="316"/>
      <c r="D3223" s="316"/>
      <c r="E3223" s="317">
        <v>17567</v>
      </c>
      <c r="F3223" s="317">
        <v>17567</v>
      </c>
      <c r="G3223" s="319"/>
      <c r="H3223" s="319"/>
      <c r="I3223" s="70" t="s">
        <v>4083</v>
      </c>
      <c r="J3223" s="319"/>
    </row>
    <row r="3224" spans="1:10" ht="60" x14ac:dyDescent="0.25">
      <c r="A3224" s="214" t="s">
        <v>1761</v>
      </c>
      <c r="B3224" s="318" t="s">
        <v>5583</v>
      </c>
      <c r="C3224" s="316"/>
      <c r="D3224" s="316"/>
      <c r="E3224" s="317">
        <v>19741</v>
      </c>
      <c r="F3224" s="317">
        <v>19741</v>
      </c>
      <c r="G3224" s="319"/>
      <c r="H3224" s="319"/>
      <c r="I3224" s="70" t="s">
        <v>4083</v>
      </c>
      <c r="J3224" s="319"/>
    </row>
    <row r="3225" spans="1:10" ht="60" x14ac:dyDescent="0.25">
      <c r="A3225" s="214" t="s">
        <v>1759</v>
      </c>
      <c r="B3225" s="315" t="s">
        <v>5584</v>
      </c>
      <c r="C3225" s="316"/>
      <c r="D3225" s="316"/>
      <c r="E3225" s="317">
        <v>48542.559999999998</v>
      </c>
      <c r="F3225" s="317">
        <v>48542.559999999998</v>
      </c>
      <c r="G3225" s="319"/>
      <c r="H3225" s="319"/>
      <c r="I3225" s="70" t="s">
        <v>4083</v>
      </c>
      <c r="J3225" s="319"/>
    </row>
    <row r="3226" spans="1:10" ht="60" x14ac:dyDescent="0.25">
      <c r="A3226" s="214" t="s">
        <v>1758</v>
      </c>
      <c r="B3226" s="318" t="s">
        <v>5585</v>
      </c>
      <c r="C3226" s="316"/>
      <c r="D3226" s="316"/>
      <c r="E3226" s="320" t="s">
        <v>5586</v>
      </c>
      <c r="F3226" s="320" t="s">
        <v>5586</v>
      </c>
      <c r="G3226" s="319"/>
      <c r="H3226" s="319"/>
      <c r="I3226" s="70" t="s">
        <v>4083</v>
      </c>
      <c r="J3226" s="319"/>
    </row>
    <row r="3227" spans="1:10" ht="60" x14ac:dyDescent="0.25">
      <c r="A3227" s="214" t="s">
        <v>7640</v>
      </c>
      <c r="B3227" s="318" t="s">
        <v>5587</v>
      </c>
      <c r="C3227" s="316"/>
      <c r="D3227" s="316"/>
      <c r="E3227" s="317">
        <v>24087</v>
      </c>
      <c r="F3227" s="317">
        <v>24087</v>
      </c>
      <c r="G3227" s="319"/>
      <c r="H3227" s="319"/>
      <c r="I3227" s="70" t="s">
        <v>4083</v>
      </c>
      <c r="J3227" s="319"/>
    </row>
    <row r="3228" spans="1:10" ht="60" x14ac:dyDescent="0.25">
      <c r="A3228" s="214" t="s">
        <v>7641</v>
      </c>
      <c r="B3228" s="318" t="s">
        <v>5588</v>
      </c>
      <c r="C3228" s="316"/>
      <c r="D3228" s="316"/>
      <c r="E3228" s="317">
        <v>44701</v>
      </c>
      <c r="F3228" s="317">
        <v>44701</v>
      </c>
      <c r="G3228" s="319"/>
      <c r="H3228" s="319"/>
      <c r="I3228" s="70" t="s">
        <v>4083</v>
      </c>
      <c r="J3228" s="319"/>
    </row>
    <row r="3229" spans="1:10" ht="60" x14ac:dyDescent="0.25">
      <c r="A3229" s="214" t="s">
        <v>7642</v>
      </c>
      <c r="B3229" s="318" t="s">
        <v>5589</v>
      </c>
      <c r="C3229" s="316"/>
      <c r="D3229" s="66"/>
      <c r="E3229" s="321">
        <v>13560</v>
      </c>
      <c r="F3229" s="321">
        <v>13560</v>
      </c>
      <c r="G3229" s="319"/>
      <c r="H3229" s="319"/>
      <c r="I3229" s="70" t="s">
        <v>4083</v>
      </c>
      <c r="J3229" s="319"/>
    </row>
    <row r="3230" spans="1:10" ht="60" x14ac:dyDescent="0.25">
      <c r="A3230" s="214" t="s">
        <v>7643</v>
      </c>
      <c r="B3230" s="318" t="s">
        <v>5590</v>
      </c>
      <c r="C3230" s="316"/>
      <c r="D3230" s="316"/>
      <c r="E3230" s="317">
        <v>33750</v>
      </c>
      <c r="F3230" s="317">
        <v>33750</v>
      </c>
      <c r="G3230" s="319"/>
      <c r="H3230" s="319"/>
      <c r="I3230" s="70" t="s">
        <v>4083</v>
      </c>
      <c r="J3230" s="319"/>
    </row>
    <row r="3231" spans="1:10" ht="60" x14ac:dyDescent="0.25">
      <c r="A3231" s="214" t="s">
        <v>7644</v>
      </c>
      <c r="B3231" s="318" t="s">
        <v>5591</v>
      </c>
      <c r="C3231" s="316"/>
      <c r="D3231" s="316"/>
      <c r="E3231" s="317">
        <v>29395</v>
      </c>
      <c r="F3231" s="317">
        <v>29395</v>
      </c>
      <c r="G3231" s="319"/>
      <c r="H3231" s="319"/>
      <c r="I3231" s="70" t="s">
        <v>4083</v>
      </c>
      <c r="J3231" s="319"/>
    </row>
    <row r="3232" spans="1:10" ht="60" x14ac:dyDescent="0.25">
      <c r="A3232" s="214" t="s">
        <v>7645</v>
      </c>
      <c r="B3232" s="318" t="s">
        <v>5592</v>
      </c>
      <c r="C3232" s="316"/>
      <c r="D3232" s="316"/>
      <c r="E3232" s="322">
        <v>38258</v>
      </c>
      <c r="F3232" s="322">
        <v>38258</v>
      </c>
      <c r="G3232" s="319"/>
      <c r="H3232" s="319"/>
      <c r="I3232" s="70" t="s">
        <v>4083</v>
      </c>
      <c r="J3232" s="319"/>
    </row>
    <row r="3233" spans="1:10" ht="76.5" x14ac:dyDescent="0.25">
      <c r="A3233" s="214" t="s">
        <v>7646</v>
      </c>
      <c r="B3233" s="318" t="s">
        <v>5593</v>
      </c>
      <c r="C3233" s="316"/>
      <c r="D3233" s="316"/>
      <c r="E3233" s="322">
        <v>31060</v>
      </c>
      <c r="F3233" s="322">
        <v>31060</v>
      </c>
      <c r="G3233" s="319"/>
      <c r="H3233" s="319"/>
      <c r="I3233" s="70" t="s">
        <v>4083</v>
      </c>
      <c r="J3233" s="319"/>
    </row>
    <row r="3234" spans="1:10" ht="60" x14ac:dyDescent="0.25">
      <c r="A3234" s="214" t="s">
        <v>7647</v>
      </c>
      <c r="B3234" s="318" t="s">
        <v>5594</v>
      </c>
      <c r="C3234" s="316"/>
      <c r="D3234" s="316"/>
      <c r="E3234" s="322">
        <v>39141</v>
      </c>
      <c r="F3234" s="322">
        <v>39141</v>
      </c>
      <c r="G3234" s="319"/>
      <c r="H3234" s="319"/>
      <c r="I3234" s="70" t="s">
        <v>4083</v>
      </c>
      <c r="J3234" s="319"/>
    </row>
    <row r="3235" spans="1:10" ht="60" x14ac:dyDescent="0.25">
      <c r="A3235" s="214" t="s">
        <v>7648</v>
      </c>
      <c r="B3235" s="318" t="s">
        <v>5595</v>
      </c>
      <c r="C3235" s="316"/>
      <c r="D3235" s="316"/>
      <c r="E3235" s="322">
        <v>47000</v>
      </c>
      <c r="F3235" s="322">
        <v>47000</v>
      </c>
      <c r="G3235" s="319"/>
      <c r="H3235" s="319"/>
      <c r="I3235" s="70" t="s">
        <v>4083</v>
      </c>
      <c r="J3235" s="319"/>
    </row>
    <row r="3236" spans="1:10" ht="60" x14ac:dyDescent="0.25">
      <c r="A3236" s="214" t="s">
        <v>1755</v>
      </c>
      <c r="B3236" s="318" t="s">
        <v>5596</v>
      </c>
      <c r="C3236" s="316"/>
      <c r="D3236" s="316"/>
      <c r="E3236" s="322">
        <v>71680</v>
      </c>
      <c r="F3236" s="322">
        <v>71680</v>
      </c>
      <c r="G3236" s="319"/>
      <c r="H3236" s="319"/>
      <c r="I3236" s="70" t="s">
        <v>4083</v>
      </c>
      <c r="J3236" s="319"/>
    </row>
    <row r="3237" spans="1:10" ht="60" x14ac:dyDescent="0.25">
      <c r="A3237" s="214" t="s">
        <v>7649</v>
      </c>
      <c r="B3237" s="318" t="s">
        <v>5597</v>
      </c>
      <c r="C3237" s="316"/>
      <c r="D3237" s="316"/>
      <c r="E3237" s="322">
        <v>33210</v>
      </c>
      <c r="F3237" s="322">
        <v>33210</v>
      </c>
      <c r="G3237" s="319"/>
      <c r="H3237" s="319"/>
      <c r="I3237" s="70" t="s">
        <v>4083</v>
      </c>
      <c r="J3237" s="319"/>
    </row>
    <row r="3238" spans="1:10" ht="60" x14ac:dyDescent="0.25">
      <c r="A3238" s="214" t="s">
        <v>7650</v>
      </c>
      <c r="B3238" s="318" t="s">
        <v>5598</v>
      </c>
      <c r="C3238" s="316"/>
      <c r="D3238" s="316"/>
      <c r="E3238" s="322">
        <v>26670</v>
      </c>
      <c r="F3238" s="322">
        <v>26670</v>
      </c>
      <c r="G3238" s="319"/>
      <c r="H3238" s="319"/>
      <c r="I3238" s="70" t="s">
        <v>4083</v>
      </c>
      <c r="J3238" s="319"/>
    </row>
    <row r="3239" spans="1:10" ht="60" x14ac:dyDescent="0.25">
      <c r="A3239" s="214" t="s">
        <v>7651</v>
      </c>
      <c r="B3239" s="318" t="s">
        <v>5599</v>
      </c>
      <c r="C3239" s="316"/>
      <c r="D3239" s="316"/>
      <c r="E3239" s="322">
        <v>26670</v>
      </c>
      <c r="F3239" s="322">
        <v>26670</v>
      </c>
      <c r="G3239" s="319"/>
      <c r="H3239" s="319"/>
      <c r="I3239" s="70" t="s">
        <v>4083</v>
      </c>
      <c r="J3239" s="319"/>
    </row>
    <row r="3240" spans="1:10" ht="60" x14ac:dyDescent="0.25">
      <c r="A3240" s="214" t="s">
        <v>7652</v>
      </c>
      <c r="B3240" s="318" t="s">
        <v>5600</v>
      </c>
      <c r="C3240" s="316"/>
      <c r="D3240" s="316"/>
      <c r="E3240" s="322">
        <v>31040</v>
      </c>
      <c r="F3240" s="322">
        <v>31040</v>
      </c>
      <c r="G3240" s="319"/>
      <c r="H3240" s="319"/>
      <c r="I3240" s="70" t="s">
        <v>4083</v>
      </c>
      <c r="J3240" s="319"/>
    </row>
    <row r="3241" spans="1:10" ht="60" x14ac:dyDescent="0.25">
      <c r="A3241" s="214" t="s">
        <v>7653</v>
      </c>
      <c r="B3241" s="318" t="s">
        <v>5601</v>
      </c>
      <c r="C3241" s="316"/>
      <c r="D3241" s="316"/>
      <c r="E3241" s="317">
        <v>38524</v>
      </c>
      <c r="F3241" s="317">
        <v>38524</v>
      </c>
      <c r="G3241" s="319"/>
      <c r="H3241" s="319"/>
      <c r="I3241" s="70" t="s">
        <v>4083</v>
      </c>
      <c r="J3241" s="319"/>
    </row>
    <row r="3242" spans="1:10" ht="60" x14ac:dyDescent="0.25">
      <c r="A3242" s="214" t="s">
        <v>7654</v>
      </c>
      <c r="B3242" s="318" t="s">
        <v>5602</v>
      </c>
      <c r="C3242" s="316"/>
      <c r="D3242" s="316"/>
      <c r="E3242" s="317">
        <v>27990</v>
      </c>
      <c r="F3242" s="317">
        <v>27990</v>
      </c>
      <c r="G3242" s="319"/>
      <c r="H3242" s="319"/>
      <c r="I3242" s="70" t="s">
        <v>4083</v>
      </c>
      <c r="J3242" s="319"/>
    </row>
    <row r="3243" spans="1:10" ht="60" x14ac:dyDescent="0.25">
      <c r="A3243" s="214" t="s">
        <v>7655</v>
      </c>
      <c r="B3243" s="318" t="s">
        <v>5603</v>
      </c>
      <c r="C3243" s="316"/>
      <c r="D3243" s="316"/>
      <c r="E3243" s="317">
        <v>32160</v>
      </c>
      <c r="F3243" s="317">
        <v>32160</v>
      </c>
      <c r="G3243" s="319"/>
      <c r="H3243" s="319"/>
      <c r="I3243" s="70" t="s">
        <v>4083</v>
      </c>
      <c r="J3243" s="319"/>
    </row>
    <row r="3244" spans="1:10" ht="60" x14ac:dyDescent="0.25">
      <c r="A3244" s="214" t="s">
        <v>7656</v>
      </c>
      <c r="B3244" s="318" t="s">
        <v>5604</v>
      </c>
      <c r="C3244" s="316"/>
      <c r="D3244" s="316"/>
      <c r="E3244" s="317">
        <v>32160</v>
      </c>
      <c r="F3244" s="317">
        <v>32160</v>
      </c>
      <c r="G3244" s="319"/>
      <c r="H3244" s="319"/>
      <c r="I3244" s="70" t="s">
        <v>4083</v>
      </c>
      <c r="J3244" s="319"/>
    </row>
    <row r="3245" spans="1:10" ht="60" x14ac:dyDescent="0.25">
      <c r="A3245" s="214" t="s">
        <v>7657</v>
      </c>
      <c r="B3245" s="318" t="s">
        <v>5605</v>
      </c>
      <c r="C3245" s="316"/>
      <c r="D3245" s="316"/>
      <c r="E3245" s="317">
        <v>32160</v>
      </c>
      <c r="F3245" s="317">
        <v>32160</v>
      </c>
      <c r="G3245" s="319"/>
      <c r="H3245" s="319"/>
      <c r="I3245" s="70" t="s">
        <v>4083</v>
      </c>
      <c r="J3245" s="319"/>
    </row>
    <row r="3246" spans="1:10" ht="63.75" x14ac:dyDescent="0.25">
      <c r="A3246" s="214" t="s">
        <v>7658</v>
      </c>
      <c r="B3246" s="71" t="s">
        <v>5606</v>
      </c>
      <c r="C3246" s="316"/>
      <c r="D3246" s="66"/>
      <c r="E3246" s="172">
        <v>31949</v>
      </c>
      <c r="F3246" s="172">
        <v>31949</v>
      </c>
      <c r="G3246" s="65"/>
      <c r="H3246" s="65"/>
      <c r="I3246" s="70" t="s">
        <v>4083</v>
      </c>
      <c r="J3246" s="214"/>
    </row>
    <row r="3247" spans="1:10" ht="60" x14ac:dyDescent="0.25">
      <c r="A3247" s="214" t="s">
        <v>7659</v>
      </c>
      <c r="B3247" s="71" t="s">
        <v>4629</v>
      </c>
      <c r="C3247" s="316"/>
      <c r="D3247" s="66"/>
      <c r="E3247" s="172">
        <v>38524</v>
      </c>
      <c r="F3247" s="172">
        <v>38524</v>
      </c>
      <c r="G3247" s="65"/>
      <c r="H3247" s="65"/>
      <c r="I3247" s="70" t="s">
        <v>4083</v>
      </c>
      <c r="J3247" s="214"/>
    </row>
    <row r="3248" spans="1:10" ht="60" x14ac:dyDescent="0.25">
      <c r="A3248" s="214" t="s">
        <v>7660</v>
      </c>
      <c r="B3248" s="71" t="s">
        <v>5607</v>
      </c>
      <c r="C3248" s="316"/>
      <c r="D3248" s="66"/>
      <c r="E3248" s="172">
        <v>41172</v>
      </c>
      <c r="F3248" s="172">
        <v>41172</v>
      </c>
      <c r="G3248" s="65"/>
      <c r="H3248" s="65"/>
      <c r="I3248" s="70" t="s">
        <v>4083</v>
      </c>
      <c r="J3248" s="214"/>
    </row>
    <row r="3249" spans="1:10" ht="60" x14ac:dyDescent="0.25">
      <c r="A3249" s="214" t="s">
        <v>7661</v>
      </c>
      <c r="B3249" s="71" t="s">
        <v>5608</v>
      </c>
      <c r="C3249" s="316"/>
      <c r="D3249" s="66"/>
      <c r="E3249" s="172">
        <v>30885</v>
      </c>
      <c r="F3249" s="172">
        <v>30885</v>
      </c>
      <c r="G3249" s="295"/>
      <c r="H3249" s="65"/>
      <c r="I3249" s="70" t="s">
        <v>4083</v>
      </c>
      <c r="J3249" s="214"/>
    </row>
    <row r="3250" spans="1:10" ht="60" x14ac:dyDescent="0.25">
      <c r="A3250" s="214" t="s">
        <v>7662</v>
      </c>
      <c r="B3250" s="71" t="s">
        <v>5609</v>
      </c>
      <c r="C3250" s="316"/>
      <c r="D3250" s="66"/>
      <c r="E3250" s="172">
        <v>24093</v>
      </c>
      <c r="F3250" s="172">
        <v>24093</v>
      </c>
      <c r="G3250" s="295"/>
      <c r="H3250" s="65"/>
      <c r="I3250" s="70" t="s">
        <v>4083</v>
      </c>
      <c r="J3250" s="214"/>
    </row>
    <row r="3251" spans="1:10" ht="60" x14ac:dyDescent="0.25">
      <c r="A3251" s="214" t="s">
        <v>7663</v>
      </c>
      <c r="B3251" s="71" t="s">
        <v>5610</v>
      </c>
      <c r="C3251" s="316"/>
      <c r="D3251" s="66"/>
      <c r="E3251" s="172">
        <v>24093</v>
      </c>
      <c r="F3251" s="172">
        <v>24093</v>
      </c>
      <c r="G3251" s="295"/>
      <c r="H3251" s="65"/>
      <c r="I3251" s="70" t="s">
        <v>4083</v>
      </c>
      <c r="J3251" s="214"/>
    </row>
    <row r="3252" spans="1:10" ht="60" x14ac:dyDescent="0.25">
      <c r="A3252" s="214" t="s">
        <v>7664</v>
      </c>
      <c r="B3252" s="71" t="s">
        <v>5611</v>
      </c>
      <c r="C3252" s="316"/>
      <c r="D3252" s="66"/>
      <c r="E3252" s="172">
        <v>19445</v>
      </c>
      <c r="F3252" s="172">
        <v>19445</v>
      </c>
      <c r="G3252" s="295"/>
      <c r="H3252" s="65"/>
      <c r="I3252" s="70" t="s">
        <v>4083</v>
      </c>
      <c r="J3252" s="214"/>
    </row>
    <row r="3253" spans="1:10" ht="60" x14ac:dyDescent="0.25">
      <c r="A3253" s="214" t="s">
        <v>7665</v>
      </c>
      <c r="B3253" s="71" t="s">
        <v>5612</v>
      </c>
      <c r="C3253" s="316"/>
      <c r="D3253" s="66"/>
      <c r="E3253" s="172">
        <v>41000</v>
      </c>
      <c r="F3253" s="172">
        <v>41000</v>
      </c>
      <c r="G3253" s="295"/>
      <c r="H3253" s="65"/>
      <c r="I3253" s="70" t="s">
        <v>4083</v>
      </c>
      <c r="J3253" s="214"/>
    </row>
    <row r="3254" spans="1:10" ht="60" x14ac:dyDescent="0.25">
      <c r="A3254" s="214" t="s">
        <v>7666</v>
      </c>
      <c r="B3254" s="71" t="s">
        <v>5613</v>
      </c>
      <c r="C3254" s="316"/>
      <c r="D3254" s="66"/>
      <c r="E3254" s="172">
        <v>41000</v>
      </c>
      <c r="F3254" s="172">
        <v>41000</v>
      </c>
      <c r="G3254" s="295"/>
      <c r="H3254" s="65"/>
      <c r="I3254" s="70" t="s">
        <v>4083</v>
      </c>
      <c r="J3254" s="214"/>
    </row>
    <row r="3255" spans="1:10" ht="60" x14ac:dyDescent="0.25">
      <c r="A3255" s="214" t="s">
        <v>7667</v>
      </c>
      <c r="B3255" s="71" t="s">
        <v>5614</v>
      </c>
      <c r="C3255" s="316"/>
      <c r="D3255" s="66"/>
      <c r="E3255" s="172">
        <v>41320</v>
      </c>
      <c r="F3255" s="172">
        <v>41320</v>
      </c>
      <c r="G3255" s="295"/>
      <c r="H3255" s="65"/>
      <c r="I3255" s="70" t="s">
        <v>4083</v>
      </c>
      <c r="J3255" s="214"/>
    </row>
    <row r="3256" spans="1:10" ht="60" x14ac:dyDescent="0.25">
      <c r="A3256" s="214" t="s">
        <v>7668</v>
      </c>
      <c r="B3256" s="71" t="s">
        <v>5615</v>
      </c>
      <c r="C3256" s="316"/>
      <c r="D3256" s="66"/>
      <c r="E3256" s="172">
        <v>23880</v>
      </c>
      <c r="F3256" s="172">
        <v>23880</v>
      </c>
      <c r="G3256" s="295"/>
      <c r="H3256" s="65"/>
      <c r="I3256" s="70" t="s">
        <v>4083</v>
      </c>
      <c r="J3256" s="214"/>
    </row>
    <row r="3257" spans="1:10" ht="60" x14ac:dyDescent="0.25">
      <c r="A3257" s="214" t="s">
        <v>7669</v>
      </c>
      <c r="B3257" s="71" t="s">
        <v>5616</v>
      </c>
      <c r="C3257" s="316"/>
      <c r="D3257" s="66"/>
      <c r="E3257" s="172">
        <v>16830</v>
      </c>
      <c r="F3257" s="172">
        <v>16830</v>
      </c>
      <c r="G3257" s="65"/>
      <c r="H3257" s="65"/>
      <c r="I3257" s="70" t="s">
        <v>4083</v>
      </c>
      <c r="J3257" s="214"/>
    </row>
    <row r="3258" spans="1:10" ht="60" x14ac:dyDescent="0.25">
      <c r="A3258" s="214" t="s">
        <v>7670</v>
      </c>
      <c r="B3258" s="71" t="s">
        <v>5617</v>
      </c>
      <c r="C3258" s="316"/>
      <c r="D3258" s="66"/>
      <c r="E3258" s="172">
        <v>37150</v>
      </c>
      <c r="F3258" s="172">
        <v>37150</v>
      </c>
      <c r="G3258" s="295"/>
      <c r="H3258" s="65"/>
      <c r="I3258" s="70" t="s">
        <v>4083</v>
      </c>
      <c r="J3258" s="214"/>
    </row>
    <row r="3259" spans="1:10" ht="60" x14ac:dyDescent="0.25">
      <c r="A3259" s="214" t="s">
        <v>7671</v>
      </c>
      <c r="B3259" s="71" t="s">
        <v>5618</v>
      </c>
      <c r="C3259" s="316"/>
      <c r="D3259" s="66"/>
      <c r="E3259" s="172">
        <v>25329.360000000001</v>
      </c>
      <c r="F3259" s="172">
        <v>25329.360000000001</v>
      </c>
      <c r="G3259" s="295"/>
      <c r="H3259" s="65"/>
      <c r="I3259" s="70" t="s">
        <v>4083</v>
      </c>
      <c r="J3259" s="214"/>
    </row>
    <row r="3260" spans="1:10" ht="60" x14ac:dyDescent="0.25">
      <c r="A3260" s="214" t="s">
        <v>7672</v>
      </c>
      <c r="B3260" s="71" t="s">
        <v>5619</v>
      </c>
      <c r="C3260" s="316"/>
      <c r="D3260" s="66"/>
      <c r="E3260" s="172">
        <v>21432.3</v>
      </c>
      <c r="F3260" s="172">
        <v>21432.3</v>
      </c>
      <c r="G3260" s="295"/>
      <c r="H3260" s="65"/>
      <c r="I3260" s="70" t="s">
        <v>4083</v>
      </c>
      <c r="J3260" s="214"/>
    </row>
    <row r="3261" spans="1:10" ht="60" x14ac:dyDescent="0.25">
      <c r="A3261" s="214" t="s">
        <v>7673</v>
      </c>
      <c r="B3261" s="71" t="s">
        <v>5620</v>
      </c>
      <c r="C3261" s="316"/>
      <c r="D3261" s="66"/>
      <c r="E3261" s="172">
        <v>21432.3</v>
      </c>
      <c r="F3261" s="172">
        <v>21432.3</v>
      </c>
      <c r="G3261" s="295"/>
      <c r="H3261" s="65"/>
      <c r="I3261" s="70" t="s">
        <v>4083</v>
      </c>
      <c r="J3261" s="214"/>
    </row>
    <row r="3262" spans="1:10" ht="60" x14ac:dyDescent="0.25">
      <c r="A3262" s="214" t="s">
        <v>7674</v>
      </c>
      <c r="B3262" s="71" t="s">
        <v>5621</v>
      </c>
      <c r="C3262" s="316"/>
      <c r="D3262" s="66"/>
      <c r="E3262" s="172">
        <v>21432.3</v>
      </c>
      <c r="F3262" s="172">
        <v>21432.3</v>
      </c>
      <c r="G3262" s="295"/>
      <c r="H3262" s="65"/>
      <c r="I3262" s="70" t="s">
        <v>4083</v>
      </c>
      <c r="J3262" s="214"/>
    </row>
    <row r="3263" spans="1:10" ht="60" x14ac:dyDescent="0.25">
      <c r="A3263" s="214" t="s">
        <v>7675</v>
      </c>
      <c r="B3263" s="71" t="s">
        <v>5622</v>
      </c>
      <c r="C3263" s="316"/>
      <c r="D3263" s="66"/>
      <c r="E3263" s="172">
        <v>20175.939999999999</v>
      </c>
      <c r="F3263" s="172">
        <v>20175.939999999999</v>
      </c>
      <c r="G3263" s="295"/>
      <c r="H3263" s="65"/>
      <c r="I3263" s="70" t="s">
        <v>4083</v>
      </c>
      <c r="J3263" s="214"/>
    </row>
    <row r="3264" spans="1:10" ht="60" x14ac:dyDescent="0.25">
      <c r="A3264" s="214" t="s">
        <v>7676</v>
      </c>
      <c r="B3264" s="71" t="s">
        <v>5623</v>
      </c>
      <c r="C3264" s="316"/>
      <c r="D3264" s="66"/>
      <c r="E3264" s="172">
        <v>26106</v>
      </c>
      <c r="F3264" s="172">
        <v>26106</v>
      </c>
      <c r="G3264" s="295"/>
      <c r="H3264" s="65"/>
      <c r="I3264" s="70" t="s">
        <v>4083</v>
      </c>
      <c r="J3264" s="214"/>
    </row>
    <row r="3265" spans="1:10" ht="60" x14ac:dyDescent="0.25">
      <c r="A3265" s="214" t="s">
        <v>7677</v>
      </c>
      <c r="B3265" s="71" t="s">
        <v>5624</v>
      </c>
      <c r="C3265" s="316"/>
      <c r="D3265" s="66"/>
      <c r="E3265" s="172">
        <v>65233</v>
      </c>
      <c r="F3265" s="172">
        <v>65233</v>
      </c>
      <c r="G3265" s="295"/>
      <c r="H3265" s="65"/>
      <c r="I3265" s="70" t="s">
        <v>4083</v>
      </c>
      <c r="J3265" s="214"/>
    </row>
    <row r="3266" spans="1:10" ht="60" x14ac:dyDescent="0.25">
      <c r="A3266" s="214" t="s">
        <v>7678</v>
      </c>
      <c r="B3266" s="71" t="s">
        <v>5625</v>
      </c>
      <c r="C3266" s="316"/>
      <c r="D3266" s="66"/>
      <c r="E3266" s="172">
        <v>42999</v>
      </c>
      <c r="F3266" s="172">
        <v>42999</v>
      </c>
      <c r="G3266" s="295"/>
      <c r="H3266" s="65"/>
      <c r="I3266" s="70" t="s">
        <v>4083</v>
      </c>
      <c r="J3266" s="214"/>
    </row>
    <row r="3267" spans="1:10" ht="60" x14ac:dyDescent="0.25">
      <c r="A3267" s="214" t="s">
        <v>7679</v>
      </c>
      <c r="B3267" s="71" t="s">
        <v>5626</v>
      </c>
      <c r="C3267" s="316"/>
      <c r="D3267" s="66"/>
      <c r="E3267" s="172">
        <v>42999</v>
      </c>
      <c r="F3267" s="172">
        <v>42999</v>
      </c>
      <c r="G3267" s="295"/>
      <c r="H3267" s="65"/>
      <c r="I3267" s="70" t="s">
        <v>4083</v>
      </c>
      <c r="J3267" s="214"/>
    </row>
    <row r="3268" spans="1:10" ht="60" x14ac:dyDescent="0.25">
      <c r="A3268" s="214" t="s">
        <v>7680</v>
      </c>
      <c r="B3268" s="71" t="s">
        <v>5627</v>
      </c>
      <c r="C3268" s="316"/>
      <c r="D3268" s="66"/>
      <c r="E3268" s="172">
        <v>34100</v>
      </c>
      <c r="F3268" s="172">
        <v>34100</v>
      </c>
      <c r="G3268" s="295"/>
      <c r="H3268" s="65"/>
      <c r="I3268" s="70" t="s">
        <v>4083</v>
      </c>
      <c r="J3268" s="214"/>
    </row>
    <row r="3269" spans="1:10" ht="60" x14ac:dyDescent="0.25">
      <c r="A3269" s="214" t="s">
        <v>7681</v>
      </c>
      <c r="B3269" s="71" t="s">
        <v>5628</v>
      </c>
      <c r="C3269" s="316"/>
      <c r="D3269" s="66"/>
      <c r="E3269" s="172">
        <v>34100</v>
      </c>
      <c r="F3269" s="172">
        <v>34100</v>
      </c>
      <c r="G3269" s="295"/>
      <c r="H3269" s="65"/>
      <c r="I3269" s="70" t="s">
        <v>4083</v>
      </c>
      <c r="J3269" s="214"/>
    </row>
    <row r="3270" spans="1:10" ht="60" x14ac:dyDescent="0.25">
      <c r="A3270" s="214" t="s">
        <v>7682</v>
      </c>
      <c r="B3270" s="71" t="s">
        <v>5629</v>
      </c>
      <c r="C3270" s="316"/>
      <c r="D3270" s="66"/>
      <c r="E3270" s="172">
        <v>34100</v>
      </c>
      <c r="F3270" s="172">
        <v>34100</v>
      </c>
      <c r="G3270" s="295"/>
      <c r="H3270" s="65"/>
      <c r="I3270" s="70" t="s">
        <v>4083</v>
      </c>
      <c r="J3270" s="214"/>
    </row>
    <row r="3271" spans="1:10" ht="60" x14ac:dyDescent="0.25">
      <c r="A3271" s="214" t="s">
        <v>7683</v>
      </c>
      <c r="B3271" s="71" t="s">
        <v>5630</v>
      </c>
      <c r="C3271" s="316"/>
      <c r="D3271" s="66"/>
      <c r="E3271" s="172">
        <v>27499</v>
      </c>
      <c r="F3271" s="172">
        <v>27499</v>
      </c>
      <c r="G3271" s="295"/>
      <c r="H3271" s="65"/>
      <c r="I3271" s="70" t="s">
        <v>4083</v>
      </c>
      <c r="J3271" s="214"/>
    </row>
    <row r="3272" spans="1:10" ht="60" x14ac:dyDescent="0.25">
      <c r="A3272" s="214" t="s">
        <v>7684</v>
      </c>
      <c r="B3272" s="71" t="s">
        <v>5631</v>
      </c>
      <c r="C3272" s="316"/>
      <c r="D3272" s="66"/>
      <c r="E3272" s="172">
        <v>46990</v>
      </c>
      <c r="F3272" s="172">
        <v>46990</v>
      </c>
      <c r="G3272" s="295"/>
      <c r="H3272" s="65"/>
      <c r="I3272" s="70" t="s">
        <v>4083</v>
      </c>
      <c r="J3272" s="214"/>
    </row>
    <row r="3273" spans="1:10" ht="60" x14ac:dyDescent="0.25">
      <c r="A3273" s="214" t="s">
        <v>7685</v>
      </c>
      <c r="B3273" s="71" t="s">
        <v>5632</v>
      </c>
      <c r="C3273" s="316"/>
      <c r="D3273" s="66"/>
      <c r="E3273" s="172">
        <v>21800</v>
      </c>
      <c r="F3273" s="172">
        <v>21800</v>
      </c>
      <c r="G3273" s="295"/>
      <c r="H3273" s="65"/>
      <c r="I3273" s="70" t="s">
        <v>4083</v>
      </c>
      <c r="J3273" s="214"/>
    </row>
    <row r="3274" spans="1:10" ht="60" x14ac:dyDescent="0.25">
      <c r="A3274" s="214" t="s">
        <v>7686</v>
      </c>
      <c r="B3274" s="71" t="s">
        <v>5633</v>
      </c>
      <c r="C3274" s="316"/>
      <c r="D3274" s="66"/>
      <c r="E3274" s="172">
        <v>25950</v>
      </c>
      <c r="F3274" s="172">
        <v>25950</v>
      </c>
      <c r="G3274" s="295"/>
      <c r="H3274" s="65"/>
      <c r="I3274" s="70" t="s">
        <v>4083</v>
      </c>
      <c r="J3274" s="214"/>
    </row>
    <row r="3275" spans="1:10" ht="63.75" x14ac:dyDescent="0.25">
      <c r="A3275" s="214" t="s">
        <v>7687</v>
      </c>
      <c r="B3275" s="71" t="s">
        <v>5634</v>
      </c>
      <c r="C3275" s="316"/>
      <c r="D3275" s="66"/>
      <c r="E3275" s="172">
        <v>28480</v>
      </c>
      <c r="F3275" s="172">
        <v>28480</v>
      </c>
      <c r="G3275" s="65"/>
      <c r="H3275" s="65"/>
      <c r="I3275" s="70" t="s">
        <v>4083</v>
      </c>
      <c r="J3275" s="214"/>
    </row>
    <row r="3276" spans="1:10" ht="60" x14ac:dyDescent="0.25">
      <c r="A3276" s="214" t="s">
        <v>7688</v>
      </c>
      <c r="B3276" s="71" t="s">
        <v>5635</v>
      </c>
      <c r="C3276" s="316"/>
      <c r="D3276" s="66"/>
      <c r="E3276" s="172">
        <v>19002</v>
      </c>
      <c r="F3276" s="172">
        <v>19002</v>
      </c>
      <c r="G3276" s="295"/>
      <c r="H3276" s="65"/>
      <c r="I3276" s="70" t="s">
        <v>4083</v>
      </c>
      <c r="J3276" s="214"/>
    </row>
    <row r="3277" spans="1:10" ht="60" x14ac:dyDescent="0.25">
      <c r="A3277" s="214" t="s">
        <v>7689</v>
      </c>
      <c r="B3277" s="71" t="s">
        <v>5636</v>
      </c>
      <c r="C3277" s="316"/>
      <c r="D3277" s="66"/>
      <c r="E3277" s="172">
        <v>39500</v>
      </c>
      <c r="F3277" s="172">
        <v>39500</v>
      </c>
      <c r="G3277" s="295"/>
      <c r="H3277" s="65"/>
      <c r="I3277" s="70" t="s">
        <v>4083</v>
      </c>
      <c r="J3277" s="214"/>
    </row>
    <row r="3278" spans="1:10" ht="60" x14ac:dyDescent="0.25">
      <c r="A3278" s="214" t="s">
        <v>7690</v>
      </c>
      <c r="B3278" s="71" t="s">
        <v>5637</v>
      </c>
      <c r="C3278" s="316"/>
      <c r="D3278" s="66"/>
      <c r="E3278" s="172">
        <v>39500</v>
      </c>
      <c r="F3278" s="172">
        <v>39500</v>
      </c>
      <c r="G3278" s="295"/>
      <c r="H3278" s="65"/>
      <c r="I3278" s="70" t="s">
        <v>4083</v>
      </c>
      <c r="J3278" s="214"/>
    </row>
    <row r="3279" spans="1:10" ht="60" x14ac:dyDescent="0.25">
      <c r="A3279" s="214" t="s">
        <v>7691</v>
      </c>
      <c r="B3279" s="71" t="s">
        <v>5638</v>
      </c>
      <c r="C3279" s="316"/>
      <c r="D3279" s="66"/>
      <c r="E3279" s="172">
        <v>39500</v>
      </c>
      <c r="F3279" s="172">
        <v>39500</v>
      </c>
      <c r="G3279" s="295"/>
      <c r="H3279" s="65"/>
      <c r="I3279" s="70" t="s">
        <v>4083</v>
      </c>
      <c r="J3279" s="214"/>
    </row>
    <row r="3280" spans="1:10" ht="60" x14ac:dyDescent="0.25">
      <c r="A3280" s="214" t="s">
        <v>7692</v>
      </c>
      <c r="B3280" s="71" t="s">
        <v>5639</v>
      </c>
      <c r="C3280" s="316"/>
      <c r="D3280" s="66"/>
      <c r="E3280" s="172">
        <v>39500</v>
      </c>
      <c r="F3280" s="172">
        <v>39500</v>
      </c>
      <c r="G3280" s="295"/>
      <c r="H3280" s="65"/>
      <c r="I3280" s="70" t="s">
        <v>4083</v>
      </c>
      <c r="J3280" s="214"/>
    </row>
    <row r="3281" spans="1:10" ht="60" x14ac:dyDescent="0.25">
      <c r="A3281" s="214" t="s">
        <v>7693</v>
      </c>
      <c r="B3281" s="71" t="s">
        <v>5640</v>
      </c>
      <c r="C3281" s="316"/>
      <c r="D3281" s="66"/>
      <c r="E3281" s="172">
        <v>39500</v>
      </c>
      <c r="F3281" s="172">
        <v>39500</v>
      </c>
      <c r="G3281" s="295"/>
      <c r="H3281" s="65"/>
      <c r="I3281" s="70" t="s">
        <v>4083</v>
      </c>
      <c r="J3281" s="214"/>
    </row>
    <row r="3282" spans="1:10" ht="60" x14ac:dyDescent="0.25">
      <c r="A3282" s="214" t="s">
        <v>7694</v>
      </c>
      <c r="B3282" s="71" t="s">
        <v>5641</v>
      </c>
      <c r="C3282" s="316"/>
      <c r="D3282" s="66"/>
      <c r="E3282" s="172">
        <v>43999</v>
      </c>
      <c r="F3282" s="172">
        <v>43999</v>
      </c>
      <c r="G3282" s="295"/>
      <c r="H3282" s="65"/>
      <c r="I3282" s="70" t="s">
        <v>4083</v>
      </c>
      <c r="J3282" s="214"/>
    </row>
    <row r="3283" spans="1:10" ht="60" x14ac:dyDescent="0.25">
      <c r="A3283" s="214" t="s">
        <v>7695</v>
      </c>
      <c r="B3283" s="71" t="s">
        <v>5642</v>
      </c>
      <c r="C3283" s="316"/>
      <c r="D3283" s="66"/>
      <c r="E3283" s="172">
        <v>51999</v>
      </c>
      <c r="F3283" s="172">
        <v>51999</v>
      </c>
      <c r="G3283" s="295"/>
      <c r="H3283" s="65"/>
      <c r="I3283" s="70" t="s">
        <v>4083</v>
      </c>
      <c r="J3283" s="214"/>
    </row>
    <row r="3284" spans="1:10" ht="60" x14ac:dyDescent="0.25">
      <c r="A3284" s="214" t="s">
        <v>7696</v>
      </c>
      <c r="B3284" s="71" t="s">
        <v>5643</v>
      </c>
      <c r="C3284" s="316"/>
      <c r="D3284" s="66"/>
      <c r="E3284" s="172">
        <v>18200</v>
      </c>
      <c r="F3284" s="172">
        <v>18200</v>
      </c>
      <c r="G3284" s="295"/>
      <c r="H3284" s="65"/>
      <c r="I3284" s="70" t="s">
        <v>4083</v>
      </c>
      <c r="J3284" s="214"/>
    </row>
    <row r="3285" spans="1:10" ht="60" x14ac:dyDescent="0.25">
      <c r="A3285" s="214" t="s">
        <v>7697</v>
      </c>
      <c r="B3285" s="71" t="s">
        <v>5644</v>
      </c>
      <c r="C3285" s="316"/>
      <c r="D3285" s="66"/>
      <c r="E3285" s="172">
        <v>18200</v>
      </c>
      <c r="F3285" s="172">
        <v>18200</v>
      </c>
      <c r="G3285" s="295"/>
      <c r="H3285" s="65"/>
      <c r="I3285" s="70" t="s">
        <v>4083</v>
      </c>
      <c r="J3285" s="214"/>
    </row>
    <row r="3286" spans="1:10" ht="60" x14ac:dyDescent="0.25">
      <c r="A3286" s="214" t="s">
        <v>7698</v>
      </c>
      <c r="B3286" s="71" t="s">
        <v>5645</v>
      </c>
      <c r="C3286" s="316"/>
      <c r="D3286" s="66"/>
      <c r="E3286" s="172">
        <v>74000</v>
      </c>
      <c r="F3286" s="172">
        <v>74000</v>
      </c>
      <c r="G3286" s="295"/>
      <c r="H3286" s="65"/>
      <c r="I3286" s="70" t="s">
        <v>4083</v>
      </c>
      <c r="J3286" s="214"/>
    </row>
    <row r="3287" spans="1:10" ht="60" x14ac:dyDescent="0.25">
      <c r="A3287" s="214" t="s">
        <v>1746</v>
      </c>
      <c r="B3287" s="71" t="s">
        <v>5646</v>
      </c>
      <c r="C3287" s="316"/>
      <c r="D3287" s="66"/>
      <c r="E3287" s="172">
        <v>12537.53</v>
      </c>
      <c r="F3287" s="172">
        <v>12537.53</v>
      </c>
      <c r="G3287" s="295"/>
      <c r="H3287" s="65"/>
      <c r="I3287" s="70" t="s">
        <v>4083</v>
      </c>
      <c r="J3287" s="214"/>
    </row>
    <row r="3288" spans="1:10" ht="60" x14ac:dyDescent="0.25">
      <c r="A3288" s="214" t="s">
        <v>7699</v>
      </c>
      <c r="B3288" s="71" t="s">
        <v>5647</v>
      </c>
      <c r="C3288" s="316"/>
      <c r="D3288" s="66"/>
      <c r="E3288" s="172">
        <v>12537.53</v>
      </c>
      <c r="F3288" s="172">
        <v>12537.53</v>
      </c>
      <c r="G3288" s="295"/>
      <c r="H3288" s="65"/>
      <c r="I3288" s="70" t="s">
        <v>4083</v>
      </c>
      <c r="J3288" s="214"/>
    </row>
    <row r="3289" spans="1:10" ht="60" x14ac:dyDescent="0.25">
      <c r="A3289" s="214" t="s">
        <v>1745</v>
      </c>
      <c r="B3289" s="71" t="s">
        <v>5648</v>
      </c>
      <c r="C3289" s="316"/>
      <c r="D3289" s="66"/>
      <c r="E3289" s="172">
        <v>12537.53</v>
      </c>
      <c r="F3289" s="172">
        <v>12537.53</v>
      </c>
      <c r="G3289" s="295"/>
      <c r="H3289" s="65"/>
      <c r="I3289" s="70" t="s">
        <v>4083</v>
      </c>
      <c r="J3289" s="214"/>
    </row>
    <row r="3290" spans="1:10" ht="60" x14ac:dyDescent="0.25">
      <c r="A3290" s="214" t="s">
        <v>7700</v>
      </c>
      <c r="B3290" s="71" t="s">
        <v>5649</v>
      </c>
      <c r="C3290" s="316"/>
      <c r="D3290" s="66"/>
      <c r="E3290" s="172">
        <v>165682</v>
      </c>
      <c r="F3290" s="172">
        <v>165682</v>
      </c>
      <c r="G3290" s="295"/>
      <c r="H3290" s="65"/>
      <c r="I3290" s="70" t="s">
        <v>4083</v>
      </c>
      <c r="J3290" s="214"/>
    </row>
    <row r="3291" spans="1:10" ht="60" x14ac:dyDescent="0.25">
      <c r="A3291" s="214" t="s">
        <v>1744</v>
      </c>
      <c r="B3291" s="71" t="s">
        <v>5650</v>
      </c>
      <c r="C3291" s="316"/>
      <c r="D3291" s="66"/>
      <c r="E3291" s="172">
        <v>85806</v>
      </c>
      <c r="F3291" s="172">
        <v>85806</v>
      </c>
      <c r="G3291" s="295"/>
      <c r="H3291" s="65"/>
      <c r="I3291" s="70" t="s">
        <v>4083</v>
      </c>
      <c r="J3291" s="214"/>
    </row>
    <row r="3292" spans="1:10" ht="60" x14ac:dyDescent="0.25">
      <c r="A3292" s="214" t="s">
        <v>7701</v>
      </c>
      <c r="B3292" s="71" t="s">
        <v>5651</v>
      </c>
      <c r="C3292" s="316"/>
      <c r="D3292" s="66"/>
      <c r="E3292" s="172">
        <v>87608</v>
      </c>
      <c r="F3292" s="172">
        <v>87608</v>
      </c>
      <c r="G3292" s="295"/>
      <c r="H3292" s="65"/>
      <c r="I3292" s="70" t="s">
        <v>4083</v>
      </c>
      <c r="J3292" s="214"/>
    </row>
    <row r="3293" spans="1:10" ht="60" x14ac:dyDescent="0.25">
      <c r="A3293" s="214" t="s">
        <v>1743</v>
      </c>
      <c r="B3293" s="71" t="s">
        <v>5652</v>
      </c>
      <c r="C3293" s="316"/>
      <c r="D3293" s="66"/>
      <c r="E3293" s="172">
        <v>152277</v>
      </c>
      <c r="F3293" s="172">
        <v>152277</v>
      </c>
      <c r="G3293" s="295"/>
      <c r="H3293" s="65"/>
      <c r="I3293" s="70" t="s">
        <v>4083</v>
      </c>
      <c r="J3293" s="214"/>
    </row>
    <row r="3294" spans="1:10" ht="60" x14ac:dyDescent="0.25">
      <c r="A3294" s="214" t="s">
        <v>1742</v>
      </c>
      <c r="B3294" s="71" t="s">
        <v>5653</v>
      </c>
      <c r="C3294" s="316"/>
      <c r="D3294" s="66"/>
      <c r="E3294" s="172">
        <v>11400</v>
      </c>
      <c r="F3294" s="172">
        <v>11400</v>
      </c>
      <c r="G3294" s="323"/>
      <c r="H3294" s="65"/>
      <c r="I3294" s="70" t="s">
        <v>4083</v>
      </c>
      <c r="J3294" s="214"/>
    </row>
    <row r="3295" spans="1:10" ht="60" x14ac:dyDescent="0.25">
      <c r="A3295" s="214" t="s">
        <v>1741</v>
      </c>
      <c r="B3295" s="71" t="s">
        <v>5654</v>
      </c>
      <c r="C3295" s="316"/>
      <c r="D3295" s="66"/>
      <c r="E3295" s="172">
        <v>10980</v>
      </c>
      <c r="F3295" s="172">
        <v>10980</v>
      </c>
      <c r="G3295" s="323"/>
      <c r="H3295" s="65"/>
      <c r="I3295" s="70" t="s">
        <v>4083</v>
      </c>
      <c r="J3295" s="214"/>
    </row>
    <row r="3296" spans="1:10" ht="60" x14ac:dyDescent="0.25">
      <c r="A3296" s="214" t="s">
        <v>1740</v>
      </c>
      <c r="B3296" s="71" t="s">
        <v>5655</v>
      </c>
      <c r="C3296" s="316"/>
      <c r="D3296" s="66"/>
      <c r="E3296" s="172">
        <v>15350</v>
      </c>
      <c r="F3296" s="172">
        <v>15350</v>
      </c>
      <c r="G3296" s="323"/>
      <c r="H3296" s="65"/>
      <c r="I3296" s="70" t="s">
        <v>4083</v>
      </c>
      <c r="J3296" s="214"/>
    </row>
    <row r="3297" spans="1:10" ht="60" x14ac:dyDescent="0.25">
      <c r="A3297" s="214" t="s">
        <v>1739</v>
      </c>
      <c r="B3297" s="71" t="s">
        <v>5656</v>
      </c>
      <c r="C3297" s="316"/>
      <c r="D3297" s="66"/>
      <c r="E3297" s="172">
        <v>15350</v>
      </c>
      <c r="F3297" s="172">
        <v>15350</v>
      </c>
      <c r="G3297" s="323"/>
      <c r="H3297" s="65"/>
      <c r="I3297" s="70" t="s">
        <v>4083</v>
      </c>
      <c r="J3297" s="214"/>
    </row>
    <row r="3298" spans="1:10" ht="60" x14ac:dyDescent="0.25">
      <c r="A3298" s="214" t="s">
        <v>1738</v>
      </c>
      <c r="B3298" s="71" t="s">
        <v>5657</v>
      </c>
      <c r="C3298" s="316"/>
      <c r="D3298" s="66"/>
      <c r="E3298" s="172">
        <v>15350</v>
      </c>
      <c r="F3298" s="172">
        <v>15350</v>
      </c>
      <c r="G3298" s="323"/>
      <c r="H3298" s="65"/>
      <c r="I3298" s="70" t="s">
        <v>4083</v>
      </c>
      <c r="J3298" s="214"/>
    </row>
    <row r="3299" spans="1:10" ht="60" x14ac:dyDescent="0.25">
      <c r="A3299" s="214" t="s">
        <v>1737</v>
      </c>
      <c r="B3299" s="71" t="s">
        <v>5658</v>
      </c>
      <c r="C3299" s="316"/>
      <c r="D3299" s="66"/>
      <c r="E3299" s="172">
        <v>15350</v>
      </c>
      <c r="F3299" s="172">
        <v>15350</v>
      </c>
      <c r="G3299" s="323"/>
      <c r="H3299" s="65"/>
      <c r="I3299" s="70" t="s">
        <v>4083</v>
      </c>
      <c r="J3299" s="214"/>
    </row>
    <row r="3300" spans="1:10" ht="60" x14ac:dyDescent="0.25">
      <c r="A3300" s="214" t="s">
        <v>1736</v>
      </c>
      <c r="B3300" s="71" t="s">
        <v>5659</v>
      </c>
      <c r="C3300" s="316"/>
      <c r="D3300" s="66"/>
      <c r="E3300" s="172">
        <v>15350</v>
      </c>
      <c r="F3300" s="172">
        <v>15350</v>
      </c>
      <c r="G3300" s="323"/>
      <c r="H3300" s="65"/>
      <c r="I3300" s="70" t="s">
        <v>4083</v>
      </c>
      <c r="J3300" s="214"/>
    </row>
    <row r="3301" spans="1:10" ht="60" x14ac:dyDescent="0.25">
      <c r="A3301" s="214" t="s">
        <v>1735</v>
      </c>
      <c r="B3301" s="71" t="s">
        <v>5660</v>
      </c>
      <c r="C3301" s="316"/>
      <c r="D3301" s="66"/>
      <c r="E3301" s="172">
        <v>14881</v>
      </c>
      <c r="F3301" s="172">
        <v>14881</v>
      </c>
      <c r="G3301" s="323"/>
      <c r="H3301" s="65"/>
      <c r="I3301" s="70" t="s">
        <v>4083</v>
      </c>
      <c r="J3301" s="214"/>
    </row>
    <row r="3302" spans="1:10" ht="60" x14ac:dyDescent="0.25">
      <c r="A3302" s="214" t="s">
        <v>7702</v>
      </c>
      <c r="B3302" s="71" t="s">
        <v>5661</v>
      </c>
      <c r="C3302" s="316"/>
      <c r="D3302" s="66"/>
      <c r="E3302" s="172">
        <v>86650</v>
      </c>
      <c r="F3302" s="172">
        <v>86650</v>
      </c>
      <c r="G3302" s="323"/>
      <c r="H3302" s="65"/>
      <c r="I3302" s="70" t="s">
        <v>4083</v>
      </c>
      <c r="J3302" s="214"/>
    </row>
    <row r="3303" spans="1:10" ht="60" x14ac:dyDescent="0.25">
      <c r="A3303" s="214" t="s">
        <v>1734</v>
      </c>
      <c r="B3303" s="71" t="s">
        <v>5662</v>
      </c>
      <c r="C3303" s="316"/>
      <c r="D3303" s="66"/>
      <c r="E3303" s="172">
        <v>39208</v>
      </c>
      <c r="F3303" s="172">
        <v>39208</v>
      </c>
      <c r="G3303" s="323"/>
      <c r="H3303" s="65"/>
      <c r="I3303" s="70" t="s">
        <v>4083</v>
      </c>
      <c r="J3303" s="214"/>
    </row>
    <row r="3304" spans="1:10" ht="60" x14ac:dyDescent="0.25">
      <c r="A3304" s="214" t="s">
        <v>7703</v>
      </c>
      <c r="B3304" s="71" t="s">
        <v>5663</v>
      </c>
      <c r="C3304" s="316"/>
      <c r="D3304" s="66"/>
      <c r="E3304" s="172">
        <v>25960</v>
      </c>
      <c r="F3304" s="172">
        <v>25960</v>
      </c>
      <c r="G3304" s="323"/>
      <c r="H3304" s="65"/>
      <c r="I3304" s="70" t="s">
        <v>4083</v>
      </c>
      <c r="J3304" s="214"/>
    </row>
    <row r="3305" spans="1:10" ht="60" x14ac:dyDescent="0.25">
      <c r="A3305" s="214" t="s">
        <v>7704</v>
      </c>
      <c r="B3305" s="71" t="s">
        <v>5664</v>
      </c>
      <c r="C3305" s="316"/>
      <c r="D3305" s="66"/>
      <c r="E3305" s="172">
        <v>18490</v>
      </c>
      <c r="F3305" s="172">
        <v>18490</v>
      </c>
      <c r="G3305" s="323"/>
      <c r="H3305" s="65"/>
      <c r="I3305" s="70" t="s">
        <v>4083</v>
      </c>
      <c r="J3305" s="214"/>
    </row>
    <row r="3306" spans="1:10" ht="60" x14ac:dyDescent="0.25">
      <c r="A3306" s="214" t="s">
        <v>1733</v>
      </c>
      <c r="B3306" s="71" t="s">
        <v>5665</v>
      </c>
      <c r="C3306" s="316"/>
      <c r="D3306" s="66"/>
      <c r="E3306" s="172">
        <v>18490</v>
      </c>
      <c r="F3306" s="172">
        <v>18490</v>
      </c>
      <c r="G3306" s="323"/>
      <c r="H3306" s="65"/>
      <c r="I3306" s="70" t="s">
        <v>4083</v>
      </c>
      <c r="J3306" s="214"/>
    </row>
    <row r="3307" spans="1:10" ht="60" x14ac:dyDescent="0.25">
      <c r="A3307" s="214" t="s">
        <v>1732</v>
      </c>
      <c r="B3307" s="71" t="s">
        <v>5666</v>
      </c>
      <c r="C3307" s="316"/>
      <c r="D3307" s="66"/>
      <c r="E3307" s="172">
        <v>15426</v>
      </c>
      <c r="F3307" s="172">
        <v>15426</v>
      </c>
      <c r="G3307" s="323"/>
      <c r="H3307" s="65"/>
      <c r="I3307" s="70" t="s">
        <v>4083</v>
      </c>
      <c r="J3307" s="214"/>
    </row>
    <row r="3308" spans="1:10" ht="60" x14ac:dyDescent="0.25">
      <c r="A3308" s="214" t="s">
        <v>1731</v>
      </c>
      <c r="B3308" s="71" t="s">
        <v>5667</v>
      </c>
      <c r="C3308" s="316"/>
      <c r="D3308" s="66"/>
      <c r="E3308" s="172">
        <v>10000</v>
      </c>
      <c r="F3308" s="172">
        <v>10000</v>
      </c>
      <c r="G3308" s="323"/>
      <c r="H3308" s="65"/>
      <c r="I3308" s="70" t="s">
        <v>4083</v>
      </c>
      <c r="J3308" s="214"/>
    </row>
    <row r="3309" spans="1:10" ht="60" x14ac:dyDescent="0.25">
      <c r="A3309" s="214" t="s">
        <v>1730</v>
      </c>
      <c r="B3309" s="71" t="s">
        <v>5668</v>
      </c>
      <c r="C3309" s="316"/>
      <c r="D3309" s="66"/>
      <c r="E3309" s="172">
        <v>11000</v>
      </c>
      <c r="F3309" s="172">
        <v>11000</v>
      </c>
      <c r="G3309" s="65"/>
      <c r="H3309" s="65"/>
      <c r="I3309" s="70" t="s">
        <v>4083</v>
      </c>
      <c r="J3309" s="214"/>
    </row>
    <row r="3310" spans="1:10" ht="60" x14ac:dyDescent="0.25">
      <c r="A3310" s="214" t="s">
        <v>1729</v>
      </c>
      <c r="B3310" s="71" t="s">
        <v>5669</v>
      </c>
      <c r="C3310" s="316"/>
      <c r="D3310" s="66"/>
      <c r="E3310" s="172">
        <v>16000</v>
      </c>
      <c r="F3310" s="172">
        <v>16000</v>
      </c>
      <c r="G3310" s="295"/>
      <c r="H3310" s="65"/>
      <c r="I3310" s="70" t="s">
        <v>4083</v>
      </c>
      <c r="J3310" s="214"/>
    </row>
    <row r="3311" spans="1:10" ht="60" x14ac:dyDescent="0.25">
      <c r="A3311" s="214" t="s">
        <v>1728</v>
      </c>
      <c r="B3311" s="71" t="s">
        <v>5669</v>
      </c>
      <c r="C3311" s="316"/>
      <c r="D3311" s="66"/>
      <c r="E3311" s="172">
        <v>16000</v>
      </c>
      <c r="F3311" s="172">
        <v>16000</v>
      </c>
      <c r="G3311" s="295"/>
      <c r="H3311" s="65"/>
      <c r="I3311" s="70" t="s">
        <v>4083</v>
      </c>
      <c r="J3311" s="214"/>
    </row>
    <row r="3312" spans="1:10" ht="60" x14ac:dyDescent="0.25">
      <c r="A3312" s="214" t="s">
        <v>1727</v>
      </c>
      <c r="B3312" s="71" t="s">
        <v>5670</v>
      </c>
      <c r="C3312" s="316"/>
      <c r="D3312" s="66"/>
      <c r="E3312" s="172">
        <v>10500</v>
      </c>
      <c r="F3312" s="172">
        <v>10500</v>
      </c>
      <c r="G3312" s="295"/>
      <c r="H3312" s="65"/>
      <c r="I3312" s="70" t="s">
        <v>4083</v>
      </c>
      <c r="J3312" s="214"/>
    </row>
    <row r="3313" spans="1:10" ht="60" x14ac:dyDescent="0.25">
      <c r="A3313" s="214" t="s">
        <v>1726</v>
      </c>
      <c r="B3313" s="71" t="s">
        <v>5670</v>
      </c>
      <c r="C3313" s="316"/>
      <c r="D3313" s="66"/>
      <c r="E3313" s="172">
        <v>10500</v>
      </c>
      <c r="F3313" s="172">
        <v>10500</v>
      </c>
      <c r="G3313" s="295"/>
      <c r="H3313" s="65"/>
      <c r="I3313" s="70" t="s">
        <v>4083</v>
      </c>
      <c r="J3313" s="214"/>
    </row>
    <row r="3314" spans="1:10" ht="60" x14ac:dyDescent="0.25">
      <c r="A3314" s="214" t="s">
        <v>1725</v>
      </c>
      <c r="B3314" s="71" t="s">
        <v>5671</v>
      </c>
      <c r="C3314" s="316"/>
      <c r="D3314" s="66"/>
      <c r="E3314" s="172">
        <v>14500</v>
      </c>
      <c r="F3314" s="172">
        <v>14500</v>
      </c>
      <c r="G3314" s="295"/>
      <c r="H3314" s="65"/>
      <c r="I3314" s="70" t="s">
        <v>4083</v>
      </c>
      <c r="J3314" s="214"/>
    </row>
    <row r="3315" spans="1:10" ht="60" x14ac:dyDescent="0.25">
      <c r="A3315" s="214" t="s">
        <v>1724</v>
      </c>
      <c r="B3315" s="71" t="s">
        <v>5672</v>
      </c>
      <c r="C3315" s="316"/>
      <c r="D3315" s="66"/>
      <c r="E3315" s="172">
        <v>13000</v>
      </c>
      <c r="F3315" s="172">
        <v>13000</v>
      </c>
      <c r="G3315" s="295"/>
      <c r="H3315" s="65"/>
      <c r="I3315" s="70" t="s">
        <v>4083</v>
      </c>
      <c r="J3315" s="214"/>
    </row>
    <row r="3316" spans="1:10" ht="60" x14ac:dyDescent="0.25">
      <c r="A3316" s="214" t="s">
        <v>1723</v>
      </c>
      <c r="B3316" s="71" t="s">
        <v>5673</v>
      </c>
      <c r="C3316" s="316"/>
      <c r="D3316" s="66"/>
      <c r="E3316" s="172">
        <v>11070</v>
      </c>
      <c r="F3316" s="172">
        <v>11070</v>
      </c>
      <c r="G3316" s="295"/>
      <c r="H3316" s="65"/>
      <c r="I3316" s="70" t="s">
        <v>4083</v>
      </c>
      <c r="J3316" s="214"/>
    </row>
    <row r="3317" spans="1:10" ht="60" x14ac:dyDescent="0.25">
      <c r="A3317" s="214" t="s">
        <v>1722</v>
      </c>
      <c r="B3317" s="71" t="s">
        <v>5674</v>
      </c>
      <c r="C3317" s="316"/>
      <c r="D3317" s="66"/>
      <c r="E3317" s="172">
        <v>35000</v>
      </c>
      <c r="F3317" s="172">
        <v>35000</v>
      </c>
      <c r="G3317" s="323"/>
      <c r="H3317" s="65"/>
      <c r="I3317" s="70" t="s">
        <v>4083</v>
      </c>
      <c r="J3317" s="214"/>
    </row>
    <row r="3318" spans="1:10" ht="60" x14ac:dyDescent="0.25">
      <c r="A3318" s="214" t="s">
        <v>1721</v>
      </c>
      <c r="B3318" s="71" t="s">
        <v>5675</v>
      </c>
      <c r="C3318" s="316"/>
      <c r="D3318" s="66"/>
      <c r="E3318" s="172">
        <v>21650</v>
      </c>
      <c r="F3318" s="172">
        <v>21650</v>
      </c>
      <c r="G3318" s="324"/>
      <c r="H3318" s="65"/>
      <c r="I3318" s="70" t="s">
        <v>4083</v>
      </c>
      <c r="J3318" s="214"/>
    </row>
    <row r="3319" spans="1:10" ht="60" x14ac:dyDescent="0.25">
      <c r="A3319" s="214" t="s">
        <v>1720</v>
      </c>
      <c r="B3319" s="71" t="s">
        <v>5675</v>
      </c>
      <c r="C3319" s="316"/>
      <c r="D3319" s="66"/>
      <c r="E3319" s="172">
        <v>21650</v>
      </c>
      <c r="F3319" s="172">
        <v>21650</v>
      </c>
      <c r="G3319" s="324"/>
      <c r="H3319" s="65"/>
      <c r="I3319" s="70" t="s">
        <v>4083</v>
      </c>
      <c r="J3319" s="214"/>
    </row>
    <row r="3320" spans="1:10" ht="60" x14ac:dyDescent="0.25">
      <c r="A3320" s="214" t="s">
        <v>1719</v>
      </c>
      <c r="B3320" s="71" t="s">
        <v>5676</v>
      </c>
      <c r="C3320" s="316"/>
      <c r="D3320" s="66"/>
      <c r="E3320" s="172">
        <v>11500</v>
      </c>
      <c r="F3320" s="172">
        <v>11500</v>
      </c>
      <c r="G3320" s="324"/>
      <c r="H3320" s="65"/>
      <c r="I3320" s="70" t="s">
        <v>4083</v>
      </c>
      <c r="J3320" s="214"/>
    </row>
    <row r="3321" spans="1:10" ht="60" x14ac:dyDescent="0.25">
      <c r="A3321" s="214" t="s">
        <v>1718</v>
      </c>
      <c r="B3321" s="71" t="s">
        <v>5677</v>
      </c>
      <c r="C3321" s="316"/>
      <c r="D3321" s="66"/>
      <c r="E3321" s="172">
        <v>13000</v>
      </c>
      <c r="F3321" s="172">
        <v>13000</v>
      </c>
      <c r="G3321" s="323"/>
      <c r="H3321" s="65"/>
      <c r="I3321" s="70" t="s">
        <v>4083</v>
      </c>
      <c r="J3321" s="214"/>
    </row>
    <row r="3322" spans="1:10" ht="63.75" customHeight="1" x14ac:dyDescent="0.25">
      <c r="A3322" s="214" t="s">
        <v>1717</v>
      </c>
      <c r="B3322" s="71" t="s">
        <v>5678</v>
      </c>
      <c r="C3322" s="316"/>
      <c r="D3322" s="66"/>
      <c r="E3322" s="172">
        <v>47000</v>
      </c>
      <c r="F3322" s="172">
        <v>47000</v>
      </c>
      <c r="G3322" s="323"/>
      <c r="H3322" s="65"/>
      <c r="I3322" s="70" t="s">
        <v>4083</v>
      </c>
      <c r="J3322" s="214"/>
    </row>
    <row r="3323" spans="1:10" ht="39.75" customHeight="1" x14ac:dyDescent="0.25">
      <c r="A3323" s="214" t="s">
        <v>7709</v>
      </c>
      <c r="B3323" s="71" t="s">
        <v>7705</v>
      </c>
      <c r="C3323" s="316"/>
      <c r="D3323" s="72"/>
      <c r="E3323" s="172">
        <v>25000</v>
      </c>
      <c r="F3323" s="172">
        <v>25000</v>
      </c>
      <c r="G3323" s="72"/>
      <c r="H3323" s="72"/>
      <c r="I3323" s="325" t="s">
        <v>3508</v>
      </c>
      <c r="J3323" s="214"/>
    </row>
    <row r="3324" spans="1:10" ht="40.5" customHeight="1" x14ac:dyDescent="0.25">
      <c r="A3324" s="214" t="s">
        <v>7710</v>
      </c>
      <c r="B3324" s="178" t="s">
        <v>7706</v>
      </c>
      <c r="C3324" s="67"/>
      <c r="D3324" s="188"/>
      <c r="E3324" s="69">
        <v>21750</v>
      </c>
      <c r="F3324" s="69">
        <v>21750</v>
      </c>
      <c r="G3324" s="188"/>
      <c r="H3324" s="188"/>
      <c r="I3324" s="325" t="s">
        <v>3508</v>
      </c>
      <c r="J3324" s="214"/>
    </row>
    <row r="3325" spans="1:10" ht="42.75" customHeight="1" x14ac:dyDescent="0.25">
      <c r="A3325" s="214" t="s">
        <v>7711</v>
      </c>
      <c r="B3325" s="188" t="s">
        <v>714</v>
      </c>
      <c r="C3325" s="67"/>
      <c r="D3325" s="188"/>
      <c r="E3325" s="69">
        <v>20000</v>
      </c>
      <c r="F3325" s="69">
        <v>20000</v>
      </c>
      <c r="G3325" s="188"/>
      <c r="H3325" s="188"/>
      <c r="I3325" s="325" t="s">
        <v>3508</v>
      </c>
      <c r="J3325" s="214"/>
    </row>
    <row r="3326" spans="1:10" ht="39" customHeight="1" x14ac:dyDescent="0.25">
      <c r="A3326" s="214" t="s">
        <v>7712</v>
      </c>
      <c r="B3326" s="326" t="s">
        <v>7707</v>
      </c>
      <c r="C3326" s="67"/>
      <c r="D3326" s="327"/>
      <c r="E3326" s="69">
        <v>19200</v>
      </c>
      <c r="F3326" s="69">
        <v>19200</v>
      </c>
      <c r="G3326" s="327"/>
      <c r="H3326" s="327"/>
      <c r="I3326" s="325" t="s">
        <v>3508</v>
      </c>
      <c r="J3326" s="214"/>
    </row>
    <row r="3327" spans="1:10" ht="36" x14ac:dyDescent="0.25">
      <c r="A3327" s="214" t="s">
        <v>7722</v>
      </c>
      <c r="B3327" s="178" t="s">
        <v>7713</v>
      </c>
      <c r="C3327" s="328"/>
      <c r="D3327" s="74"/>
      <c r="E3327" s="69">
        <v>37200</v>
      </c>
      <c r="F3327" s="69">
        <v>37200</v>
      </c>
      <c r="G3327" s="65"/>
      <c r="H3327" s="65"/>
      <c r="I3327" s="325" t="s">
        <v>3508</v>
      </c>
      <c r="J3327" s="214"/>
    </row>
    <row r="3328" spans="1:10" ht="60" x14ac:dyDescent="0.25">
      <c r="A3328" s="214" t="s">
        <v>7724</v>
      </c>
      <c r="B3328" s="68" t="s">
        <v>7723</v>
      </c>
      <c r="C3328" s="67"/>
      <c r="D3328" s="67"/>
      <c r="E3328" s="69">
        <v>15350</v>
      </c>
      <c r="F3328" s="69">
        <v>15350</v>
      </c>
      <c r="G3328" s="73"/>
      <c r="H3328" s="73"/>
      <c r="I3328" s="70" t="s">
        <v>4083</v>
      </c>
      <c r="J3328" s="214"/>
    </row>
    <row r="3329" spans="1:10" ht="60" x14ac:dyDescent="0.25">
      <c r="A3329" s="214" t="s">
        <v>7725</v>
      </c>
      <c r="B3329" s="68" t="s">
        <v>7723</v>
      </c>
      <c r="C3329" s="74"/>
      <c r="D3329" s="74"/>
      <c r="E3329" s="69">
        <v>15350</v>
      </c>
      <c r="F3329" s="69">
        <v>15350</v>
      </c>
      <c r="G3329" s="65"/>
      <c r="H3329" s="65"/>
      <c r="I3329" s="70" t="s">
        <v>4083</v>
      </c>
      <c r="J3329" s="214"/>
    </row>
    <row r="3330" spans="1:10" ht="60" x14ac:dyDescent="0.25">
      <c r="A3330" s="214" t="s">
        <v>7726</v>
      </c>
      <c r="B3330" s="68" t="s">
        <v>7723</v>
      </c>
      <c r="C3330" s="72"/>
      <c r="D3330" s="72"/>
      <c r="E3330" s="69">
        <v>15350</v>
      </c>
      <c r="F3330" s="69">
        <v>15350</v>
      </c>
      <c r="G3330" s="73"/>
      <c r="H3330" s="73"/>
      <c r="I3330" s="70" t="s">
        <v>4083</v>
      </c>
      <c r="J3330" s="214"/>
    </row>
    <row r="3331" spans="1:10" ht="60" x14ac:dyDescent="0.25">
      <c r="A3331" s="214" t="s">
        <v>7727</v>
      </c>
      <c r="B3331" s="68" t="s">
        <v>7723</v>
      </c>
      <c r="C3331" s="72"/>
      <c r="D3331" s="72"/>
      <c r="E3331" s="69">
        <v>15350</v>
      </c>
      <c r="F3331" s="69">
        <v>15350</v>
      </c>
      <c r="G3331" s="73"/>
      <c r="H3331" s="73"/>
      <c r="I3331" s="70" t="s">
        <v>4083</v>
      </c>
      <c r="J3331" s="214"/>
    </row>
    <row r="3332" spans="1:10" ht="60" x14ac:dyDescent="0.25">
      <c r="A3332" s="214" t="s">
        <v>7728</v>
      </c>
      <c r="B3332" s="68" t="s">
        <v>7723</v>
      </c>
      <c r="C3332" s="72"/>
      <c r="D3332" s="72"/>
      <c r="E3332" s="69">
        <v>15350</v>
      </c>
      <c r="F3332" s="69">
        <v>15350</v>
      </c>
      <c r="G3332" s="73"/>
      <c r="H3332" s="73"/>
      <c r="I3332" s="70" t="s">
        <v>4083</v>
      </c>
      <c r="J3332" s="214"/>
    </row>
    <row r="3333" spans="1:10" ht="60" x14ac:dyDescent="0.25">
      <c r="A3333" s="214" t="s">
        <v>7730</v>
      </c>
      <c r="B3333" s="71" t="s">
        <v>7729</v>
      </c>
      <c r="C3333" s="72"/>
      <c r="D3333" s="72"/>
      <c r="E3333" s="69">
        <v>39500</v>
      </c>
      <c r="F3333" s="69">
        <v>39500</v>
      </c>
      <c r="G3333" s="73"/>
      <c r="H3333" s="73"/>
      <c r="I3333" s="70" t="s">
        <v>4083</v>
      </c>
      <c r="J3333" s="214"/>
    </row>
    <row r="3334" spans="1:10" ht="60" x14ac:dyDescent="0.25">
      <c r="A3334" s="214" t="s">
        <v>7731</v>
      </c>
      <c r="B3334" s="71" t="s">
        <v>7729</v>
      </c>
      <c r="C3334" s="67"/>
      <c r="D3334" s="67"/>
      <c r="E3334" s="69">
        <v>39500</v>
      </c>
      <c r="F3334" s="69">
        <v>39500</v>
      </c>
      <c r="G3334" s="66"/>
      <c r="H3334" s="66"/>
      <c r="I3334" s="70" t="s">
        <v>4083</v>
      </c>
      <c r="J3334" s="214"/>
    </row>
    <row r="3335" spans="1:10" ht="60" x14ac:dyDescent="0.25">
      <c r="A3335" s="214" t="s">
        <v>7733</v>
      </c>
      <c r="B3335" s="71" t="s">
        <v>7732</v>
      </c>
      <c r="C3335" s="72"/>
      <c r="D3335" s="72"/>
      <c r="E3335" s="69">
        <v>39500</v>
      </c>
      <c r="F3335" s="69">
        <v>39500</v>
      </c>
      <c r="G3335" s="73"/>
      <c r="H3335" s="73"/>
      <c r="I3335" s="70" t="s">
        <v>4083</v>
      </c>
      <c r="J3335" s="214"/>
    </row>
    <row r="3336" spans="1:10" ht="60" x14ac:dyDescent="0.25">
      <c r="A3336" s="214" t="s">
        <v>7735</v>
      </c>
      <c r="B3336" s="71" t="s">
        <v>7734</v>
      </c>
      <c r="C3336" s="72"/>
      <c r="D3336" s="72"/>
      <c r="E3336" s="69">
        <v>39500</v>
      </c>
      <c r="F3336" s="69">
        <v>39500</v>
      </c>
      <c r="G3336" s="73"/>
      <c r="H3336" s="73"/>
      <c r="I3336" s="70" t="s">
        <v>4083</v>
      </c>
      <c r="J3336" s="214"/>
    </row>
    <row r="3337" spans="1:10" ht="60" x14ac:dyDescent="0.25">
      <c r="A3337" s="214" t="s">
        <v>7737</v>
      </c>
      <c r="B3337" s="71" t="s">
        <v>7736</v>
      </c>
      <c r="C3337" s="72"/>
      <c r="D3337" s="72"/>
      <c r="E3337" s="69">
        <v>39500</v>
      </c>
      <c r="F3337" s="69">
        <v>39500</v>
      </c>
      <c r="G3337" s="73"/>
      <c r="H3337" s="73"/>
      <c r="I3337" s="70" t="s">
        <v>4083</v>
      </c>
      <c r="J3337" s="214"/>
    </row>
    <row r="3338" spans="1:10" ht="60" x14ac:dyDescent="0.25">
      <c r="A3338" s="214" t="s">
        <v>7739</v>
      </c>
      <c r="B3338" s="68" t="s">
        <v>7738</v>
      </c>
      <c r="C3338" s="72"/>
      <c r="D3338" s="72"/>
      <c r="E3338" s="69">
        <v>12837</v>
      </c>
      <c r="F3338" s="69">
        <v>12837</v>
      </c>
      <c r="G3338" s="73"/>
      <c r="H3338" s="73"/>
      <c r="I3338" s="70" t="s">
        <v>4083</v>
      </c>
      <c r="J3338" s="214"/>
    </row>
    <row r="3339" spans="1:10" ht="63.75" x14ac:dyDescent="0.25">
      <c r="A3339" s="214" t="s">
        <v>7741</v>
      </c>
      <c r="B3339" s="68" t="s">
        <v>7740</v>
      </c>
      <c r="C3339" s="74"/>
      <c r="D3339" s="74"/>
      <c r="E3339" s="69">
        <v>39151</v>
      </c>
      <c r="F3339" s="69">
        <v>39151</v>
      </c>
      <c r="G3339" s="65"/>
      <c r="H3339" s="65"/>
      <c r="I3339" s="70" t="s">
        <v>4722</v>
      </c>
      <c r="J3339" s="214"/>
    </row>
    <row r="3340" spans="1:10" ht="60" x14ac:dyDescent="0.25">
      <c r="A3340" s="214" t="s">
        <v>7743</v>
      </c>
      <c r="B3340" s="71" t="s">
        <v>7742</v>
      </c>
      <c r="C3340" s="73"/>
      <c r="D3340" s="73"/>
      <c r="E3340" s="75">
        <v>15500</v>
      </c>
      <c r="F3340" s="75">
        <v>15500</v>
      </c>
      <c r="G3340" s="73"/>
      <c r="H3340" s="73"/>
      <c r="I3340" s="70" t="s">
        <v>4083</v>
      </c>
      <c r="J3340" s="214"/>
    </row>
    <row r="3341" spans="1:10" ht="60" x14ac:dyDescent="0.25">
      <c r="A3341" s="214" t="s">
        <v>7744</v>
      </c>
      <c r="B3341" s="71" t="s">
        <v>7742</v>
      </c>
      <c r="C3341" s="73"/>
      <c r="D3341" s="73"/>
      <c r="E3341" s="75">
        <v>15500</v>
      </c>
      <c r="F3341" s="75">
        <v>15500</v>
      </c>
      <c r="G3341" s="73"/>
      <c r="H3341" s="73"/>
      <c r="I3341" s="70" t="s">
        <v>4083</v>
      </c>
      <c r="J3341" s="214"/>
    </row>
    <row r="3342" spans="1:10" ht="60" x14ac:dyDescent="0.25">
      <c r="A3342" s="214" t="s">
        <v>7746</v>
      </c>
      <c r="B3342" s="71" t="s">
        <v>7745</v>
      </c>
      <c r="C3342" s="73"/>
      <c r="D3342" s="73"/>
      <c r="E3342" s="75">
        <v>10850</v>
      </c>
      <c r="F3342" s="75">
        <v>10850</v>
      </c>
      <c r="G3342" s="73"/>
      <c r="H3342" s="73"/>
      <c r="I3342" s="70" t="s">
        <v>4083</v>
      </c>
      <c r="J3342" s="214"/>
    </row>
    <row r="3343" spans="1:10" ht="60" x14ac:dyDescent="0.25">
      <c r="A3343" s="214" t="s">
        <v>7747</v>
      </c>
      <c r="B3343" s="71" t="s">
        <v>3512</v>
      </c>
      <c r="C3343" s="73"/>
      <c r="D3343" s="73"/>
      <c r="E3343" s="75">
        <v>53000</v>
      </c>
      <c r="F3343" s="75">
        <v>53000</v>
      </c>
      <c r="G3343" s="73"/>
      <c r="H3343" s="73"/>
      <c r="I3343" s="70" t="s">
        <v>4083</v>
      </c>
      <c r="J3343" s="214"/>
    </row>
    <row r="3344" spans="1:10" ht="60" x14ac:dyDescent="0.25">
      <c r="A3344" s="214" t="s">
        <v>7748</v>
      </c>
      <c r="B3344" s="71" t="s">
        <v>3512</v>
      </c>
      <c r="C3344" s="73"/>
      <c r="D3344" s="73"/>
      <c r="E3344" s="75">
        <v>53000</v>
      </c>
      <c r="F3344" s="75">
        <v>53000</v>
      </c>
      <c r="G3344" s="73"/>
      <c r="H3344" s="73"/>
      <c r="I3344" s="70" t="s">
        <v>4083</v>
      </c>
      <c r="J3344" s="214"/>
    </row>
    <row r="3345" spans="1:10" ht="60" x14ac:dyDescent="0.25">
      <c r="A3345" s="214" t="s">
        <v>7749</v>
      </c>
      <c r="B3345" s="71" t="s">
        <v>3512</v>
      </c>
      <c r="C3345" s="73"/>
      <c r="D3345" s="73"/>
      <c r="E3345" s="75">
        <v>53000</v>
      </c>
      <c r="F3345" s="75">
        <v>53000</v>
      </c>
      <c r="G3345" s="73"/>
      <c r="H3345" s="73"/>
      <c r="I3345" s="70" t="s">
        <v>4083</v>
      </c>
      <c r="J3345" s="214"/>
    </row>
    <row r="3346" spans="1:10" ht="39" x14ac:dyDescent="0.25">
      <c r="A3346" s="214" t="s">
        <v>7751</v>
      </c>
      <c r="B3346" s="329" t="s">
        <v>7750</v>
      </c>
      <c r="C3346" s="65"/>
      <c r="D3346" s="65"/>
      <c r="E3346" s="75">
        <v>35257</v>
      </c>
      <c r="F3346" s="75">
        <v>35257</v>
      </c>
      <c r="G3346" s="65"/>
      <c r="H3346" s="65"/>
      <c r="I3346" s="70" t="s">
        <v>5456</v>
      </c>
      <c r="J3346" s="214"/>
    </row>
    <row r="3347" spans="1:10" ht="60" x14ac:dyDescent="0.25">
      <c r="A3347" s="214" t="s">
        <v>7753</v>
      </c>
      <c r="B3347" s="178" t="s">
        <v>7752</v>
      </c>
      <c r="C3347" s="65"/>
      <c r="D3347" s="65"/>
      <c r="E3347" s="145">
        <v>58916</v>
      </c>
      <c r="F3347" s="145">
        <v>58916</v>
      </c>
      <c r="G3347" s="65"/>
      <c r="H3347" s="65"/>
      <c r="I3347" s="70" t="s">
        <v>4083</v>
      </c>
      <c r="J3347" s="214"/>
    </row>
    <row r="3348" spans="1:10" ht="60" x14ac:dyDescent="0.25">
      <c r="A3348" s="214" t="s">
        <v>7754</v>
      </c>
      <c r="B3348" s="178" t="s">
        <v>7752</v>
      </c>
      <c r="C3348" s="65"/>
      <c r="D3348" s="65"/>
      <c r="E3348" s="145">
        <v>58916</v>
      </c>
      <c r="F3348" s="145">
        <v>58916</v>
      </c>
      <c r="G3348" s="76"/>
      <c r="H3348" s="76"/>
      <c r="I3348" s="70" t="s">
        <v>4083</v>
      </c>
      <c r="J3348" s="214"/>
    </row>
    <row r="3349" spans="1:10" ht="36" x14ac:dyDescent="0.25">
      <c r="A3349" s="214" t="s">
        <v>7755</v>
      </c>
      <c r="B3349" s="330" t="s">
        <v>7763</v>
      </c>
      <c r="C3349" s="65"/>
      <c r="D3349" s="65"/>
      <c r="E3349" s="220">
        <v>28200</v>
      </c>
      <c r="F3349" s="220">
        <v>28200</v>
      </c>
      <c r="G3349" s="65"/>
      <c r="H3349" s="65"/>
      <c r="I3349" s="214" t="s">
        <v>4723</v>
      </c>
      <c r="J3349" s="214" t="s">
        <v>4730</v>
      </c>
    </row>
    <row r="3350" spans="1:10" ht="36" x14ac:dyDescent="0.25">
      <c r="A3350" s="214" t="s">
        <v>7756</v>
      </c>
      <c r="B3350" s="330" t="s">
        <v>7764</v>
      </c>
      <c r="C3350" s="65"/>
      <c r="D3350" s="65"/>
      <c r="E3350" s="220">
        <v>18700</v>
      </c>
      <c r="F3350" s="220">
        <v>18700</v>
      </c>
      <c r="G3350" s="65"/>
      <c r="H3350" s="65"/>
      <c r="I3350" s="214" t="s">
        <v>4723</v>
      </c>
      <c r="J3350" s="214" t="s">
        <v>4730</v>
      </c>
    </row>
    <row r="3351" spans="1:10" ht="36" x14ac:dyDescent="0.25">
      <c r="A3351" s="214" t="s">
        <v>7757</v>
      </c>
      <c r="B3351" s="330" t="s">
        <v>7764</v>
      </c>
      <c r="C3351" s="65"/>
      <c r="D3351" s="65"/>
      <c r="E3351" s="220">
        <v>19500</v>
      </c>
      <c r="F3351" s="220">
        <v>19500</v>
      </c>
      <c r="G3351" s="65"/>
      <c r="H3351" s="65"/>
      <c r="I3351" s="214" t="s">
        <v>4723</v>
      </c>
      <c r="J3351" s="214" t="s">
        <v>4730</v>
      </c>
    </row>
    <row r="3352" spans="1:10" ht="36" x14ac:dyDescent="0.25">
      <c r="A3352" s="214" t="s">
        <v>7758</v>
      </c>
      <c r="B3352" s="331" t="s">
        <v>7765</v>
      </c>
      <c r="C3352" s="65"/>
      <c r="D3352" s="65"/>
      <c r="E3352" s="332">
        <v>44591</v>
      </c>
      <c r="F3352" s="332">
        <v>44591</v>
      </c>
      <c r="G3352" s="65"/>
      <c r="H3352" s="65"/>
      <c r="I3352" s="214" t="s">
        <v>4723</v>
      </c>
      <c r="J3352" s="214" t="s">
        <v>4730</v>
      </c>
    </row>
    <row r="3353" spans="1:10" ht="36" x14ac:dyDescent="0.25">
      <c r="A3353" s="214" t="s">
        <v>7759</v>
      </c>
      <c r="B3353" s="333" t="s">
        <v>7766</v>
      </c>
      <c r="C3353" s="65"/>
      <c r="D3353" s="65"/>
      <c r="E3353" s="220">
        <v>22420</v>
      </c>
      <c r="F3353" s="220">
        <v>22420</v>
      </c>
      <c r="G3353" s="65"/>
      <c r="H3353" s="65"/>
      <c r="I3353" s="70" t="s">
        <v>5456</v>
      </c>
      <c r="J3353" s="289" t="s">
        <v>4730</v>
      </c>
    </row>
    <row r="3354" spans="1:10" ht="36" x14ac:dyDescent="0.25">
      <c r="A3354" s="214" t="s">
        <v>7760</v>
      </c>
      <c r="B3354" s="333" t="s">
        <v>7767</v>
      </c>
      <c r="C3354" s="334"/>
      <c r="D3354" s="65"/>
      <c r="E3354" s="220">
        <v>21170</v>
      </c>
      <c r="F3354" s="220">
        <v>21170</v>
      </c>
      <c r="G3354" s="334"/>
      <c r="H3354" s="65"/>
      <c r="I3354" s="70" t="s">
        <v>5456</v>
      </c>
      <c r="J3354" s="214" t="s">
        <v>4730</v>
      </c>
    </row>
    <row r="3355" spans="1:10" ht="36" x14ac:dyDescent="0.25">
      <c r="A3355" s="214" t="s">
        <v>7761</v>
      </c>
      <c r="B3355" s="330" t="s">
        <v>7768</v>
      </c>
      <c r="C3355" s="334"/>
      <c r="D3355" s="65"/>
      <c r="E3355" s="220">
        <v>10299</v>
      </c>
      <c r="F3355" s="220">
        <v>10299</v>
      </c>
      <c r="G3355" s="334"/>
      <c r="H3355" s="65"/>
      <c r="I3355" s="70" t="s">
        <v>5456</v>
      </c>
      <c r="J3355" s="214" t="s">
        <v>4730</v>
      </c>
    </row>
    <row r="3356" spans="1:10" ht="36" x14ac:dyDescent="0.25">
      <c r="A3356" s="214" t="s">
        <v>7762</v>
      </c>
      <c r="B3356" s="330" t="s">
        <v>7769</v>
      </c>
      <c r="C3356" s="334"/>
      <c r="D3356" s="65"/>
      <c r="E3356" s="220">
        <v>70000</v>
      </c>
      <c r="F3356" s="220">
        <v>70000</v>
      </c>
      <c r="G3356" s="334"/>
      <c r="H3356" s="65"/>
      <c r="I3356" s="70" t="s">
        <v>5456</v>
      </c>
      <c r="J3356" s="214" t="s">
        <v>4730</v>
      </c>
    </row>
    <row r="3357" spans="1:10" ht="36" x14ac:dyDescent="0.25">
      <c r="A3357" s="214" t="s">
        <v>7777</v>
      </c>
      <c r="B3357" s="330" t="s">
        <v>7770</v>
      </c>
      <c r="C3357" s="334"/>
      <c r="D3357" s="65"/>
      <c r="E3357" s="220">
        <v>15000</v>
      </c>
      <c r="F3357" s="220">
        <v>15000</v>
      </c>
      <c r="G3357" s="334"/>
      <c r="H3357" s="65"/>
      <c r="I3357" s="70" t="s">
        <v>5456</v>
      </c>
      <c r="J3357" s="214" t="s">
        <v>4730</v>
      </c>
    </row>
    <row r="3358" spans="1:10" ht="48" x14ac:dyDescent="0.25">
      <c r="A3358" s="214" t="s">
        <v>7778</v>
      </c>
      <c r="B3358" s="330" t="s">
        <v>7771</v>
      </c>
      <c r="C3358" s="334"/>
      <c r="D3358" s="65"/>
      <c r="E3358" s="220">
        <v>30000</v>
      </c>
      <c r="F3358" s="220">
        <v>30000</v>
      </c>
      <c r="G3358" s="334"/>
      <c r="H3358" s="65"/>
      <c r="I3358" s="70" t="s">
        <v>5456</v>
      </c>
      <c r="J3358" s="214" t="s">
        <v>4730</v>
      </c>
    </row>
    <row r="3359" spans="1:10" ht="36" x14ac:dyDescent="0.25">
      <c r="A3359" s="214" t="s">
        <v>7779</v>
      </c>
      <c r="B3359" s="330" t="s">
        <v>7772</v>
      </c>
      <c r="C3359" s="334"/>
      <c r="D3359" s="65"/>
      <c r="E3359" s="220">
        <v>10790</v>
      </c>
      <c r="F3359" s="220">
        <v>10790</v>
      </c>
      <c r="G3359" s="334"/>
      <c r="H3359" s="65"/>
      <c r="I3359" s="70" t="s">
        <v>5456</v>
      </c>
      <c r="J3359" s="214" t="s">
        <v>4730</v>
      </c>
    </row>
    <row r="3360" spans="1:10" ht="36" x14ac:dyDescent="0.25">
      <c r="A3360" s="214" t="s">
        <v>7780</v>
      </c>
      <c r="B3360" s="330" t="s">
        <v>7772</v>
      </c>
      <c r="C3360" s="334"/>
      <c r="D3360" s="65"/>
      <c r="E3360" s="220">
        <v>10790</v>
      </c>
      <c r="F3360" s="220">
        <v>10790</v>
      </c>
      <c r="G3360" s="334"/>
      <c r="H3360" s="65"/>
      <c r="I3360" s="70" t="s">
        <v>5456</v>
      </c>
      <c r="J3360" s="214" t="s">
        <v>4730</v>
      </c>
    </row>
    <row r="3361" spans="1:10" ht="36" x14ac:dyDescent="0.25">
      <c r="A3361" s="214" t="s">
        <v>7781</v>
      </c>
      <c r="B3361" s="330" t="s">
        <v>7773</v>
      </c>
      <c r="C3361" s="334"/>
      <c r="D3361" s="65"/>
      <c r="E3361" s="220">
        <v>29950</v>
      </c>
      <c r="F3361" s="220">
        <v>29950</v>
      </c>
      <c r="G3361" s="334"/>
      <c r="H3361" s="65"/>
      <c r="I3361" s="70" t="s">
        <v>5456</v>
      </c>
      <c r="J3361" s="214" t="s">
        <v>4730</v>
      </c>
    </row>
    <row r="3362" spans="1:10" ht="36" x14ac:dyDescent="0.25">
      <c r="A3362" s="214" t="s">
        <v>7782</v>
      </c>
      <c r="B3362" s="333" t="s">
        <v>7774</v>
      </c>
      <c r="C3362" s="334"/>
      <c r="D3362" s="65"/>
      <c r="E3362" s="220">
        <v>11000</v>
      </c>
      <c r="F3362" s="220">
        <v>11000</v>
      </c>
      <c r="G3362" s="334"/>
      <c r="H3362" s="65"/>
      <c r="I3362" s="70" t="s">
        <v>5456</v>
      </c>
      <c r="J3362" s="214" t="s">
        <v>4730</v>
      </c>
    </row>
    <row r="3363" spans="1:10" ht="36" x14ac:dyDescent="0.25">
      <c r="A3363" s="214" t="s">
        <v>7783</v>
      </c>
      <c r="B3363" s="330" t="s">
        <v>7775</v>
      </c>
      <c r="C3363" s="334"/>
      <c r="D3363" s="65"/>
      <c r="E3363" s="220">
        <v>12248</v>
      </c>
      <c r="F3363" s="220">
        <v>12248</v>
      </c>
      <c r="G3363" s="334"/>
      <c r="H3363" s="65"/>
      <c r="I3363" s="70" t="s">
        <v>5456</v>
      </c>
      <c r="J3363" s="214" t="s">
        <v>4730</v>
      </c>
    </row>
    <row r="3364" spans="1:10" ht="36" x14ac:dyDescent="0.25">
      <c r="A3364" s="214" t="s">
        <v>7838</v>
      </c>
      <c r="B3364" s="330" t="s">
        <v>738</v>
      </c>
      <c r="C3364" s="334"/>
      <c r="D3364" s="65"/>
      <c r="E3364" s="220">
        <v>18514</v>
      </c>
      <c r="F3364" s="220">
        <v>18514</v>
      </c>
      <c r="G3364" s="334"/>
      <c r="H3364" s="65"/>
      <c r="I3364" s="70" t="s">
        <v>5456</v>
      </c>
      <c r="J3364" s="214" t="s">
        <v>4730</v>
      </c>
    </row>
    <row r="3365" spans="1:10" ht="36" x14ac:dyDescent="0.25">
      <c r="A3365" s="214" t="s">
        <v>7784</v>
      </c>
      <c r="B3365" s="335" t="s">
        <v>7776</v>
      </c>
      <c r="C3365" s="334"/>
      <c r="D3365" s="65"/>
      <c r="E3365" s="332">
        <v>11000</v>
      </c>
      <c r="F3365" s="332">
        <v>11000</v>
      </c>
      <c r="G3365" s="334"/>
      <c r="H3365" s="65"/>
      <c r="I3365" s="70" t="s">
        <v>5456</v>
      </c>
      <c r="J3365" s="214" t="s">
        <v>4730</v>
      </c>
    </row>
    <row r="3366" spans="1:10" ht="36" x14ac:dyDescent="0.25">
      <c r="A3366" s="214" t="s">
        <v>7785</v>
      </c>
      <c r="B3366" s="330" t="s">
        <v>7788</v>
      </c>
      <c r="C3366" s="334"/>
      <c r="D3366" s="65"/>
      <c r="E3366" s="232">
        <v>50431</v>
      </c>
      <c r="F3366" s="69">
        <v>50431</v>
      </c>
      <c r="G3366" s="334"/>
      <c r="H3366" s="65"/>
      <c r="I3366" s="214" t="s">
        <v>4722</v>
      </c>
      <c r="J3366" s="214" t="s">
        <v>4730</v>
      </c>
    </row>
    <row r="3367" spans="1:10" ht="36" x14ac:dyDescent="0.25">
      <c r="A3367" s="214" t="s">
        <v>7786</v>
      </c>
      <c r="B3367" s="330" t="s">
        <v>7789</v>
      </c>
      <c r="C3367" s="334"/>
      <c r="D3367" s="65"/>
      <c r="E3367" s="232">
        <v>40190</v>
      </c>
      <c r="F3367" s="232">
        <v>40190</v>
      </c>
      <c r="G3367" s="334"/>
      <c r="H3367" s="65"/>
      <c r="I3367" s="214" t="s">
        <v>4722</v>
      </c>
      <c r="J3367" s="214" t="s">
        <v>4730</v>
      </c>
    </row>
    <row r="3368" spans="1:10" ht="36" x14ac:dyDescent="0.25">
      <c r="A3368" s="214" t="s">
        <v>7787</v>
      </c>
      <c r="B3368" s="330" t="s">
        <v>7790</v>
      </c>
      <c r="C3368" s="334"/>
      <c r="D3368" s="65"/>
      <c r="E3368" s="232">
        <v>25275</v>
      </c>
      <c r="F3368" s="232">
        <v>25275</v>
      </c>
      <c r="G3368" s="334"/>
      <c r="H3368" s="65"/>
      <c r="I3368" s="214" t="s">
        <v>4723</v>
      </c>
      <c r="J3368" s="214" t="s">
        <v>4730</v>
      </c>
    </row>
    <row r="3369" spans="1:10" ht="36" x14ac:dyDescent="0.25">
      <c r="A3369" s="214" t="s">
        <v>7793</v>
      </c>
      <c r="B3369" s="330" t="s">
        <v>7791</v>
      </c>
      <c r="C3369" s="334"/>
      <c r="D3369" s="65"/>
      <c r="E3369" s="231">
        <v>39999</v>
      </c>
      <c r="F3369" s="231">
        <v>39999</v>
      </c>
      <c r="G3369" s="65"/>
      <c r="H3369" s="65"/>
      <c r="I3369" s="214" t="s">
        <v>4723</v>
      </c>
      <c r="J3369" s="214" t="s">
        <v>4730</v>
      </c>
    </row>
    <row r="3370" spans="1:10" ht="36" x14ac:dyDescent="0.25">
      <c r="A3370" s="214" t="s">
        <v>7801</v>
      </c>
      <c r="B3370" s="329" t="s">
        <v>7792</v>
      </c>
      <c r="C3370" s="65"/>
      <c r="D3370" s="65"/>
      <c r="E3370" s="231">
        <v>90000</v>
      </c>
      <c r="F3370" s="231">
        <v>90000</v>
      </c>
      <c r="G3370" s="336"/>
      <c r="H3370" s="76"/>
      <c r="I3370" s="325" t="s">
        <v>3508</v>
      </c>
      <c r="J3370" s="214" t="s">
        <v>4730</v>
      </c>
    </row>
    <row r="3371" spans="1:10" ht="80.25" customHeight="1" x14ac:dyDescent="0.25">
      <c r="A3371" s="214" t="s">
        <v>7802</v>
      </c>
      <c r="B3371" s="337" t="s">
        <v>7819</v>
      </c>
      <c r="C3371" s="334"/>
      <c r="D3371" s="338"/>
      <c r="E3371" s="150">
        <v>7988958</v>
      </c>
      <c r="F3371" s="150">
        <v>7988958</v>
      </c>
      <c r="G3371" s="334"/>
      <c r="H3371" s="65"/>
      <c r="I3371" s="214" t="s">
        <v>7994</v>
      </c>
      <c r="J3371" s="214" t="s">
        <v>7995</v>
      </c>
    </row>
    <row r="3372" spans="1:10" ht="51" x14ac:dyDescent="0.25">
      <c r="A3372" s="214" t="s">
        <v>7803</v>
      </c>
      <c r="B3372" s="337" t="s">
        <v>7820</v>
      </c>
      <c r="C3372" s="334"/>
      <c r="D3372" s="338"/>
      <c r="E3372" s="150">
        <v>213162</v>
      </c>
      <c r="F3372" s="150">
        <v>213162</v>
      </c>
      <c r="G3372" s="334"/>
      <c r="H3372" s="65"/>
      <c r="I3372" s="214" t="s">
        <v>7994</v>
      </c>
      <c r="J3372" s="214" t="s">
        <v>7996</v>
      </c>
    </row>
    <row r="3373" spans="1:10" ht="36" x14ac:dyDescent="0.25">
      <c r="A3373" s="214" t="s">
        <v>7804</v>
      </c>
      <c r="B3373" s="337" t="s">
        <v>7821</v>
      </c>
      <c r="C3373" s="334"/>
      <c r="D3373" s="338"/>
      <c r="E3373" s="150">
        <v>250836</v>
      </c>
      <c r="F3373" s="150">
        <v>250836</v>
      </c>
      <c r="G3373" s="334"/>
      <c r="H3373" s="65"/>
      <c r="I3373" s="214" t="s">
        <v>7994</v>
      </c>
      <c r="J3373" s="214" t="s">
        <v>7997</v>
      </c>
    </row>
    <row r="3374" spans="1:10" ht="48" customHeight="1" x14ac:dyDescent="0.25">
      <c r="A3374" s="214" t="s">
        <v>7805</v>
      </c>
      <c r="B3374" s="337" t="s">
        <v>7822</v>
      </c>
      <c r="C3374" s="334"/>
      <c r="D3374" s="338"/>
      <c r="E3374" s="150">
        <v>4358376</v>
      </c>
      <c r="F3374" s="150">
        <v>4358376</v>
      </c>
      <c r="G3374" s="334"/>
      <c r="H3374" s="65"/>
      <c r="I3374" s="214" t="s">
        <v>7994</v>
      </c>
      <c r="J3374" s="214" t="s">
        <v>7998</v>
      </c>
    </row>
    <row r="3375" spans="1:10" ht="36" x14ac:dyDescent="0.25">
      <c r="A3375" s="214" t="s">
        <v>7806</v>
      </c>
      <c r="B3375" s="337" t="s">
        <v>7823</v>
      </c>
      <c r="C3375" s="334"/>
      <c r="D3375" s="338"/>
      <c r="E3375" s="150">
        <v>619643</v>
      </c>
      <c r="F3375" s="150">
        <v>619643</v>
      </c>
      <c r="G3375" s="334"/>
      <c r="H3375" s="65"/>
      <c r="I3375" s="214" t="s">
        <v>7994</v>
      </c>
      <c r="J3375" s="214" t="s">
        <v>7999</v>
      </c>
    </row>
    <row r="3376" spans="1:10" ht="36" x14ac:dyDescent="0.25">
      <c r="A3376" s="214" t="s">
        <v>7807</v>
      </c>
      <c r="B3376" s="337" t="s">
        <v>7823</v>
      </c>
      <c r="C3376" s="334"/>
      <c r="D3376" s="338"/>
      <c r="E3376" s="150">
        <v>129582</v>
      </c>
      <c r="F3376" s="150">
        <v>129582</v>
      </c>
      <c r="G3376" s="334"/>
      <c r="H3376" s="65"/>
      <c r="I3376" s="214" t="s">
        <v>7994</v>
      </c>
      <c r="J3376" s="214" t="s">
        <v>8000</v>
      </c>
    </row>
    <row r="3377" spans="1:10" ht="36" x14ac:dyDescent="0.25">
      <c r="A3377" s="214" t="s">
        <v>7808</v>
      </c>
      <c r="B3377" s="337" t="s">
        <v>7824</v>
      </c>
      <c r="C3377" s="334"/>
      <c r="D3377" s="338"/>
      <c r="E3377" s="150">
        <v>418462</v>
      </c>
      <c r="F3377" s="150">
        <v>418462</v>
      </c>
      <c r="G3377" s="334"/>
      <c r="H3377" s="65"/>
      <c r="I3377" s="214" t="s">
        <v>7994</v>
      </c>
      <c r="J3377" s="214" t="s">
        <v>8001</v>
      </c>
    </row>
    <row r="3378" spans="1:10" ht="38.25" x14ac:dyDescent="0.25">
      <c r="A3378" s="214" t="s">
        <v>7809</v>
      </c>
      <c r="B3378" s="337" t="s">
        <v>7825</v>
      </c>
      <c r="C3378" s="334"/>
      <c r="D3378" s="338"/>
      <c r="E3378" s="150">
        <v>1038772</v>
      </c>
      <c r="F3378" s="150">
        <v>1038772</v>
      </c>
      <c r="G3378" s="334"/>
      <c r="H3378" s="65"/>
      <c r="I3378" s="214" t="s">
        <v>7994</v>
      </c>
      <c r="J3378" s="214" t="s">
        <v>8002</v>
      </c>
    </row>
    <row r="3379" spans="1:10" ht="36" x14ac:dyDescent="0.25">
      <c r="A3379" s="214" t="s">
        <v>7810</v>
      </c>
      <c r="B3379" s="337" t="s">
        <v>7826</v>
      </c>
      <c r="C3379" s="334"/>
      <c r="D3379" s="338"/>
      <c r="E3379" s="150">
        <v>272607</v>
      </c>
      <c r="F3379" s="150">
        <v>272607</v>
      </c>
      <c r="G3379" s="334"/>
      <c r="H3379" s="65"/>
      <c r="I3379" s="214" t="s">
        <v>7994</v>
      </c>
      <c r="J3379" s="214" t="s">
        <v>8003</v>
      </c>
    </row>
    <row r="3380" spans="1:10" ht="36" x14ac:dyDescent="0.25">
      <c r="A3380" s="214" t="s">
        <v>7811</v>
      </c>
      <c r="B3380" s="337" t="s">
        <v>7826</v>
      </c>
      <c r="C3380" s="334"/>
      <c r="D3380" s="338"/>
      <c r="E3380" s="150">
        <v>114082.86</v>
      </c>
      <c r="F3380" s="150">
        <v>114082.86</v>
      </c>
      <c r="G3380" s="334"/>
      <c r="H3380" s="65"/>
      <c r="I3380" s="214" t="s">
        <v>7994</v>
      </c>
      <c r="J3380" s="214" t="s">
        <v>8004</v>
      </c>
    </row>
    <row r="3381" spans="1:10" ht="36" x14ac:dyDescent="0.25">
      <c r="A3381" s="214" t="s">
        <v>7812</v>
      </c>
      <c r="B3381" s="337" t="s">
        <v>7827</v>
      </c>
      <c r="C3381" s="334"/>
      <c r="D3381" s="338"/>
      <c r="E3381" s="150">
        <v>1492709.61</v>
      </c>
      <c r="F3381" s="150">
        <v>1492709.61</v>
      </c>
      <c r="G3381" s="334"/>
      <c r="H3381" s="65"/>
      <c r="I3381" s="214" t="s">
        <v>7994</v>
      </c>
      <c r="J3381" s="214" t="s">
        <v>8005</v>
      </c>
    </row>
    <row r="3382" spans="1:10" ht="36" x14ac:dyDescent="0.25">
      <c r="A3382" s="214" t="s">
        <v>7813</v>
      </c>
      <c r="B3382" s="337" t="s">
        <v>7828</v>
      </c>
      <c r="C3382" s="334"/>
      <c r="D3382" s="338"/>
      <c r="E3382" s="150">
        <v>132364.99</v>
      </c>
      <c r="F3382" s="150">
        <v>132364.99</v>
      </c>
      <c r="G3382" s="334"/>
      <c r="H3382" s="65"/>
      <c r="I3382" s="214" t="s">
        <v>7994</v>
      </c>
      <c r="J3382" s="214" t="s">
        <v>8006</v>
      </c>
    </row>
    <row r="3383" spans="1:10" ht="246.75" customHeight="1" x14ac:dyDescent="0.25">
      <c r="A3383" s="214" t="s">
        <v>7814</v>
      </c>
      <c r="B3383" s="339" t="s">
        <v>7831</v>
      </c>
      <c r="C3383" s="334"/>
      <c r="D3383" s="338"/>
      <c r="E3383" s="150">
        <v>530894.46</v>
      </c>
      <c r="F3383" s="150">
        <v>530894.46</v>
      </c>
      <c r="G3383" s="334"/>
      <c r="H3383" s="65"/>
      <c r="I3383" s="214" t="s">
        <v>7994</v>
      </c>
      <c r="J3383" s="214" t="s">
        <v>8007</v>
      </c>
    </row>
    <row r="3384" spans="1:10" ht="143.25" customHeight="1" x14ac:dyDescent="0.25">
      <c r="A3384" s="214" t="s">
        <v>7815</v>
      </c>
      <c r="B3384" s="340" t="s">
        <v>7830</v>
      </c>
      <c r="C3384" s="334"/>
      <c r="D3384" s="338"/>
      <c r="E3384" s="341">
        <v>356561.34</v>
      </c>
      <c r="F3384" s="341">
        <v>356561.34</v>
      </c>
      <c r="G3384" s="334"/>
      <c r="H3384" s="65"/>
      <c r="I3384" s="214" t="s">
        <v>7994</v>
      </c>
      <c r="J3384" s="214" t="s">
        <v>8008</v>
      </c>
    </row>
    <row r="3385" spans="1:10" ht="36" x14ac:dyDescent="0.25">
      <c r="A3385" s="214" t="s">
        <v>7816</v>
      </c>
      <c r="B3385" s="337" t="s">
        <v>7832</v>
      </c>
      <c r="C3385" s="65"/>
      <c r="D3385" s="338"/>
      <c r="E3385" s="150">
        <v>169400</v>
      </c>
      <c r="F3385" s="150">
        <v>169400</v>
      </c>
      <c r="G3385" s="334"/>
      <c r="H3385" s="65"/>
      <c r="I3385" s="214" t="s">
        <v>7994</v>
      </c>
      <c r="J3385" s="214" t="s">
        <v>8009</v>
      </c>
    </row>
    <row r="3386" spans="1:10" ht="51" x14ac:dyDescent="0.25">
      <c r="A3386" s="214" t="s">
        <v>7817</v>
      </c>
      <c r="B3386" s="337" t="s">
        <v>7833</v>
      </c>
      <c r="C3386" s="65"/>
      <c r="D3386" s="338"/>
      <c r="E3386" s="150">
        <v>159467</v>
      </c>
      <c r="F3386" s="150">
        <v>159467</v>
      </c>
      <c r="G3386" s="334"/>
      <c r="H3386" s="65"/>
      <c r="I3386" s="214" t="s">
        <v>7994</v>
      </c>
      <c r="J3386" s="214" t="s">
        <v>8010</v>
      </c>
    </row>
    <row r="3387" spans="1:10" s="96" customFormat="1" ht="51" x14ac:dyDescent="0.2">
      <c r="A3387" s="5" t="s">
        <v>7818</v>
      </c>
      <c r="B3387" s="92" t="s">
        <v>7880</v>
      </c>
      <c r="C3387" s="93"/>
      <c r="D3387" s="93"/>
      <c r="E3387" s="94">
        <v>570424</v>
      </c>
      <c r="F3387" s="94">
        <v>570424</v>
      </c>
      <c r="G3387" s="95"/>
      <c r="H3387" s="93"/>
      <c r="I3387" s="93" t="s">
        <v>7909</v>
      </c>
      <c r="J3387" s="5" t="s">
        <v>7910</v>
      </c>
    </row>
    <row r="3388" spans="1:10" s="96" customFormat="1" ht="51" x14ac:dyDescent="0.2">
      <c r="A3388" s="5" t="s">
        <v>7829</v>
      </c>
      <c r="B3388" s="93" t="s">
        <v>7881</v>
      </c>
      <c r="C3388" s="93"/>
      <c r="D3388" s="93"/>
      <c r="E3388" s="97">
        <v>14455.36</v>
      </c>
      <c r="F3388" s="97">
        <v>14455.36</v>
      </c>
      <c r="G3388" s="93"/>
      <c r="H3388" s="93"/>
      <c r="I3388" s="93" t="s">
        <v>7911</v>
      </c>
      <c r="J3388" s="5" t="s">
        <v>7910</v>
      </c>
    </row>
    <row r="3389" spans="1:10" s="96" customFormat="1" ht="51" x14ac:dyDescent="0.2">
      <c r="A3389" s="5" t="s">
        <v>7839</v>
      </c>
      <c r="B3389" s="93" t="s">
        <v>7882</v>
      </c>
      <c r="C3389" s="93"/>
      <c r="D3389" s="93"/>
      <c r="E3389" s="97">
        <v>27046.09</v>
      </c>
      <c r="F3389" s="97">
        <v>27046.09</v>
      </c>
      <c r="G3389" s="93"/>
      <c r="H3389" s="93"/>
      <c r="I3389" s="93" t="s">
        <v>7911</v>
      </c>
      <c r="J3389" s="5" t="s">
        <v>7910</v>
      </c>
    </row>
    <row r="3390" spans="1:10" s="96" customFormat="1" ht="51" x14ac:dyDescent="0.2">
      <c r="A3390" s="98" t="s">
        <v>7893</v>
      </c>
      <c r="B3390" s="93" t="s">
        <v>7883</v>
      </c>
      <c r="C3390" s="93"/>
      <c r="D3390" s="93"/>
      <c r="E3390" s="97">
        <v>60372.13</v>
      </c>
      <c r="F3390" s="97">
        <v>60372.13</v>
      </c>
      <c r="G3390" s="93"/>
      <c r="H3390" s="93"/>
      <c r="I3390" s="93" t="s">
        <v>7911</v>
      </c>
      <c r="J3390" s="5" t="s">
        <v>7910</v>
      </c>
    </row>
    <row r="3391" spans="1:10" s="96" customFormat="1" ht="76.5" x14ac:dyDescent="0.2">
      <c r="A3391" s="98" t="s">
        <v>7894</v>
      </c>
      <c r="B3391" s="93" t="s">
        <v>7884</v>
      </c>
      <c r="C3391" s="93"/>
      <c r="D3391" s="93"/>
      <c r="E3391" s="97">
        <v>104450.13</v>
      </c>
      <c r="F3391" s="97">
        <v>104450.13</v>
      </c>
      <c r="G3391" s="93"/>
      <c r="H3391" s="93"/>
      <c r="I3391" s="93" t="s">
        <v>7911</v>
      </c>
      <c r="J3391" s="5" t="s">
        <v>7910</v>
      </c>
    </row>
    <row r="3392" spans="1:10" s="96" customFormat="1" ht="76.5" x14ac:dyDescent="0.2">
      <c r="A3392" s="98" t="s">
        <v>7895</v>
      </c>
      <c r="B3392" s="93" t="s">
        <v>7885</v>
      </c>
      <c r="C3392" s="93"/>
      <c r="D3392" s="93"/>
      <c r="E3392" s="97">
        <v>102061.88</v>
      </c>
      <c r="F3392" s="97">
        <v>102061.88</v>
      </c>
      <c r="G3392" s="93"/>
      <c r="H3392" s="93"/>
      <c r="I3392" s="93" t="s">
        <v>7911</v>
      </c>
      <c r="J3392" s="5" t="s">
        <v>7910</v>
      </c>
    </row>
    <row r="3393" spans="1:10" s="96" customFormat="1" ht="76.5" x14ac:dyDescent="0.2">
      <c r="A3393" s="98" t="s">
        <v>7896</v>
      </c>
      <c r="B3393" s="93" t="s">
        <v>7886</v>
      </c>
      <c r="C3393" s="93"/>
      <c r="D3393" s="93"/>
      <c r="E3393" s="97">
        <v>99202.75</v>
      </c>
      <c r="F3393" s="97">
        <v>99202.75</v>
      </c>
      <c r="G3393" s="93"/>
      <c r="H3393" s="93"/>
      <c r="I3393" s="93" t="s">
        <v>7911</v>
      </c>
      <c r="J3393" s="5" t="s">
        <v>7910</v>
      </c>
    </row>
    <row r="3394" spans="1:10" s="96" customFormat="1" ht="38.25" customHeight="1" x14ac:dyDescent="0.2">
      <c r="A3394" s="98" t="s">
        <v>7897</v>
      </c>
      <c r="B3394" s="93" t="s">
        <v>7913</v>
      </c>
      <c r="C3394" s="93"/>
      <c r="D3394" s="93"/>
      <c r="E3394" s="97">
        <v>14950</v>
      </c>
      <c r="F3394" s="97">
        <v>14950</v>
      </c>
      <c r="G3394" s="93"/>
      <c r="H3394" s="93"/>
      <c r="I3394" s="93" t="s">
        <v>7914</v>
      </c>
      <c r="J3394" s="5" t="s">
        <v>7910</v>
      </c>
    </row>
    <row r="3395" spans="1:10" s="96" customFormat="1" ht="38.25" customHeight="1" x14ac:dyDescent="0.2">
      <c r="A3395" s="98" t="s">
        <v>7898</v>
      </c>
      <c r="B3395" s="93" t="s">
        <v>7913</v>
      </c>
      <c r="C3395" s="93"/>
      <c r="D3395" s="93"/>
      <c r="E3395" s="97">
        <v>14950</v>
      </c>
      <c r="F3395" s="97">
        <v>14950</v>
      </c>
      <c r="G3395" s="93"/>
      <c r="H3395" s="93"/>
      <c r="I3395" s="93" t="s">
        <v>7915</v>
      </c>
      <c r="J3395" s="5" t="s">
        <v>7910</v>
      </c>
    </row>
    <row r="3396" spans="1:10" s="96" customFormat="1" ht="38.25" customHeight="1" x14ac:dyDescent="0.2">
      <c r="A3396" s="98" t="s">
        <v>7899</v>
      </c>
      <c r="B3396" s="93" t="s">
        <v>7913</v>
      </c>
      <c r="C3396" s="93"/>
      <c r="D3396" s="93"/>
      <c r="E3396" s="97">
        <v>14950</v>
      </c>
      <c r="F3396" s="97">
        <v>14950</v>
      </c>
      <c r="G3396" s="93"/>
      <c r="H3396" s="93"/>
      <c r="I3396" s="93" t="s">
        <v>7916</v>
      </c>
      <c r="J3396" s="5" t="s">
        <v>7910</v>
      </c>
    </row>
    <row r="3397" spans="1:10" s="96" customFormat="1" ht="38.25" customHeight="1" x14ac:dyDescent="0.2">
      <c r="A3397" s="98" t="s">
        <v>7900</v>
      </c>
      <c r="B3397" s="93" t="s">
        <v>7913</v>
      </c>
      <c r="C3397" s="93"/>
      <c r="D3397" s="93"/>
      <c r="E3397" s="97">
        <v>14950</v>
      </c>
      <c r="F3397" s="97">
        <v>14950</v>
      </c>
      <c r="G3397" s="93"/>
      <c r="H3397" s="93"/>
      <c r="I3397" s="93" t="s">
        <v>7917</v>
      </c>
      <c r="J3397" s="5" t="s">
        <v>7910</v>
      </c>
    </row>
    <row r="3398" spans="1:10" s="96" customFormat="1" ht="38.25" customHeight="1" x14ac:dyDescent="0.2">
      <c r="A3398" s="98" t="s">
        <v>7901</v>
      </c>
      <c r="B3398" s="93" t="s">
        <v>7913</v>
      </c>
      <c r="C3398" s="93"/>
      <c r="D3398" s="93"/>
      <c r="E3398" s="97">
        <v>14950</v>
      </c>
      <c r="F3398" s="97">
        <v>14950</v>
      </c>
      <c r="G3398" s="93"/>
      <c r="H3398" s="93"/>
      <c r="I3398" s="93" t="s">
        <v>7918</v>
      </c>
      <c r="J3398" s="5" t="s">
        <v>7910</v>
      </c>
    </row>
    <row r="3399" spans="1:10" s="96" customFormat="1" ht="38.25" customHeight="1" x14ac:dyDescent="0.2">
      <c r="A3399" s="98" t="s">
        <v>7902</v>
      </c>
      <c r="B3399" s="93" t="s">
        <v>7913</v>
      </c>
      <c r="C3399" s="93"/>
      <c r="D3399" s="93"/>
      <c r="E3399" s="97">
        <v>14950</v>
      </c>
      <c r="F3399" s="97">
        <v>14950</v>
      </c>
      <c r="G3399" s="93"/>
      <c r="H3399" s="93"/>
      <c r="I3399" s="93" t="s">
        <v>7919</v>
      </c>
      <c r="J3399" s="5" t="s">
        <v>7910</v>
      </c>
    </row>
    <row r="3400" spans="1:10" s="96" customFormat="1" ht="38.25" customHeight="1" x14ac:dyDescent="0.2">
      <c r="A3400" s="98" t="s">
        <v>7903</v>
      </c>
      <c r="B3400" s="93" t="s">
        <v>7913</v>
      </c>
      <c r="C3400" s="93"/>
      <c r="D3400" s="93"/>
      <c r="E3400" s="97">
        <v>14950</v>
      </c>
      <c r="F3400" s="97">
        <v>14950</v>
      </c>
      <c r="G3400" s="93"/>
      <c r="H3400" s="93"/>
      <c r="I3400" s="93" t="s">
        <v>7920</v>
      </c>
      <c r="J3400" s="5" t="s">
        <v>7910</v>
      </c>
    </row>
    <row r="3401" spans="1:10" s="96" customFormat="1" ht="38.25" customHeight="1" x14ac:dyDescent="0.2">
      <c r="A3401" s="98" t="s">
        <v>7904</v>
      </c>
      <c r="B3401" s="93" t="s">
        <v>7913</v>
      </c>
      <c r="C3401" s="93"/>
      <c r="D3401" s="93"/>
      <c r="E3401" s="97">
        <v>14950</v>
      </c>
      <c r="F3401" s="97">
        <v>14950</v>
      </c>
      <c r="G3401" s="93"/>
      <c r="H3401" s="93"/>
      <c r="I3401" s="93" t="s">
        <v>7921</v>
      </c>
      <c r="J3401" s="5" t="s">
        <v>7910</v>
      </c>
    </row>
    <row r="3402" spans="1:10" s="96" customFormat="1" ht="51" x14ac:dyDescent="0.2">
      <c r="A3402" s="98" t="s">
        <v>7905</v>
      </c>
      <c r="B3402" s="93" t="s">
        <v>7922</v>
      </c>
      <c r="C3402" s="93"/>
      <c r="D3402" s="93"/>
      <c r="E3402" s="97">
        <v>14373.71</v>
      </c>
      <c r="F3402" s="97">
        <v>14373.71</v>
      </c>
      <c r="G3402" s="93"/>
      <c r="H3402" s="93"/>
      <c r="I3402" s="93" t="s">
        <v>7914</v>
      </c>
      <c r="J3402" s="5" t="s">
        <v>7910</v>
      </c>
    </row>
    <row r="3403" spans="1:10" s="96" customFormat="1" ht="51" x14ac:dyDescent="0.2">
      <c r="A3403" s="98" t="s">
        <v>7906</v>
      </c>
      <c r="B3403" s="93" t="s">
        <v>7922</v>
      </c>
      <c r="C3403" s="93"/>
      <c r="D3403" s="93"/>
      <c r="E3403" s="97">
        <v>14373.71</v>
      </c>
      <c r="F3403" s="97">
        <v>14373.71</v>
      </c>
      <c r="G3403" s="93"/>
      <c r="H3403" s="93"/>
      <c r="I3403" s="93" t="s">
        <v>7915</v>
      </c>
      <c r="J3403" s="5" t="s">
        <v>7910</v>
      </c>
    </row>
    <row r="3404" spans="1:10" s="96" customFormat="1" ht="51" x14ac:dyDescent="0.2">
      <c r="A3404" s="98" t="s">
        <v>7932</v>
      </c>
      <c r="B3404" s="93" t="s">
        <v>7922</v>
      </c>
      <c r="C3404" s="93"/>
      <c r="D3404" s="93"/>
      <c r="E3404" s="97">
        <v>14373.71</v>
      </c>
      <c r="F3404" s="97">
        <v>14373.71</v>
      </c>
      <c r="G3404" s="93"/>
      <c r="H3404" s="93"/>
      <c r="I3404" s="93" t="s">
        <v>7916</v>
      </c>
      <c r="J3404" s="5" t="s">
        <v>7910</v>
      </c>
    </row>
    <row r="3405" spans="1:10" s="96" customFormat="1" ht="51" x14ac:dyDescent="0.2">
      <c r="A3405" s="98" t="s">
        <v>7907</v>
      </c>
      <c r="B3405" s="93" t="s">
        <v>7922</v>
      </c>
      <c r="C3405" s="93"/>
      <c r="D3405" s="93"/>
      <c r="E3405" s="97">
        <v>14373.71</v>
      </c>
      <c r="F3405" s="97">
        <v>14373.71</v>
      </c>
      <c r="G3405" s="93"/>
      <c r="H3405" s="93"/>
      <c r="I3405" s="93" t="s">
        <v>7917</v>
      </c>
      <c r="J3405" s="5" t="s">
        <v>7910</v>
      </c>
    </row>
    <row r="3406" spans="1:10" s="96" customFormat="1" ht="51" x14ac:dyDescent="0.2">
      <c r="A3406" s="98" t="s">
        <v>7908</v>
      </c>
      <c r="B3406" s="93" t="s">
        <v>7922</v>
      </c>
      <c r="C3406" s="93"/>
      <c r="D3406" s="93"/>
      <c r="E3406" s="97">
        <v>14373.71</v>
      </c>
      <c r="F3406" s="97">
        <v>14373.71</v>
      </c>
      <c r="G3406" s="93"/>
      <c r="H3406" s="93"/>
      <c r="I3406" s="93" t="s">
        <v>7918</v>
      </c>
      <c r="J3406" s="5" t="s">
        <v>7910</v>
      </c>
    </row>
    <row r="3407" spans="1:10" s="96" customFormat="1" ht="51" x14ac:dyDescent="0.2">
      <c r="A3407" s="98" t="s">
        <v>7933</v>
      </c>
      <c r="B3407" s="93" t="s">
        <v>7922</v>
      </c>
      <c r="C3407" s="93"/>
      <c r="D3407" s="93"/>
      <c r="E3407" s="97">
        <v>14373.71</v>
      </c>
      <c r="F3407" s="97">
        <v>14373.71</v>
      </c>
      <c r="G3407" s="93"/>
      <c r="H3407" s="93"/>
      <c r="I3407" s="93" t="s">
        <v>7919</v>
      </c>
      <c r="J3407" s="5" t="s">
        <v>7910</v>
      </c>
    </row>
    <row r="3408" spans="1:10" s="96" customFormat="1" ht="51" x14ac:dyDescent="0.2">
      <c r="A3408" s="98" t="s">
        <v>7934</v>
      </c>
      <c r="B3408" s="93" t="s">
        <v>7922</v>
      </c>
      <c r="C3408" s="93"/>
      <c r="D3408" s="93"/>
      <c r="E3408" s="97">
        <v>14373.71</v>
      </c>
      <c r="F3408" s="97">
        <v>14373.71</v>
      </c>
      <c r="G3408" s="93"/>
      <c r="H3408" s="93"/>
      <c r="I3408" s="93" t="s">
        <v>7920</v>
      </c>
      <c r="J3408" s="5" t="s">
        <v>7910</v>
      </c>
    </row>
    <row r="3409" spans="1:10" s="96" customFormat="1" ht="51" x14ac:dyDescent="0.2">
      <c r="A3409" s="98" t="s">
        <v>7935</v>
      </c>
      <c r="B3409" s="93" t="s">
        <v>7922</v>
      </c>
      <c r="C3409" s="93"/>
      <c r="D3409" s="93"/>
      <c r="E3409" s="97">
        <v>14373.71</v>
      </c>
      <c r="F3409" s="97">
        <v>14373.71</v>
      </c>
      <c r="G3409" s="93"/>
      <c r="H3409" s="93"/>
      <c r="I3409" s="93" t="s">
        <v>7921</v>
      </c>
      <c r="J3409" s="5" t="s">
        <v>7910</v>
      </c>
    </row>
    <row r="3410" spans="1:10" s="96" customFormat="1" ht="51" x14ac:dyDescent="0.2">
      <c r="A3410" s="98" t="s">
        <v>7936</v>
      </c>
      <c r="B3410" s="93" t="s">
        <v>7923</v>
      </c>
      <c r="C3410" s="93"/>
      <c r="D3410" s="93"/>
      <c r="E3410" s="97">
        <v>259818.32</v>
      </c>
      <c r="F3410" s="97">
        <v>259818.32</v>
      </c>
      <c r="G3410" s="93"/>
      <c r="H3410" s="93"/>
      <c r="I3410" s="93" t="s">
        <v>7914</v>
      </c>
      <c r="J3410" s="5" t="s">
        <v>7910</v>
      </c>
    </row>
    <row r="3411" spans="1:10" s="96" customFormat="1" ht="51" x14ac:dyDescent="0.2">
      <c r="A3411" s="98" t="s">
        <v>7937</v>
      </c>
      <c r="B3411" s="93" t="s">
        <v>7923</v>
      </c>
      <c r="C3411" s="93"/>
      <c r="D3411" s="93"/>
      <c r="E3411" s="97">
        <v>259818.32</v>
      </c>
      <c r="F3411" s="97">
        <v>259818.32</v>
      </c>
      <c r="G3411" s="93"/>
      <c r="H3411" s="93"/>
      <c r="I3411" s="93" t="s">
        <v>7915</v>
      </c>
      <c r="J3411" s="5" t="s">
        <v>7910</v>
      </c>
    </row>
    <row r="3412" spans="1:10" s="96" customFormat="1" ht="51" x14ac:dyDescent="0.2">
      <c r="A3412" s="98" t="s">
        <v>7938</v>
      </c>
      <c r="B3412" s="93" t="s">
        <v>7923</v>
      </c>
      <c r="C3412" s="93"/>
      <c r="D3412" s="93"/>
      <c r="E3412" s="97">
        <v>259818.32</v>
      </c>
      <c r="F3412" s="97">
        <v>259818.32</v>
      </c>
      <c r="G3412" s="93"/>
      <c r="H3412" s="93"/>
      <c r="I3412" s="93" t="s">
        <v>7916</v>
      </c>
      <c r="J3412" s="5" t="s">
        <v>7910</v>
      </c>
    </row>
    <row r="3413" spans="1:10" s="96" customFormat="1" ht="51" x14ac:dyDescent="0.2">
      <c r="A3413" s="98" t="s">
        <v>7939</v>
      </c>
      <c r="B3413" s="93" t="s">
        <v>7923</v>
      </c>
      <c r="C3413" s="93"/>
      <c r="D3413" s="93"/>
      <c r="E3413" s="97">
        <v>259818.32</v>
      </c>
      <c r="F3413" s="97">
        <v>259818.32</v>
      </c>
      <c r="G3413" s="93"/>
      <c r="H3413" s="93"/>
      <c r="I3413" s="93" t="s">
        <v>7917</v>
      </c>
      <c r="J3413" s="5" t="s">
        <v>7910</v>
      </c>
    </row>
    <row r="3414" spans="1:10" s="96" customFormat="1" ht="51" x14ac:dyDescent="0.2">
      <c r="A3414" s="98" t="s">
        <v>7940</v>
      </c>
      <c r="B3414" s="93" t="s">
        <v>7923</v>
      </c>
      <c r="C3414" s="93"/>
      <c r="D3414" s="93"/>
      <c r="E3414" s="97">
        <v>259818.32</v>
      </c>
      <c r="F3414" s="97">
        <v>259818.32</v>
      </c>
      <c r="G3414" s="93"/>
      <c r="H3414" s="93"/>
      <c r="I3414" s="93" t="s">
        <v>7918</v>
      </c>
      <c r="J3414" s="5" t="s">
        <v>7910</v>
      </c>
    </row>
    <row r="3415" spans="1:10" s="96" customFormat="1" ht="51" x14ac:dyDescent="0.2">
      <c r="A3415" s="98" t="s">
        <v>7941</v>
      </c>
      <c r="B3415" s="93" t="s">
        <v>7923</v>
      </c>
      <c r="C3415" s="93"/>
      <c r="D3415" s="93"/>
      <c r="E3415" s="97">
        <v>259818.32</v>
      </c>
      <c r="F3415" s="97">
        <v>259818.32</v>
      </c>
      <c r="G3415" s="93"/>
      <c r="H3415" s="93"/>
      <c r="I3415" s="93" t="s">
        <v>7919</v>
      </c>
      <c r="J3415" s="5" t="s">
        <v>7910</v>
      </c>
    </row>
    <row r="3416" spans="1:10" s="96" customFormat="1" ht="51" x14ac:dyDescent="0.2">
      <c r="A3416" s="98" t="s">
        <v>7942</v>
      </c>
      <c r="B3416" s="93" t="s">
        <v>7923</v>
      </c>
      <c r="C3416" s="93"/>
      <c r="D3416" s="93"/>
      <c r="E3416" s="97">
        <v>259818.32</v>
      </c>
      <c r="F3416" s="97">
        <v>259818.32</v>
      </c>
      <c r="G3416" s="93"/>
      <c r="H3416" s="93"/>
      <c r="I3416" s="93" t="s">
        <v>7920</v>
      </c>
      <c r="J3416" s="5" t="s">
        <v>7910</v>
      </c>
    </row>
    <row r="3417" spans="1:10" s="96" customFormat="1" ht="51" x14ac:dyDescent="0.2">
      <c r="A3417" s="98" t="s">
        <v>7943</v>
      </c>
      <c r="B3417" s="93" t="s">
        <v>7924</v>
      </c>
      <c r="C3417" s="93"/>
      <c r="D3417" s="93"/>
      <c r="E3417" s="97">
        <v>454682.06</v>
      </c>
      <c r="F3417" s="97">
        <v>454682.06</v>
      </c>
      <c r="G3417" s="93"/>
      <c r="H3417" s="93"/>
      <c r="I3417" s="93" t="s">
        <v>7921</v>
      </c>
      <c r="J3417" s="5" t="s">
        <v>7910</v>
      </c>
    </row>
    <row r="3418" spans="1:10" s="96" customFormat="1" ht="51" x14ac:dyDescent="0.2">
      <c r="A3418" s="98" t="s">
        <v>7944</v>
      </c>
      <c r="B3418" s="68" t="s">
        <v>7887</v>
      </c>
      <c r="C3418" s="93"/>
      <c r="D3418" s="93"/>
      <c r="E3418" s="97">
        <v>37088.050000000003</v>
      </c>
      <c r="F3418" s="97">
        <v>37088.050000000003</v>
      </c>
      <c r="G3418" s="93"/>
      <c r="H3418" s="93"/>
      <c r="I3418" s="93" t="s">
        <v>7914</v>
      </c>
      <c r="J3418" s="5" t="s">
        <v>7910</v>
      </c>
    </row>
    <row r="3419" spans="1:10" s="96" customFormat="1" ht="51" x14ac:dyDescent="0.2">
      <c r="A3419" s="98" t="s">
        <v>7945</v>
      </c>
      <c r="B3419" s="68" t="s">
        <v>7887</v>
      </c>
      <c r="C3419" s="93"/>
      <c r="D3419" s="93"/>
      <c r="E3419" s="97">
        <v>37088.050000000003</v>
      </c>
      <c r="F3419" s="97">
        <v>37088.050000000003</v>
      </c>
      <c r="G3419" s="93"/>
      <c r="H3419" s="93"/>
      <c r="I3419" s="93" t="s">
        <v>7915</v>
      </c>
      <c r="J3419" s="5" t="s">
        <v>7910</v>
      </c>
    </row>
    <row r="3420" spans="1:10" s="96" customFormat="1" ht="51" x14ac:dyDescent="0.2">
      <c r="A3420" s="98" t="s">
        <v>7946</v>
      </c>
      <c r="B3420" s="68" t="s">
        <v>7887</v>
      </c>
      <c r="C3420" s="93"/>
      <c r="D3420" s="93"/>
      <c r="E3420" s="97">
        <v>37088.050000000003</v>
      </c>
      <c r="F3420" s="97">
        <v>37088.050000000003</v>
      </c>
      <c r="G3420" s="93"/>
      <c r="H3420" s="93"/>
      <c r="I3420" s="93" t="s">
        <v>7916</v>
      </c>
      <c r="J3420" s="5" t="s">
        <v>7910</v>
      </c>
    </row>
    <row r="3421" spans="1:10" s="96" customFormat="1" ht="51" x14ac:dyDescent="0.2">
      <c r="A3421" s="98" t="s">
        <v>7947</v>
      </c>
      <c r="B3421" s="68" t="s">
        <v>7887</v>
      </c>
      <c r="C3421" s="93"/>
      <c r="D3421" s="93"/>
      <c r="E3421" s="97">
        <v>37088.050000000003</v>
      </c>
      <c r="F3421" s="97">
        <v>37088.050000000003</v>
      </c>
      <c r="G3421" s="93"/>
      <c r="H3421" s="93"/>
      <c r="I3421" s="93" t="s">
        <v>7917</v>
      </c>
      <c r="J3421" s="5" t="s">
        <v>7910</v>
      </c>
    </row>
    <row r="3422" spans="1:10" s="96" customFormat="1" ht="51" x14ac:dyDescent="0.2">
      <c r="A3422" s="98" t="s">
        <v>7948</v>
      </c>
      <c r="B3422" s="68" t="s">
        <v>7887</v>
      </c>
      <c r="C3422" s="93"/>
      <c r="D3422" s="93"/>
      <c r="E3422" s="97">
        <v>37088.050000000003</v>
      </c>
      <c r="F3422" s="97">
        <v>37088.050000000003</v>
      </c>
      <c r="G3422" s="93"/>
      <c r="H3422" s="93"/>
      <c r="I3422" s="93" t="s">
        <v>7918</v>
      </c>
      <c r="J3422" s="5" t="s">
        <v>7910</v>
      </c>
    </row>
    <row r="3423" spans="1:10" s="96" customFormat="1" ht="51" x14ac:dyDescent="0.2">
      <c r="A3423" s="98" t="s">
        <v>7949</v>
      </c>
      <c r="B3423" s="68" t="s">
        <v>7887</v>
      </c>
      <c r="C3423" s="93"/>
      <c r="D3423" s="93"/>
      <c r="E3423" s="97">
        <v>37088.050000000003</v>
      </c>
      <c r="F3423" s="97">
        <v>37088.050000000003</v>
      </c>
      <c r="G3423" s="93"/>
      <c r="H3423" s="93"/>
      <c r="I3423" s="93" t="s">
        <v>7919</v>
      </c>
      <c r="J3423" s="5" t="s">
        <v>7910</v>
      </c>
    </row>
    <row r="3424" spans="1:10" s="96" customFormat="1" ht="51" x14ac:dyDescent="0.2">
      <c r="A3424" s="98" t="s">
        <v>7950</v>
      </c>
      <c r="B3424" s="68" t="s">
        <v>7887</v>
      </c>
      <c r="C3424" s="93"/>
      <c r="D3424" s="93"/>
      <c r="E3424" s="97">
        <v>37088.050000000003</v>
      </c>
      <c r="F3424" s="97">
        <v>37088.050000000003</v>
      </c>
      <c r="G3424" s="93"/>
      <c r="H3424" s="93"/>
      <c r="I3424" s="93" t="s">
        <v>7920</v>
      </c>
      <c r="J3424" s="5" t="s">
        <v>7910</v>
      </c>
    </row>
    <row r="3425" spans="1:10" s="96" customFormat="1" ht="51" x14ac:dyDescent="0.2">
      <c r="A3425" s="98" t="s">
        <v>7951</v>
      </c>
      <c r="B3425" s="68" t="s">
        <v>7887</v>
      </c>
      <c r="C3425" s="93"/>
      <c r="D3425" s="93"/>
      <c r="E3425" s="97">
        <v>37088.050000000003</v>
      </c>
      <c r="F3425" s="97">
        <v>37088.050000000003</v>
      </c>
      <c r="G3425" s="93"/>
      <c r="H3425" s="93"/>
      <c r="I3425" s="93" t="s">
        <v>7921</v>
      </c>
      <c r="J3425" s="5" t="s">
        <v>7910</v>
      </c>
    </row>
    <row r="3426" spans="1:10" ht="51" x14ac:dyDescent="0.25">
      <c r="A3426" s="98" t="s">
        <v>7952</v>
      </c>
      <c r="B3426" s="93" t="s">
        <v>7925</v>
      </c>
      <c r="C3426" s="93"/>
      <c r="D3426" s="93"/>
      <c r="E3426" s="97">
        <v>123578.41</v>
      </c>
      <c r="F3426" s="97">
        <v>123578.41</v>
      </c>
      <c r="G3426" s="93"/>
      <c r="H3426" s="93"/>
      <c r="I3426" s="93" t="s">
        <v>7914</v>
      </c>
      <c r="J3426" s="5" t="s">
        <v>7910</v>
      </c>
    </row>
    <row r="3427" spans="1:10" ht="51" x14ac:dyDescent="0.25">
      <c r="A3427" s="98" t="s">
        <v>7953</v>
      </c>
      <c r="B3427" s="93" t="s">
        <v>7925</v>
      </c>
      <c r="C3427" s="93"/>
      <c r="D3427" s="93"/>
      <c r="E3427" s="97">
        <v>123578.41</v>
      </c>
      <c r="F3427" s="97">
        <v>123578.41</v>
      </c>
      <c r="G3427" s="93"/>
      <c r="H3427" s="93"/>
      <c r="I3427" s="93" t="s">
        <v>7915</v>
      </c>
      <c r="J3427" s="5" t="s">
        <v>7910</v>
      </c>
    </row>
    <row r="3428" spans="1:10" ht="51" x14ac:dyDescent="0.25">
      <c r="A3428" s="98" t="s">
        <v>7954</v>
      </c>
      <c r="B3428" s="93" t="s">
        <v>7925</v>
      </c>
      <c r="C3428" s="93"/>
      <c r="D3428" s="93"/>
      <c r="E3428" s="97">
        <v>123578.41</v>
      </c>
      <c r="F3428" s="97">
        <v>123578.41</v>
      </c>
      <c r="G3428" s="93"/>
      <c r="H3428" s="93"/>
      <c r="I3428" s="93" t="s">
        <v>7916</v>
      </c>
      <c r="J3428" s="5" t="s">
        <v>7910</v>
      </c>
    </row>
    <row r="3429" spans="1:10" ht="51" x14ac:dyDescent="0.25">
      <c r="A3429" s="98" t="s">
        <v>7955</v>
      </c>
      <c r="B3429" s="93" t="s">
        <v>7925</v>
      </c>
      <c r="C3429" s="93"/>
      <c r="D3429" s="93"/>
      <c r="E3429" s="97">
        <v>123578.41</v>
      </c>
      <c r="F3429" s="97">
        <v>123578.41</v>
      </c>
      <c r="G3429" s="93"/>
      <c r="H3429" s="93"/>
      <c r="I3429" s="93" t="s">
        <v>7917</v>
      </c>
      <c r="J3429" s="5" t="s">
        <v>7910</v>
      </c>
    </row>
    <row r="3430" spans="1:10" ht="51" x14ac:dyDescent="0.25">
      <c r="A3430" s="98" t="s">
        <v>7956</v>
      </c>
      <c r="B3430" s="93" t="s">
        <v>7925</v>
      </c>
      <c r="C3430" s="93"/>
      <c r="D3430" s="93"/>
      <c r="E3430" s="97">
        <v>123578.41</v>
      </c>
      <c r="F3430" s="97">
        <v>123578.41</v>
      </c>
      <c r="G3430" s="93"/>
      <c r="H3430" s="93"/>
      <c r="I3430" s="93" t="s">
        <v>7918</v>
      </c>
      <c r="J3430" s="5" t="s">
        <v>7910</v>
      </c>
    </row>
    <row r="3431" spans="1:10" ht="51" x14ac:dyDescent="0.25">
      <c r="A3431" s="98" t="s">
        <v>7957</v>
      </c>
      <c r="B3431" s="93" t="s">
        <v>7925</v>
      </c>
      <c r="C3431" s="93"/>
      <c r="D3431" s="93"/>
      <c r="E3431" s="97">
        <v>123578.41</v>
      </c>
      <c r="F3431" s="97">
        <v>123578.41</v>
      </c>
      <c r="G3431" s="93"/>
      <c r="H3431" s="93"/>
      <c r="I3431" s="93" t="s">
        <v>7919</v>
      </c>
      <c r="J3431" s="5" t="s">
        <v>7910</v>
      </c>
    </row>
    <row r="3432" spans="1:10" ht="51" x14ac:dyDescent="0.25">
      <c r="A3432" s="98" t="s">
        <v>7958</v>
      </c>
      <c r="B3432" s="93" t="s">
        <v>7925</v>
      </c>
      <c r="C3432" s="93"/>
      <c r="D3432" s="93"/>
      <c r="E3432" s="97">
        <v>123578.41</v>
      </c>
      <c r="F3432" s="97">
        <v>123578.41</v>
      </c>
      <c r="G3432" s="93"/>
      <c r="H3432" s="93"/>
      <c r="I3432" s="93" t="s">
        <v>7920</v>
      </c>
      <c r="J3432" s="5" t="s">
        <v>7910</v>
      </c>
    </row>
    <row r="3433" spans="1:10" ht="51" x14ac:dyDescent="0.25">
      <c r="A3433" s="98" t="s">
        <v>7959</v>
      </c>
      <c r="B3433" s="93" t="s">
        <v>7925</v>
      </c>
      <c r="C3433" s="93"/>
      <c r="D3433" s="93"/>
      <c r="E3433" s="97">
        <v>123578.41</v>
      </c>
      <c r="F3433" s="97">
        <v>123578.41</v>
      </c>
      <c r="G3433" s="93"/>
      <c r="H3433" s="93"/>
      <c r="I3433" s="93" t="s">
        <v>7921</v>
      </c>
      <c r="J3433" s="5" t="s">
        <v>7910</v>
      </c>
    </row>
    <row r="3434" spans="1:10" ht="77.25" x14ac:dyDescent="0.25">
      <c r="A3434" s="98" t="s">
        <v>7960</v>
      </c>
      <c r="B3434" s="93" t="s">
        <v>7926</v>
      </c>
      <c r="C3434" s="93"/>
      <c r="D3434" s="93"/>
      <c r="E3434" s="97">
        <v>170744</v>
      </c>
      <c r="F3434" s="97">
        <v>170744</v>
      </c>
      <c r="G3434" s="93"/>
      <c r="H3434" s="93"/>
      <c r="I3434" s="93" t="s">
        <v>7914</v>
      </c>
      <c r="J3434" s="5" t="s">
        <v>7910</v>
      </c>
    </row>
    <row r="3435" spans="1:10" ht="77.25" x14ac:dyDescent="0.25">
      <c r="A3435" s="98" t="s">
        <v>7961</v>
      </c>
      <c r="B3435" s="93" t="s">
        <v>7926</v>
      </c>
      <c r="C3435" s="93"/>
      <c r="D3435" s="93"/>
      <c r="E3435" s="97">
        <v>170744</v>
      </c>
      <c r="F3435" s="97">
        <v>170744</v>
      </c>
      <c r="G3435" s="93"/>
      <c r="H3435" s="93"/>
      <c r="I3435" s="93" t="s">
        <v>7915</v>
      </c>
      <c r="J3435" s="5" t="s">
        <v>7910</v>
      </c>
    </row>
    <row r="3436" spans="1:10" ht="77.25" x14ac:dyDescent="0.25">
      <c r="A3436" s="98" t="s">
        <v>7962</v>
      </c>
      <c r="B3436" s="93" t="s">
        <v>7926</v>
      </c>
      <c r="C3436" s="93"/>
      <c r="D3436" s="93"/>
      <c r="E3436" s="97">
        <v>170744</v>
      </c>
      <c r="F3436" s="97">
        <v>170744</v>
      </c>
      <c r="G3436" s="93"/>
      <c r="H3436" s="93"/>
      <c r="I3436" s="93" t="s">
        <v>7916</v>
      </c>
      <c r="J3436" s="5" t="s">
        <v>7910</v>
      </c>
    </row>
    <row r="3437" spans="1:10" ht="77.25" x14ac:dyDescent="0.25">
      <c r="A3437" s="98" t="s">
        <v>7963</v>
      </c>
      <c r="B3437" s="93" t="s">
        <v>7926</v>
      </c>
      <c r="C3437" s="93"/>
      <c r="D3437" s="93"/>
      <c r="E3437" s="97">
        <v>170744</v>
      </c>
      <c r="F3437" s="97">
        <v>170744</v>
      </c>
      <c r="G3437" s="93"/>
      <c r="H3437" s="93"/>
      <c r="I3437" s="93" t="s">
        <v>7917</v>
      </c>
      <c r="J3437" s="5" t="s">
        <v>7910</v>
      </c>
    </row>
    <row r="3438" spans="1:10" ht="77.25" x14ac:dyDescent="0.25">
      <c r="A3438" s="98" t="s">
        <v>7964</v>
      </c>
      <c r="B3438" s="93" t="s">
        <v>7926</v>
      </c>
      <c r="C3438" s="93"/>
      <c r="D3438" s="93"/>
      <c r="E3438" s="97">
        <v>170744</v>
      </c>
      <c r="F3438" s="97">
        <v>170744</v>
      </c>
      <c r="G3438" s="93"/>
      <c r="H3438" s="93"/>
      <c r="I3438" s="93" t="s">
        <v>7918</v>
      </c>
      <c r="J3438" s="5" t="s">
        <v>7910</v>
      </c>
    </row>
    <row r="3439" spans="1:10" ht="77.25" x14ac:dyDescent="0.25">
      <c r="A3439" s="98" t="s">
        <v>7965</v>
      </c>
      <c r="B3439" s="93" t="s">
        <v>7926</v>
      </c>
      <c r="C3439" s="93"/>
      <c r="D3439" s="93"/>
      <c r="E3439" s="97">
        <v>170744</v>
      </c>
      <c r="F3439" s="97">
        <v>170744</v>
      </c>
      <c r="G3439" s="93"/>
      <c r="H3439" s="93"/>
      <c r="I3439" s="93" t="s">
        <v>7919</v>
      </c>
      <c r="J3439" s="5" t="s">
        <v>7910</v>
      </c>
    </row>
    <row r="3440" spans="1:10" ht="77.25" x14ac:dyDescent="0.25">
      <c r="A3440" s="98" t="s">
        <v>7966</v>
      </c>
      <c r="B3440" s="93" t="s">
        <v>7926</v>
      </c>
      <c r="C3440" s="93"/>
      <c r="D3440" s="93"/>
      <c r="E3440" s="97">
        <v>170744</v>
      </c>
      <c r="F3440" s="97">
        <v>170744</v>
      </c>
      <c r="G3440" s="93"/>
      <c r="H3440" s="93"/>
      <c r="I3440" s="93" t="s">
        <v>7920</v>
      </c>
      <c r="J3440" s="5" t="s">
        <v>7910</v>
      </c>
    </row>
    <row r="3441" spans="1:10" ht="77.25" x14ac:dyDescent="0.25">
      <c r="A3441" s="98" t="s">
        <v>7967</v>
      </c>
      <c r="B3441" s="93" t="s">
        <v>7927</v>
      </c>
      <c r="C3441" s="93"/>
      <c r="D3441" s="93"/>
      <c r="E3441" s="97">
        <v>256116</v>
      </c>
      <c r="F3441" s="97">
        <v>256116</v>
      </c>
      <c r="G3441" s="93"/>
      <c r="H3441" s="93"/>
      <c r="I3441" s="93" t="s">
        <v>7921</v>
      </c>
      <c r="J3441" s="5" t="s">
        <v>7910</v>
      </c>
    </row>
    <row r="3442" spans="1:10" ht="77.25" x14ac:dyDescent="0.25">
      <c r="A3442" s="98" t="s">
        <v>7968</v>
      </c>
      <c r="B3442" s="93" t="s">
        <v>7928</v>
      </c>
      <c r="C3442" s="93"/>
      <c r="D3442" s="93"/>
      <c r="E3442" s="97">
        <v>170858</v>
      </c>
      <c r="F3442" s="97">
        <v>170858</v>
      </c>
      <c r="G3442" s="93"/>
      <c r="H3442" s="93"/>
      <c r="I3442" s="93" t="s">
        <v>7914</v>
      </c>
      <c r="J3442" s="5" t="s">
        <v>7910</v>
      </c>
    </row>
    <row r="3443" spans="1:10" ht="77.25" x14ac:dyDescent="0.25">
      <c r="A3443" s="98" t="s">
        <v>7969</v>
      </c>
      <c r="B3443" s="93" t="s">
        <v>7928</v>
      </c>
      <c r="C3443" s="93"/>
      <c r="D3443" s="93"/>
      <c r="E3443" s="97">
        <v>170858</v>
      </c>
      <c r="F3443" s="97">
        <v>170858</v>
      </c>
      <c r="G3443" s="93"/>
      <c r="H3443" s="93"/>
      <c r="I3443" s="93" t="s">
        <v>7915</v>
      </c>
      <c r="J3443" s="5" t="s">
        <v>7910</v>
      </c>
    </row>
    <row r="3444" spans="1:10" ht="77.25" x14ac:dyDescent="0.25">
      <c r="A3444" s="98" t="s">
        <v>7970</v>
      </c>
      <c r="B3444" s="93" t="s">
        <v>7928</v>
      </c>
      <c r="C3444" s="93"/>
      <c r="D3444" s="93"/>
      <c r="E3444" s="97">
        <v>170858</v>
      </c>
      <c r="F3444" s="97">
        <v>170858</v>
      </c>
      <c r="G3444" s="93"/>
      <c r="H3444" s="93"/>
      <c r="I3444" s="93" t="s">
        <v>7916</v>
      </c>
      <c r="J3444" s="5" t="s">
        <v>7910</v>
      </c>
    </row>
    <row r="3445" spans="1:10" ht="77.25" x14ac:dyDescent="0.25">
      <c r="A3445" s="98" t="s">
        <v>7971</v>
      </c>
      <c r="B3445" s="93" t="s">
        <v>7928</v>
      </c>
      <c r="C3445" s="93"/>
      <c r="D3445" s="93"/>
      <c r="E3445" s="97">
        <v>170858</v>
      </c>
      <c r="F3445" s="97">
        <v>170858</v>
      </c>
      <c r="G3445" s="93"/>
      <c r="H3445" s="93"/>
      <c r="I3445" s="93" t="s">
        <v>7917</v>
      </c>
      <c r="J3445" s="5" t="s">
        <v>7910</v>
      </c>
    </row>
    <row r="3446" spans="1:10" ht="77.25" x14ac:dyDescent="0.25">
      <c r="A3446" s="98" t="s">
        <v>7972</v>
      </c>
      <c r="B3446" s="93" t="s">
        <v>7928</v>
      </c>
      <c r="C3446" s="93"/>
      <c r="D3446" s="93"/>
      <c r="E3446" s="97">
        <v>170858</v>
      </c>
      <c r="F3446" s="97">
        <v>170858</v>
      </c>
      <c r="G3446" s="93"/>
      <c r="H3446" s="93"/>
      <c r="I3446" s="93" t="s">
        <v>7918</v>
      </c>
      <c r="J3446" s="5" t="s">
        <v>7910</v>
      </c>
    </row>
    <row r="3447" spans="1:10" ht="77.25" x14ac:dyDescent="0.25">
      <c r="A3447" s="98" t="s">
        <v>7973</v>
      </c>
      <c r="B3447" s="93" t="s">
        <v>7928</v>
      </c>
      <c r="C3447" s="93"/>
      <c r="D3447" s="93"/>
      <c r="E3447" s="97">
        <v>170858</v>
      </c>
      <c r="F3447" s="97">
        <v>170858</v>
      </c>
      <c r="G3447" s="93"/>
      <c r="H3447" s="93"/>
      <c r="I3447" s="93" t="s">
        <v>7919</v>
      </c>
      <c r="J3447" s="5" t="s">
        <v>7910</v>
      </c>
    </row>
    <row r="3448" spans="1:10" ht="77.25" x14ac:dyDescent="0.25">
      <c r="A3448" s="98" t="s">
        <v>7974</v>
      </c>
      <c r="B3448" s="93" t="s">
        <v>7928</v>
      </c>
      <c r="C3448" s="93"/>
      <c r="D3448" s="93"/>
      <c r="E3448" s="97">
        <v>170858</v>
      </c>
      <c r="F3448" s="97">
        <v>170858</v>
      </c>
      <c r="G3448" s="93"/>
      <c r="H3448" s="93"/>
      <c r="I3448" s="93" t="s">
        <v>7920</v>
      </c>
      <c r="J3448" s="5" t="s">
        <v>7910</v>
      </c>
    </row>
    <row r="3449" spans="1:10" ht="77.25" x14ac:dyDescent="0.25">
      <c r="A3449" s="98" t="s">
        <v>7975</v>
      </c>
      <c r="B3449" s="93" t="s">
        <v>7929</v>
      </c>
      <c r="C3449" s="93"/>
      <c r="D3449" s="93"/>
      <c r="E3449" s="97">
        <v>256287</v>
      </c>
      <c r="F3449" s="97">
        <v>256287</v>
      </c>
      <c r="G3449" s="93"/>
      <c r="H3449" s="93"/>
      <c r="I3449" s="93" t="s">
        <v>7921</v>
      </c>
      <c r="J3449" s="5" t="s">
        <v>7910</v>
      </c>
    </row>
    <row r="3450" spans="1:10" ht="77.25" x14ac:dyDescent="0.25">
      <c r="A3450" s="98" t="s">
        <v>7976</v>
      </c>
      <c r="B3450" s="93" t="s">
        <v>7930</v>
      </c>
      <c r="C3450" s="93"/>
      <c r="D3450" s="93"/>
      <c r="E3450" s="97">
        <v>171428</v>
      </c>
      <c r="F3450" s="97">
        <v>171428</v>
      </c>
      <c r="G3450" s="93"/>
      <c r="H3450" s="93"/>
      <c r="I3450" s="93" t="s">
        <v>7914</v>
      </c>
      <c r="J3450" s="5" t="s">
        <v>7910</v>
      </c>
    </row>
    <row r="3451" spans="1:10" ht="77.25" x14ac:dyDescent="0.25">
      <c r="A3451" s="98" t="s">
        <v>7977</v>
      </c>
      <c r="B3451" s="93" t="s">
        <v>7930</v>
      </c>
      <c r="C3451" s="93"/>
      <c r="D3451" s="93"/>
      <c r="E3451" s="97">
        <v>171428</v>
      </c>
      <c r="F3451" s="97">
        <v>171428</v>
      </c>
      <c r="G3451" s="93"/>
      <c r="H3451" s="93"/>
      <c r="I3451" s="93" t="s">
        <v>7915</v>
      </c>
      <c r="J3451" s="5" t="s">
        <v>7910</v>
      </c>
    </row>
    <row r="3452" spans="1:10" ht="77.25" x14ac:dyDescent="0.25">
      <c r="A3452" s="98" t="s">
        <v>7978</v>
      </c>
      <c r="B3452" s="93" t="s">
        <v>7930</v>
      </c>
      <c r="C3452" s="93"/>
      <c r="D3452" s="93"/>
      <c r="E3452" s="97">
        <v>171428</v>
      </c>
      <c r="F3452" s="97">
        <v>171428</v>
      </c>
      <c r="G3452" s="93"/>
      <c r="H3452" s="93"/>
      <c r="I3452" s="93" t="s">
        <v>7916</v>
      </c>
      <c r="J3452" s="5" t="s">
        <v>7910</v>
      </c>
    </row>
    <row r="3453" spans="1:10" ht="77.25" x14ac:dyDescent="0.25">
      <c r="A3453" s="98" t="s">
        <v>7979</v>
      </c>
      <c r="B3453" s="93" t="s">
        <v>7930</v>
      </c>
      <c r="C3453" s="93"/>
      <c r="D3453" s="93"/>
      <c r="E3453" s="97">
        <v>171428</v>
      </c>
      <c r="F3453" s="97">
        <v>171428</v>
      </c>
      <c r="G3453" s="93"/>
      <c r="H3453" s="93"/>
      <c r="I3453" s="93" t="s">
        <v>7917</v>
      </c>
      <c r="J3453" s="5" t="s">
        <v>7910</v>
      </c>
    </row>
    <row r="3454" spans="1:10" ht="77.25" x14ac:dyDescent="0.25">
      <c r="A3454" s="98" t="s">
        <v>7980</v>
      </c>
      <c r="B3454" s="93" t="s">
        <v>7930</v>
      </c>
      <c r="C3454" s="93"/>
      <c r="D3454" s="93"/>
      <c r="E3454" s="97">
        <v>171428</v>
      </c>
      <c r="F3454" s="97">
        <v>171428</v>
      </c>
      <c r="G3454" s="93"/>
      <c r="H3454" s="93"/>
      <c r="I3454" s="93" t="s">
        <v>7918</v>
      </c>
      <c r="J3454" s="5" t="s">
        <v>7910</v>
      </c>
    </row>
    <row r="3455" spans="1:10" ht="77.25" x14ac:dyDescent="0.25">
      <c r="A3455" s="98" t="s">
        <v>7981</v>
      </c>
      <c r="B3455" s="93" t="s">
        <v>7930</v>
      </c>
      <c r="C3455" s="93"/>
      <c r="D3455" s="93"/>
      <c r="E3455" s="97">
        <v>171428</v>
      </c>
      <c r="F3455" s="97">
        <v>171428</v>
      </c>
      <c r="G3455" s="93"/>
      <c r="H3455" s="93"/>
      <c r="I3455" s="93" t="s">
        <v>7919</v>
      </c>
      <c r="J3455" s="5" t="s">
        <v>7910</v>
      </c>
    </row>
    <row r="3456" spans="1:10" ht="77.25" x14ac:dyDescent="0.25">
      <c r="A3456" s="98" t="s">
        <v>7982</v>
      </c>
      <c r="B3456" s="93" t="s">
        <v>7930</v>
      </c>
      <c r="C3456" s="93"/>
      <c r="D3456" s="93"/>
      <c r="E3456" s="97">
        <v>171428</v>
      </c>
      <c r="F3456" s="97">
        <v>171428</v>
      </c>
      <c r="G3456" s="93"/>
      <c r="H3456" s="93"/>
      <c r="I3456" s="93" t="s">
        <v>7920</v>
      </c>
      <c r="J3456" s="5" t="s">
        <v>7910</v>
      </c>
    </row>
    <row r="3457" spans="1:10" ht="77.25" x14ac:dyDescent="0.25">
      <c r="A3457" s="98" t="s">
        <v>7983</v>
      </c>
      <c r="B3457" s="93" t="s">
        <v>7931</v>
      </c>
      <c r="C3457" s="93"/>
      <c r="D3457" s="93"/>
      <c r="E3457" s="97">
        <v>257142</v>
      </c>
      <c r="F3457" s="97">
        <v>257142</v>
      </c>
      <c r="G3457" s="93"/>
      <c r="H3457" s="93"/>
      <c r="I3457" s="93" t="s">
        <v>7921</v>
      </c>
      <c r="J3457" s="5" t="s">
        <v>7910</v>
      </c>
    </row>
    <row r="3458" spans="1:10" ht="51" x14ac:dyDescent="0.25">
      <c r="A3458" s="98" t="s">
        <v>7984</v>
      </c>
      <c r="B3458" s="93" t="s">
        <v>7888</v>
      </c>
      <c r="C3458" s="93"/>
      <c r="D3458" s="93"/>
      <c r="E3458" s="97">
        <v>336151.21</v>
      </c>
      <c r="F3458" s="97">
        <v>336151.21</v>
      </c>
      <c r="G3458" s="93"/>
      <c r="H3458" s="93"/>
      <c r="I3458" s="93" t="s">
        <v>7912</v>
      </c>
      <c r="J3458" s="5" t="s">
        <v>7910</v>
      </c>
    </row>
    <row r="3459" spans="1:10" ht="51.75" x14ac:dyDescent="0.25">
      <c r="A3459" s="98" t="s">
        <v>7985</v>
      </c>
      <c r="B3459" s="93" t="s">
        <v>7889</v>
      </c>
      <c r="C3459" s="93"/>
      <c r="D3459" s="93"/>
      <c r="E3459" s="97">
        <v>183955.86</v>
      </c>
      <c r="F3459" s="97">
        <v>183955.86</v>
      </c>
      <c r="G3459" s="93"/>
      <c r="H3459" s="93"/>
      <c r="I3459" s="93" t="s">
        <v>7912</v>
      </c>
      <c r="J3459" s="5" t="s">
        <v>7910</v>
      </c>
    </row>
    <row r="3460" spans="1:10" ht="77.25" x14ac:dyDescent="0.25">
      <c r="A3460" s="98" t="s">
        <v>7986</v>
      </c>
      <c r="B3460" s="93" t="s">
        <v>7890</v>
      </c>
      <c r="C3460" s="93"/>
      <c r="D3460" s="93"/>
      <c r="E3460" s="97">
        <v>86161.06</v>
      </c>
      <c r="F3460" s="97">
        <v>86161.06</v>
      </c>
      <c r="G3460" s="93"/>
      <c r="H3460" s="93"/>
      <c r="I3460" s="93" t="s">
        <v>7912</v>
      </c>
      <c r="J3460" s="5" t="s">
        <v>7910</v>
      </c>
    </row>
    <row r="3461" spans="1:10" ht="77.25" x14ac:dyDescent="0.25">
      <c r="A3461" s="98" t="s">
        <v>7987</v>
      </c>
      <c r="B3461" s="93" t="s">
        <v>7891</v>
      </c>
      <c r="C3461" s="93"/>
      <c r="D3461" s="93"/>
      <c r="E3461" s="97">
        <v>166264</v>
      </c>
      <c r="F3461" s="97">
        <v>166264</v>
      </c>
      <c r="G3461" s="93"/>
      <c r="H3461" s="93"/>
      <c r="I3461" s="93" t="s">
        <v>7912</v>
      </c>
      <c r="J3461" s="5" t="s">
        <v>7910</v>
      </c>
    </row>
    <row r="3462" spans="1:10" ht="90" x14ac:dyDescent="0.25">
      <c r="A3462" s="98" t="s">
        <v>7988</v>
      </c>
      <c r="B3462" s="93" t="s">
        <v>7892</v>
      </c>
      <c r="C3462" s="93"/>
      <c r="D3462" s="93"/>
      <c r="E3462" s="97">
        <v>184506.67</v>
      </c>
      <c r="F3462" s="97">
        <v>184506.67</v>
      </c>
      <c r="G3462" s="93"/>
      <c r="H3462" s="93"/>
      <c r="I3462" s="93" t="s">
        <v>7912</v>
      </c>
      <c r="J3462" s="5" t="s">
        <v>7910</v>
      </c>
    </row>
    <row r="3463" spans="1:10" ht="51" x14ac:dyDescent="0.25">
      <c r="A3463" s="98" t="s">
        <v>8011</v>
      </c>
      <c r="B3463" s="178" t="s">
        <v>8031</v>
      </c>
      <c r="C3463" s="178" t="s">
        <v>8034</v>
      </c>
      <c r="D3463" s="178"/>
      <c r="E3463" s="178">
        <v>1</v>
      </c>
      <c r="F3463" s="178"/>
      <c r="G3463" s="178" t="s">
        <v>8082</v>
      </c>
      <c r="H3463" s="178" t="s">
        <v>8074</v>
      </c>
      <c r="I3463" s="178" t="s">
        <v>4689</v>
      </c>
      <c r="J3463" s="5" t="s">
        <v>8073</v>
      </c>
    </row>
    <row r="3464" spans="1:10" ht="38.25" x14ac:dyDescent="0.25">
      <c r="A3464" s="98" t="s">
        <v>8012</v>
      </c>
      <c r="B3464" s="178" t="s">
        <v>8032</v>
      </c>
      <c r="C3464" s="178" t="s">
        <v>8035</v>
      </c>
      <c r="D3464" s="178"/>
      <c r="E3464" s="178">
        <v>1</v>
      </c>
      <c r="F3464" s="178"/>
      <c r="G3464" s="178" t="s">
        <v>8082</v>
      </c>
      <c r="H3464" s="178" t="s">
        <v>8074</v>
      </c>
      <c r="I3464" s="178" t="s">
        <v>4689</v>
      </c>
      <c r="J3464" s="5" t="s">
        <v>8073</v>
      </c>
    </row>
    <row r="3465" spans="1:10" ht="38.25" x14ac:dyDescent="0.25">
      <c r="A3465" s="98" t="s">
        <v>8013</v>
      </c>
      <c r="B3465" s="178" t="s">
        <v>8033</v>
      </c>
      <c r="C3465" s="178" t="s">
        <v>8036</v>
      </c>
      <c r="D3465" s="178"/>
      <c r="E3465" s="178">
        <v>1</v>
      </c>
      <c r="F3465" s="178"/>
      <c r="G3465" s="178" t="s">
        <v>8082</v>
      </c>
      <c r="H3465" s="178" t="s">
        <v>8074</v>
      </c>
      <c r="I3465" s="178" t="s">
        <v>4689</v>
      </c>
      <c r="J3465" s="5" t="s">
        <v>8073</v>
      </c>
    </row>
    <row r="3466" spans="1:10" ht="51" x14ac:dyDescent="0.25">
      <c r="A3466" s="98" t="s">
        <v>8014</v>
      </c>
      <c r="B3466" s="178" t="s">
        <v>8037</v>
      </c>
      <c r="C3466" s="178" t="s">
        <v>8038</v>
      </c>
      <c r="D3466" s="178"/>
      <c r="E3466" s="178">
        <v>1</v>
      </c>
      <c r="F3466" s="178"/>
      <c r="G3466" s="178" t="s">
        <v>8082</v>
      </c>
      <c r="H3466" s="178" t="s">
        <v>8074</v>
      </c>
      <c r="I3466" s="178" t="s">
        <v>4689</v>
      </c>
      <c r="J3466" s="5" t="s">
        <v>8073</v>
      </c>
    </row>
    <row r="3467" spans="1:10" ht="38.25" x14ac:dyDescent="0.25">
      <c r="A3467" s="98" t="s">
        <v>8015</v>
      </c>
      <c r="B3467" s="178" t="s">
        <v>8039</v>
      </c>
      <c r="C3467" s="178" t="s">
        <v>8040</v>
      </c>
      <c r="D3467" s="178"/>
      <c r="E3467" s="178">
        <v>1</v>
      </c>
      <c r="F3467" s="178"/>
      <c r="G3467" s="178" t="s">
        <v>8082</v>
      </c>
      <c r="H3467" s="178" t="s">
        <v>8074</v>
      </c>
      <c r="I3467" s="178" t="s">
        <v>4689</v>
      </c>
      <c r="J3467" s="5" t="s">
        <v>8073</v>
      </c>
    </row>
    <row r="3468" spans="1:10" ht="38.25" x14ac:dyDescent="0.25">
      <c r="A3468" s="98" t="s">
        <v>8016</v>
      </c>
      <c r="B3468" s="178" t="s">
        <v>8041</v>
      </c>
      <c r="C3468" s="178" t="s">
        <v>8042</v>
      </c>
      <c r="D3468" s="342"/>
      <c r="E3468" s="342">
        <v>1</v>
      </c>
      <c r="F3468" s="342"/>
      <c r="G3468" s="178" t="s">
        <v>8082</v>
      </c>
      <c r="H3468" s="343" t="s">
        <v>8074</v>
      </c>
      <c r="I3468" s="178" t="s">
        <v>4689</v>
      </c>
      <c r="J3468" s="214" t="s">
        <v>8073</v>
      </c>
    </row>
    <row r="3469" spans="1:10" ht="51" x14ac:dyDescent="0.25">
      <c r="A3469" s="98" t="s">
        <v>8017</v>
      </c>
      <c r="B3469" s="178" t="s">
        <v>8043</v>
      </c>
      <c r="C3469" s="178" t="s">
        <v>8044</v>
      </c>
      <c r="D3469" s="342"/>
      <c r="E3469" s="342">
        <v>1</v>
      </c>
      <c r="F3469" s="342"/>
      <c r="G3469" s="178" t="s">
        <v>8082</v>
      </c>
      <c r="H3469" s="343" t="s">
        <v>8075</v>
      </c>
      <c r="I3469" s="178" t="s">
        <v>4689</v>
      </c>
      <c r="J3469" s="214" t="s">
        <v>8073</v>
      </c>
    </row>
    <row r="3470" spans="1:10" ht="38.25" x14ac:dyDescent="0.25">
      <c r="A3470" s="98" t="s">
        <v>8018</v>
      </c>
      <c r="B3470" s="178" t="s">
        <v>8045</v>
      </c>
      <c r="C3470" s="178" t="s">
        <v>8046</v>
      </c>
      <c r="D3470" s="342"/>
      <c r="E3470" s="342">
        <v>1</v>
      </c>
      <c r="F3470" s="342"/>
      <c r="G3470" s="178" t="s">
        <v>8082</v>
      </c>
      <c r="H3470" s="343" t="s">
        <v>8076</v>
      </c>
      <c r="I3470" s="178" t="s">
        <v>4689</v>
      </c>
      <c r="J3470" s="214" t="s">
        <v>8073</v>
      </c>
    </row>
    <row r="3471" spans="1:10" ht="38.25" x14ac:dyDescent="0.25">
      <c r="A3471" s="98" t="s">
        <v>8019</v>
      </c>
      <c r="B3471" s="178" t="s">
        <v>8047</v>
      </c>
      <c r="C3471" s="178" t="s">
        <v>8048</v>
      </c>
      <c r="D3471" s="342"/>
      <c r="E3471" s="342">
        <v>1</v>
      </c>
      <c r="F3471" s="342"/>
      <c r="G3471" s="178" t="s">
        <v>8082</v>
      </c>
      <c r="H3471" s="343" t="s">
        <v>8077</v>
      </c>
      <c r="I3471" s="178" t="s">
        <v>4689</v>
      </c>
      <c r="J3471" s="214" t="s">
        <v>8073</v>
      </c>
    </row>
    <row r="3472" spans="1:10" ht="38.25" x14ac:dyDescent="0.25">
      <c r="A3472" s="98" t="s">
        <v>8020</v>
      </c>
      <c r="B3472" s="178" t="s">
        <v>8049</v>
      </c>
      <c r="C3472" s="178" t="s">
        <v>8050</v>
      </c>
      <c r="D3472" s="342"/>
      <c r="E3472" s="342">
        <v>1</v>
      </c>
      <c r="F3472" s="342"/>
      <c r="G3472" s="178" t="s">
        <v>8082</v>
      </c>
      <c r="H3472" s="343" t="s">
        <v>8078</v>
      </c>
      <c r="I3472" s="178" t="s">
        <v>4689</v>
      </c>
      <c r="J3472" s="214" t="s">
        <v>8073</v>
      </c>
    </row>
    <row r="3473" spans="1:10" ht="38.25" x14ac:dyDescent="0.25">
      <c r="A3473" s="98" t="s">
        <v>8021</v>
      </c>
      <c r="B3473" s="178" t="s">
        <v>8051</v>
      </c>
      <c r="C3473" s="178" t="s">
        <v>8052</v>
      </c>
      <c r="D3473" s="342"/>
      <c r="E3473" s="342">
        <v>1</v>
      </c>
      <c r="F3473" s="342"/>
      <c r="G3473" s="178" t="s">
        <v>8082</v>
      </c>
      <c r="H3473" s="343" t="s">
        <v>8079</v>
      </c>
      <c r="I3473" s="178" t="s">
        <v>4689</v>
      </c>
      <c r="J3473" s="214" t="s">
        <v>8073</v>
      </c>
    </row>
    <row r="3474" spans="1:10" ht="38.25" x14ac:dyDescent="0.25">
      <c r="A3474" s="98" t="s">
        <v>8022</v>
      </c>
      <c r="B3474" s="178" t="s">
        <v>8053</v>
      </c>
      <c r="C3474" s="178" t="s">
        <v>8054</v>
      </c>
      <c r="D3474" s="342"/>
      <c r="E3474" s="342">
        <v>1</v>
      </c>
      <c r="F3474" s="342"/>
      <c r="G3474" s="178" t="s">
        <v>8082</v>
      </c>
      <c r="H3474" s="343" t="s">
        <v>8080</v>
      </c>
      <c r="I3474" s="178" t="s">
        <v>4689</v>
      </c>
      <c r="J3474" s="214" t="s">
        <v>8073</v>
      </c>
    </row>
    <row r="3475" spans="1:10" ht="63.75" x14ac:dyDescent="0.25">
      <c r="A3475" s="98" t="s">
        <v>8023</v>
      </c>
      <c r="B3475" s="178" t="s">
        <v>8055</v>
      </c>
      <c r="C3475" s="178" t="s">
        <v>8056</v>
      </c>
      <c r="D3475" s="342"/>
      <c r="E3475" s="342">
        <v>1</v>
      </c>
      <c r="F3475" s="342"/>
      <c r="G3475" s="178" t="s">
        <v>8082</v>
      </c>
      <c r="H3475" s="343" t="s">
        <v>8081</v>
      </c>
      <c r="I3475" s="178" t="s">
        <v>4689</v>
      </c>
      <c r="J3475" s="214" t="s">
        <v>8073</v>
      </c>
    </row>
    <row r="3476" spans="1:10" ht="51" x14ac:dyDescent="0.25">
      <c r="A3476" s="98" t="s">
        <v>8024</v>
      </c>
      <c r="B3476" s="178" t="s">
        <v>8065</v>
      </c>
      <c r="C3476" s="178"/>
      <c r="D3476" s="342"/>
      <c r="E3476" s="344">
        <v>57500</v>
      </c>
      <c r="F3476" s="342"/>
      <c r="G3476" s="342"/>
      <c r="H3476" s="342"/>
      <c r="I3476" s="178" t="s">
        <v>8072</v>
      </c>
      <c r="J3476" s="214" t="s">
        <v>8066</v>
      </c>
    </row>
    <row r="3477" spans="1:10" ht="51" x14ac:dyDescent="0.25">
      <c r="A3477" s="98" t="s">
        <v>8025</v>
      </c>
      <c r="B3477" s="178" t="s">
        <v>8067</v>
      </c>
      <c r="C3477" s="178"/>
      <c r="D3477" s="342"/>
      <c r="E3477" s="345">
        <v>28500</v>
      </c>
      <c r="F3477" s="342"/>
      <c r="G3477" s="342"/>
      <c r="H3477" s="342"/>
      <c r="I3477" s="178" t="s">
        <v>8072</v>
      </c>
      <c r="J3477" s="214" t="s">
        <v>8066</v>
      </c>
    </row>
    <row r="3478" spans="1:10" ht="51" x14ac:dyDescent="0.25">
      <c r="A3478" s="98" t="s">
        <v>8026</v>
      </c>
      <c r="B3478" s="178" t="s">
        <v>8068</v>
      </c>
      <c r="C3478" s="178"/>
      <c r="D3478" s="342"/>
      <c r="E3478" s="345">
        <v>20000</v>
      </c>
      <c r="F3478" s="342"/>
      <c r="G3478" s="342"/>
      <c r="H3478" s="342"/>
      <c r="I3478" s="178" t="s">
        <v>8072</v>
      </c>
      <c r="J3478" s="214" t="s">
        <v>8066</v>
      </c>
    </row>
    <row r="3479" spans="1:10" ht="51" x14ac:dyDescent="0.25">
      <c r="A3479" s="98" t="s">
        <v>8027</v>
      </c>
      <c r="B3479" s="93" t="s">
        <v>8069</v>
      </c>
      <c r="C3479" s="93"/>
      <c r="D3479" s="65"/>
      <c r="E3479" s="346">
        <v>39000</v>
      </c>
      <c r="F3479" s="65"/>
      <c r="G3479" s="65"/>
      <c r="H3479" s="65"/>
      <c r="I3479" s="178" t="s">
        <v>8072</v>
      </c>
      <c r="J3479" s="214" t="s">
        <v>8066</v>
      </c>
    </row>
    <row r="3480" spans="1:10" ht="51" x14ac:dyDescent="0.25">
      <c r="A3480" s="98" t="s">
        <v>8028</v>
      </c>
      <c r="B3480" s="93" t="s">
        <v>8070</v>
      </c>
      <c r="C3480" s="93"/>
      <c r="D3480" s="65"/>
      <c r="E3480" s="346">
        <v>25000</v>
      </c>
      <c r="F3480" s="65"/>
      <c r="G3480" s="65"/>
      <c r="H3480" s="65"/>
      <c r="I3480" s="178" t="s">
        <v>8072</v>
      </c>
      <c r="J3480" s="214" t="s">
        <v>8066</v>
      </c>
    </row>
    <row r="3481" spans="1:10" ht="51" x14ac:dyDescent="0.25">
      <c r="A3481" s="98" t="s">
        <v>8029</v>
      </c>
      <c r="B3481" s="93" t="s">
        <v>8071</v>
      </c>
      <c r="C3481" s="93"/>
      <c r="D3481" s="65"/>
      <c r="E3481" s="346">
        <v>70000</v>
      </c>
      <c r="F3481" s="65"/>
      <c r="G3481" s="65"/>
      <c r="H3481" s="65"/>
      <c r="I3481" s="178" t="s">
        <v>8072</v>
      </c>
      <c r="J3481" s="214" t="s">
        <v>8066</v>
      </c>
    </row>
    <row r="3482" spans="1:10" ht="51" x14ac:dyDescent="0.25">
      <c r="A3482" s="98" t="s">
        <v>8030</v>
      </c>
      <c r="B3482" s="93" t="s">
        <v>8109</v>
      </c>
      <c r="C3482" s="93"/>
      <c r="D3482" s="72"/>
      <c r="E3482" s="347">
        <v>818672.4</v>
      </c>
      <c r="F3482" s="347">
        <v>818672.4</v>
      </c>
      <c r="G3482" s="72"/>
      <c r="H3482" s="72"/>
      <c r="I3482" s="178" t="s">
        <v>8110</v>
      </c>
      <c r="J3482" s="5" t="s">
        <v>8111</v>
      </c>
    </row>
    <row r="3483" spans="1:10" ht="51" x14ac:dyDescent="0.25">
      <c r="A3483" s="98" t="s">
        <v>8105</v>
      </c>
      <c r="B3483" s="93" t="s">
        <v>8109</v>
      </c>
      <c r="C3483" s="72"/>
      <c r="D3483" s="72"/>
      <c r="E3483" s="347">
        <v>818672.4</v>
      </c>
      <c r="F3483" s="347">
        <v>818672.4</v>
      </c>
      <c r="G3483" s="72"/>
      <c r="H3483" s="72"/>
      <c r="I3483" s="178" t="s">
        <v>8112</v>
      </c>
      <c r="J3483" s="5" t="s">
        <v>8111</v>
      </c>
    </row>
    <row r="3484" spans="1:10" ht="51" x14ac:dyDescent="0.25">
      <c r="A3484" s="98" t="s">
        <v>8106</v>
      </c>
      <c r="B3484" s="93" t="s">
        <v>8109</v>
      </c>
      <c r="C3484" s="72"/>
      <c r="D3484" s="72"/>
      <c r="E3484" s="347">
        <v>818672.4</v>
      </c>
      <c r="F3484" s="347">
        <v>818672.4</v>
      </c>
      <c r="G3484" s="72"/>
      <c r="H3484" s="72"/>
      <c r="I3484" s="178" t="s">
        <v>8113</v>
      </c>
      <c r="J3484" s="5" t="s">
        <v>8111</v>
      </c>
    </row>
    <row r="3485" spans="1:10" ht="51" x14ac:dyDescent="0.25">
      <c r="A3485" s="98" t="s">
        <v>8107</v>
      </c>
      <c r="B3485" s="72" t="s">
        <v>8128</v>
      </c>
      <c r="C3485" s="72"/>
      <c r="D3485" s="72"/>
      <c r="E3485" s="347">
        <v>23950</v>
      </c>
      <c r="F3485" s="347">
        <v>23950</v>
      </c>
      <c r="G3485" s="72"/>
      <c r="H3485" s="72"/>
      <c r="I3485" s="93" t="s">
        <v>8110</v>
      </c>
      <c r="J3485" s="5" t="s">
        <v>8111</v>
      </c>
    </row>
    <row r="3486" spans="1:10" ht="51" x14ac:dyDescent="0.25">
      <c r="A3486" s="98" t="s">
        <v>8108</v>
      </c>
      <c r="B3486" s="72" t="s">
        <v>8128</v>
      </c>
      <c r="C3486" s="72"/>
      <c r="D3486" s="72"/>
      <c r="E3486" s="347">
        <v>23950</v>
      </c>
      <c r="F3486" s="347">
        <v>23950</v>
      </c>
      <c r="G3486" s="72"/>
      <c r="H3486" s="72"/>
      <c r="I3486" s="93" t="s">
        <v>8112</v>
      </c>
      <c r="J3486" s="5" t="s">
        <v>8111</v>
      </c>
    </row>
    <row r="3487" spans="1:10" ht="51" x14ac:dyDescent="0.25">
      <c r="A3487" s="98" t="s">
        <v>8114</v>
      </c>
      <c r="B3487" s="72" t="s">
        <v>8128</v>
      </c>
      <c r="C3487" s="72"/>
      <c r="D3487" s="72"/>
      <c r="E3487" s="347">
        <v>23950</v>
      </c>
      <c r="F3487" s="347">
        <v>23950</v>
      </c>
      <c r="G3487" s="72"/>
      <c r="H3487" s="72"/>
      <c r="I3487" s="72" t="s">
        <v>8113</v>
      </c>
      <c r="J3487" s="5" t="s">
        <v>8111</v>
      </c>
    </row>
    <row r="3488" spans="1:10" ht="51" x14ac:dyDescent="0.25">
      <c r="A3488" s="98" t="s">
        <v>8115</v>
      </c>
      <c r="B3488" s="93" t="s">
        <v>5541</v>
      </c>
      <c r="C3488" s="72"/>
      <c r="D3488" s="72"/>
      <c r="E3488" s="347">
        <v>18934.03</v>
      </c>
      <c r="F3488" s="347">
        <v>18934.03</v>
      </c>
      <c r="G3488" s="72"/>
      <c r="H3488" s="72"/>
      <c r="I3488" s="72" t="s">
        <v>8110</v>
      </c>
      <c r="J3488" s="5" t="s">
        <v>8111</v>
      </c>
    </row>
    <row r="3489" spans="1:10" ht="68.25" customHeight="1" x14ac:dyDescent="0.25">
      <c r="A3489" s="98" t="s">
        <v>8116</v>
      </c>
      <c r="B3489" s="93" t="s">
        <v>5541</v>
      </c>
      <c r="C3489" s="72"/>
      <c r="D3489" s="72"/>
      <c r="E3489" s="347">
        <v>18934.03</v>
      </c>
      <c r="F3489" s="347">
        <v>18934.03</v>
      </c>
      <c r="G3489" s="72"/>
      <c r="H3489" s="72"/>
      <c r="I3489" s="72" t="s">
        <v>8112</v>
      </c>
      <c r="J3489" s="5" t="s">
        <v>8111</v>
      </c>
    </row>
    <row r="3490" spans="1:10" ht="51" x14ac:dyDescent="0.25">
      <c r="A3490" s="98" t="s">
        <v>8117</v>
      </c>
      <c r="B3490" s="93" t="s">
        <v>5541</v>
      </c>
      <c r="C3490" s="72"/>
      <c r="D3490" s="72"/>
      <c r="E3490" s="347">
        <v>18934.03</v>
      </c>
      <c r="F3490" s="347">
        <v>18934.03</v>
      </c>
      <c r="G3490" s="72"/>
      <c r="H3490" s="72"/>
      <c r="I3490" s="72" t="s">
        <v>8113</v>
      </c>
      <c r="J3490" s="5" t="s">
        <v>8111</v>
      </c>
    </row>
    <row r="3491" spans="1:10" ht="51" x14ac:dyDescent="0.25">
      <c r="A3491" s="98" t="s">
        <v>8118</v>
      </c>
      <c r="B3491" s="93" t="s">
        <v>8129</v>
      </c>
      <c r="C3491" s="72"/>
      <c r="D3491" s="72"/>
      <c r="E3491" s="347">
        <v>281709.38</v>
      </c>
      <c r="F3491" s="347">
        <v>281709.38</v>
      </c>
      <c r="G3491" s="72"/>
      <c r="H3491" s="72"/>
      <c r="I3491" s="72" t="s">
        <v>8110</v>
      </c>
      <c r="J3491" s="5" t="s">
        <v>8111</v>
      </c>
    </row>
    <row r="3492" spans="1:10" ht="51" x14ac:dyDescent="0.25">
      <c r="A3492" s="98" t="s">
        <v>8119</v>
      </c>
      <c r="B3492" s="93" t="s">
        <v>8129</v>
      </c>
      <c r="C3492" s="72"/>
      <c r="D3492" s="72"/>
      <c r="E3492" s="347">
        <v>281709.38</v>
      </c>
      <c r="F3492" s="347">
        <v>281709.38</v>
      </c>
      <c r="G3492" s="72"/>
      <c r="H3492" s="72"/>
      <c r="I3492" s="72" t="s">
        <v>8112</v>
      </c>
      <c r="J3492" s="5" t="s">
        <v>8111</v>
      </c>
    </row>
    <row r="3493" spans="1:10" ht="51" x14ac:dyDescent="0.25">
      <c r="A3493" s="98" t="s">
        <v>8120</v>
      </c>
      <c r="B3493" s="93" t="s">
        <v>8129</v>
      </c>
      <c r="C3493" s="72"/>
      <c r="D3493" s="72"/>
      <c r="E3493" s="347">
        <v>281709.38</v>
      </c>
      <c r="F3493" s="347">
        <v>281709.38</v>
      </c>
      <c r="G3493" s="72"/>
      <c r="H3493" s="72"/>
      <c r="I3493" s="72" t="s">
        <v>8113</v>
      </c>
      <c r="J3493" s="5" t="s">
        <v>8111</v>
      </c>
    </row>
    <row r="3494" spans="1:10" ht="51" x14ac:dyDescent="0.25">
      <c r="A3494" s="98" t="s">
        <v>8121</v>
      </c>
      <c r="B3494" s="93" t="s">
        <v>8130</v>
      </c>
      <c r="C3494" s="72"/>
      <c r="D3494" s="72"/>
      <c r="E3494" s="347">
        <v>398676.6</v>
      </c>
      <c r="F3494" s="347">
        <v>398676.6</v>
      </c>
      <c r="G3494" s="72"/>
      <c r="H3494" s="72"/>
      <c r="I3494" s="72" t="s">
        <v>8110</v>
      </c>
      <c r="J3494" s="5" t="s">
        <v>8111</v>
      </c>
    </row>
    <row r="3495" spans="1:10" ht="51" x14ac:dyDescent="0.25">
      <c r="A3495" s="98" t="s">
        <v>8122</v>
      </c>
      <c r="B3495" s="93" t="s">
        <v>8130</v>
      </c>
      <c r="C3495" s="72"/>
      <c r="D3495" s="72"/>
      <c r="E3495" s="347">
        <v>398676.6</v>
      </c>
      <c r="F3495" s="347">
        <v>398676.6</v>
      </c>
      <c r="G3495" s="72"/>
      <c r="H3495" s="72"/>
      <c r="I3495" s="72" t="s">
        <v>8112</v>
      </c>
      <c r="J3495" s="5" t="s">
        <v>8111</v>
      </c>
    </row>
    <row r="3496" spans="1:10" ht="51" x14ac:dyDescent="0.25">
      <c r="A3496" s="98" t="s">
        <v>8123</v>
      </c>
      <c r="B3496" s="93" t="s">
        <v>8130</v>
      </c>
      <c r="C3496" s="72"/>
      <c r="D3496" s="72"/>
      <c r="E3496" s="347">
        <v>398676.6</v>
      </c>
      <c r="F3496" s="347">
        <v>398676.6</v>
      </c>
      <c r="G3496" s="72"/>
      <c r="H3496" s="72"/>
      <c r="I3496" s="72" t="s">
        <v>8113</v>
      </c>
      <c r="J3496" s="5" t="s">
        <v>8111</v>
      </c>
    </row>
    <row r="3497" spans="1:10" ht="51" x14ac:dyDescent="0.25">
      <c r="A3497" s="98" t="s">
        <v>8124</v>
      </c>
      <c r="B3497" s="93" t="s">
        <v>8131</v>
      </c>
      <c r="C3497" s="72"/>
      <c r="D3497" s="72"/>
      <c r="E3497" s="348" t="s">
        <v>8132</v>
      </c>
      <c r="F3497" s="348" t="s">
        <v>8133</v>
      </c>
      <c r="G3497" s="72"/>
      <c r="H3497" s="72"/>
      <c r="I3497" s="72" t="s">
        <v>8110</v>
      </c>
      <c r="J3497" s="5" t="s">
        <v>8111</v>
      </c>
    </row>
    <row r="3498" spans="1:10" ht="51" x14ac:dyDescent="0.25">
      <c r="A3498" s="98" t="s">
        <v>8125</v>
      </c>
      <c r="B3498" s="93" t="s">
        <v>8131</v>
      </c>
      <c r="C3498" s="72"/>
      <c r="D3498" s="72"/>
      <c r="E3498" s="348" t="s">
        <v>8133</v>
      </c>
      <c r="F3498" s="348" t="s">
        <v>8134</v>
      </c>
      <c r="G3498" s="72"/>
      <c r="H3498" s="72"/>
      <c r="I3498" s="72" t="s">
        <v>8112</v>
      </c>
      <c r="J3498" s="5" t="s">
        <v>8111</v>
      </c>
    </row>
    <row r="3499" spans="1:10" ht="51" x14ac:dyDescent="0.25">
      <c r="A3499" s="98" t="s">
        <v>8126</v>
      </c>
      <c r="B3499" s="93" t="s">
        <v>8131</v>
      </c>
      <c r="C3499" s="72"/>
      <c r="D3499" s="72"/>
      <c r="E3499" s="348" t="s">
        <v>8134</v>
      </c>
      <c r="F3499" s="348" t="s">
        <v>8138</v>
      </c>
      <c r="G3499" s="72"/>
      <c r="H3499" s="72"/>
      <c r="I3499" s="72" t="s">
        <v>8113</v>
      </c>
      <c r="J3499" s="5" t="s">
        <v>8111</v>
      </c>
    </row>
    <row r="3500" spans="1:10" ht="51" x14ac:dyDescent="0.25">
      <c r="A3500" s="98" t="s">
        <v>8127</v>
      </c>
      <c r="B3500" s="93" t="s">
        <v>8137</v>
      </c>
      <c r="C3500" s="72"/>
      <c r="D3500" s="72"/>
      <c r="E3500" s="347">
        <v>51560.97</v>
      </c>
      <c r="F3500" s="347">
        <v>51560.97</v>
      </c>
      <c r="G3500" s="72"/>
      <c r="H3500" s="72"/>
      <c r="I3500" s="72" t="s">
        <v>8110</v>
      </c>
      <c r="J3500" s="5" t="s">
        <v>8111</v>
      </c>
    </row>
    <row r="3501" spans="1:10" ht="51" x14ac:dyDescent="0.25">
      <c r="A3501" s="98" t="s">
        <v>8135</v>
      </c>
      <c r="B3501" s="93" t="s">
        <v>8137</v>
      </c>
      <c r="C3501" s="72"/>
      <c r="D3501" s="72"/>
      <c r="E3501" s="347">
        <v>51560.97</v>
      </c>
      <c r="F3501" s="347">
        <v>51560.97</v>
      </c>
      <c r="G3501" s="72"/>
      <c r="H3501" s="72"/>
      <c r="I3501" s="72" t="s">
        <v>8112</v>
      </c>
      <c r="J3501" s="5" t="s">
        <v>8111</v>
      </c>
    </row>
    <row r="3502" spans="1:10" ht="51" x14ac:dyDescent="0.25">
      <c r="A3502" s="98" t="s">
        <v>8136</v>
      </c>
      <c r="B3502" s="93" t="s">
        <v>8137</v>
      </c>
      <c r="C3502" s="72"/>
      <c r="D3502" s="72"/>
      <c r="E3502" s="347">
        <v>51560.97</v>
      </c>
      <c r="F3502" s="347">
        <v>51560.97</v>
      </c>
      <c r="G3502" s="72"/>
      <c r="H3502" s="72"/>
      <c r="I3502" s="72" t="s">
        <v>8113</v>
      </c>
      <c r="J3502" s="5" t="s">
        <v>8111</v>
      </c>
    </row>
    <row r="3503" spans="1:10" ht="130.5" customHeight="1" x14ac:dyDescent="0.25">
      <c r="A3503" s="98" t="s">
        <v>8144</v>
      </c>
      <c r="B3503" s="349" t="s">
        <v>8333</v>
      </c>
      <c r="C3503" s="349"/>
      <c r="D3503" s="349"/>
      <c r="E3503" s="349">
        <v>372710</v>
      </c>
      <c r="F3503" s="349">
        <v>372710</v>
      </c>
      <c r="G3503" s="349"/>
      <c r="H3503" s="349"/>
      <c r="I3503" s="349" t="s">
        <v>659</v>
      </c>
      <c r="J3503" s="167" t="s">
        <v>8344</v>
      </c>
    </row>
    <row r="3504" spans="1:10" ht="51" x14ac:dyDescent="0.25">
      <c r="A3504" s="98" t="s">
        <v>8145</v>
      </c>
      <c r="B3504" s="349" t="s">
        <v>8179</v>
      </c>
      <c r="C3504" s="349"/>
      <c r="D3504" s="349"/>
      <c r="E3504" s="349">
        <v>1934000</v>
      </c>
      <c r="F3504" s="349">
        <v>1934000</v>
      </c>
      <c r="G3504" s="349"/>
      <c r="H3504" s="349"/>
      <c r="I3504" s="349" t="s">
        <v>659</v>
      </c>
      <c r="J3504" s="167" t="s">
        <v>8344</v>
      </c>
    </row>
    <row r="3505" spans="1:10" ht="89.25" x14ac:dyDescent="0.25">
      <c r="A3505" s="98" t="s">
        <v>8146</v>
      </c>
      <c r="B3505" s="349" t="s">
        <v>8334</v>
      </c>
      <c r="C3505" s="349"/>
      <c r="D3505" s="349"/>
      <c r="E3505" s="349">
        <v>8185925</v>
      </c>
      <c r="F3505" s="349">
        <v>8185925</v>
      </c>
      <c r="G3505" s="349"/>
      <c r="H3505" s="349"/>
      <c r="I3505" s="349" t="s">
        <v>659</v>
      </c>
      <c r="J3505" s="167" t="s">
        <v>8344</v>
      </c>
    </row>
    <row r="3506" spans="1:10" ht="211.5" customHeight="1" x14ac:dyDescent="0.25">
      <c r="A3506" s="98" t="s">
        <v>8147</v>
      </c>
      <c r="B3506" s="349" t="s">
        <v>8336</v>
      </c>
      <c r="C3506" s="349"/>
      <c r="D3506" s="349"/>
      <c r="E3506" s="349">
        <v>270400</v>
      </c>
      <c r="F3506" s="349">
        <v>270400</v>
      </c>
      <c r="G3506" s="349"/>
      <c r="H3506" s="349"/>
      <c r="I3506" s="349" t="s">
        <v>659</v>
      </c>
      <c r="J3506" s="167" t="s">
        <v>8344</v>
      </c>
    </row>
    <row r="3507" spans="1:10" ht="66" customHeight="1" x14ac:dyDescent="0.25">
      <c r="A3507" s="98" t="s">
        <v>8148</v>
      </c>
      <c r="B3507" s="349" t="s">
        <v>8337</v>
      </c>
      <c r="C3507" s="349"/>
      <c r="D3507" s="349"/>
      <c r="E3507" s="349">
        <v>240688</v>
      </c>
      <c r="F3507" s="349">
        <v>240688</v>
      </c>
      <c r="G3507" s="349"/>
      <c r="H3507" s="349"/>
      <c r="I3507" s="349" t="s">
        <v>659</v>
      </c>
      <c r="J3507" s="167" t="s">
        <v>8344</v>
      </c>
    </row>
    <row r="3508" spans="1:10" ht="51" x14ac:dyDescent="0.25">
      <c r="A3508" s="98" t="s">
        <v>8149</v>
      </c>
      <c r="B3508" s="349" t="s">
        <v>8335</v>
      </c>
      <c r="C3508" s="349"/>
      <c r="D3508" s="349"/>
      <c r="E3508" s="349">
        <v>236832</v>
      </c>
      <c r="F3508" s="349">
        <v>236832</v>
      </c>
      <c r="G3508" s="349"/>
      <c r="H3508" s="349"/>
      <c r="I3508" s="349" t="s">
        <v>659</v>
      </c>
      <c r="J3508" s="167" t="s">
        <v>8344</v>
      </c>
    </row>
    <row r="3509" spans="1:10" ht="369.75" x14ac:dyDescent="0.25">
      <c r="A3509" s="98" t="s">
        <v>8150</v>
      </c>
      <c r="B3509" s="349" t="s">
        <v>8338</v>
      </c>
      <c r="C3509" s="349"/>
      <c r="D3509" s="349"/>
      <c r="E3509" s="350">
        <v>3668600</v>
      </c>
      <c r="F3509" s="349">
        <v>3668600</v>
      </c>
      <c r="G3509" s="349"/>
      <c r="H3509" s="349"/>
      <c r="I3509" s="349" t="s">
        <v>659</v>
      </c>
      <c r="J3509" s="167" t="s">
        <v>8344</v>
      </c>
    </row>
    <row r="3510" spans="1:10" ht="52.5" customHeight="1" x14ac:dyDescent="0.25">
      <c r="A3510" s="98" t="s">
        <v>8151</v>
      </c>
      <c r="B3510" s="349" t="s">
        <v>8339</v>
      </c>
      <c r="C3510" s="349"/>
      <c r="D3510" s="349"/>
      <c r="E3510" s="349">
        <v>26082</v>
      </c>
      <c r="F3510" s="349">
        <v>26082</v>
      </c>
      <c r="G3510" s="349"/>
      <c r="H3510" s="349"/>
      <c r="I3510" s="349" t="s">
        <v>659</v>
      </c>
      <c r="J3510" s="167" t="s">
        <v>8344</v>
      </c>
    </row>
    <row r="3511" spans="1:10" ht="153" x14ac:dyDescent="0.25">
      <c r="A3511" s="98" t="s">
        <v>8152</v>
      </c>
      <c r="B3511" s="349" t="s">
        <v>8180</v>
      </c>
      <c r="C3511" s="349"/>
      <c r="D3511" s="349"/>
      <c r="E3511" s="349">
        <v>82645</v>
      </c>
      <c r="F3511" s="349">
        <v>82645</v>
      </c>
      <c r="G3511" s="349"/>
      <c r="H3511" s="349"/>
      <c r="I3511" s="349" t="s">
        <v>659</v>
      </c>
      <c r="J3511" s="167" t="s">
        <v>8344</v>
      </c>
    </row>
    <row r="3512" spans="1:10" ht="127.5" x14ac:dyDescent="0.25">
      <c r="A3512" s="98" t="s">
        <v>8153</v>
      </c>
      <c r="B3512" s="349" t="s">
        <v>8181</v>
      </c>
      <c r="C3512" s="349"/>
      <c r="D3512" s="349"/>
      <c r="E3512" s="349">
        <v>27664</v>
      </c>
      <c r="F3512" s="349">
        <v>27664</v>
      </c>
      <c r="G3512" s="349"/>
      <c r="H3512" s="349"/>
      <c r="I3512" s="349" t="s">
        <v>659</v>
      </c>
      <c r="J3512" s="167" t="s">
        <v>8344</v>
      </c>
    </row>
    <row r="3513" spans="1:10" ht="63.75" x14ac:dyDescent="0.25">
      <c r="A3513" s="98" t="s">
        <v>8154</v>
      </c>
      <c r="B3513" s="349" t="s">
        <v>8340</v>
      </c>
      <c r="C3513" s="349"/>
      <c r="D3513" s="349"/>
      <c r="E3513" s="349">
        <v>65695</v>
      </c>
      <c r="F3513" s="349">
        <v>65695</v>
      </c>
      <c r="G3513" s="349"/>
      <c r="H3513" s="349"/>
      <c r="I3513" s="349" t="s">
        <v>659</v>
      </c>
      <c r="J3513" s="167" t="s">
        <v>8344</v>
      </c>
    </row>
    <row r="3514" spans="1:10" ht="114.75" x14ac:dyDescent="0.25">
      <c r="A3514" s="98" t="s">
        <v>8155</v>
      </c>
      <c r="B3514" s="349" t="s">
        <v>8341</v>
      </c>
      <c r="C3514" s="349"/>
      <c r="D3514" s="349"/>
      <c r="E3514" s="349">
        <v>28000</v>
      </c>
      <c r="F3514" s="349">
        <v>28000</v>
      </c>
      <c r="G3514" s="349"/>
      <c r="H3514" s="349"/>
      <c r="I3514" s="349" t="s">
        <v>659</v>
      </c>
      <c r="J3514" s="167" t="s">
        <v>8344</v>
      </c>
    </row>
    <row r="3515" spans="1:10" ht="51" x14ac:dyDescent="0.25">
      <c r="A3515" s="98" t="s">
        <v>8156</v>
      </c>
      <c r="B3515" s="349" t="s">
        <v>8343</v>
      </c>
      <c r="C3515" s="349"/>
      <c r="D3515" s="349"/>
      <c r="E3515" s="350">
        <v>80986</v>
      </c>
      <c r="F3515" s="349">
        <v>80986</v>
      </c>
      <c r="G3515" s="349"/>
      <c r="H3515" s="349"/>
      <c r="I3515" s="349" t="s">
        <v>659</v>
      </c>
      <c r="J3515" s="167" t="s">
        <v>8344</v>
      </c>
    </row>
    <row r="3516" spans="1:10" ht="51" x14ac:dyDescent="0.25">
      <c r="A3516" s="98" t="s">
        <v>8157</v>
      </c>
      <c r="B3516" s="349" t="s">
        <v>8342</v>
      </c>
      <c r="C3516" s="349"/>
      <c r="D3516" s="349"/>
      <c r="E3516" s="349">
        <v>101088</v>
      </c>
      <c r="F3516" s="349">
        <v>101088</v>
      </c>
      <c r="G3516" s="349"/>
      <c r="H3516" s="349"/>
      <c r="I3516" s="349" t="s">
        <v>659</v>
      </c>
      <c r="J3516" s="167" t="s">
        <v>8344</v>
      </c>
    </row>
    <row r="3517" spans="1:10" ht="51" x14ac:dyDescent="0.25">
      <c r="A3517" s="98" t="s">
        <v>8158</v>
      </c>
      <c r="B3517" s="349" t="s">
        <v>8182</v>
      </c>
      <c r="C3517" s="349"/>
      <c r="D3517" s="349"/>
      <c r="E3517" s="349">
        <v>389594</v>
      </c>
      <c r="F3517" s="349">
        <v>389594</v>
      </c>
      <c r="G3517" s="349"/>
      <c r="H3517" s="349"/>
      <c r="I3517" s="349" t="s">
        <v>659</v>
      </c>
      <c r="J3517" s="167" t="s">
        <v>8344</v>
      </c>
    </row>
    <row r="3518" spans="1:10" ht="63.75" x14ac:dyDescent="0.25">
      <c r="A3518" s="98" t="s">
        <v>8159</v>
      </c>
      <c r="B3518" s="349" t="s">
        <v>8183</v>
      </c>
      <c r="C3518" s="349"/>
      <c r="D3518" s="349"/>
      <c r="E3518" s="349">
        <v>152399</v>
      </c>
      <c r="F3518" s="349">
        <v>152399</v>
      </c>
      <c r="G3518" s="349"/>
      <c r="H3518" s="349"/>
      <c r="I3518" s="349" t="s">
        <v>659</v>
      </c>
      <c r="J3518" s="167" t="s">
        <v>8344</v>
      </c>
    </row>
    <row r="3519" spans="1:10" ht="89.25" x14ac:dyDescent="0.25">
      <c r="A3519" s="98" t="s">
        <v>8160</v>
      </c>
      <c r="B3519" s="349" t="s">
        <v>8184</v>
      </c>
      <c r="C3519" s="349"/>
      <c r="D3519" s="349"/>
      <c r="E3519" s="349">
        <v>39200</v>
      </c>
      <c r="F3519" s="349">
        <v>39200</v>
      </c>
      <c r="G3519" s="349"/>
      <c r="H3519" s="349"/>
      <c r="I3519" s="349" t="s">
        <v>659</v>
      </c>
      <c r="J3519" s="167" t="s">
        <v>8344</v>
      </c>
    </row>
    <row r="3520" spans="1:10" ht="63.75" x14ac:dyDescent="0.25">
      <c r="A3520" s="98" t="s">
        <v>8161</v>
      </c>
      <c r="B3520" s="349" t="s">
        <v>8185</v>
      </c>
      <c r="C3520" s="349"/>
      <c r="D3520" s="349"/>
      <c r="E3520" s="349">
        <v>482040</v>
      </c>
      <c r="F3520" s="349">
        <v>482040</v>
      </c>
      <c r="G3520" s="349"/>
      <c r="H3520" s="349"/>
      <c r="I3520" s="349" t="s">
        <v>659</v>
      </c>
      <c r="J3520" s="167" t="s">
        <v>8344</v>
      </c>
    </row>
    <row r="3521" spans="1:10" ht="51" x14ac:dyDescent="0.25">
      <c r="A3521" s="98" t="s">
        <v>8162</v>
      </c>
      <c r="B3521" s="349" t="s">
        <v>8186</v>
      </c>
      <c r="C3521" s="349"/>
      <c r="D3521" s="349"/>
      <c r="E3521" s="349">
        <v>74999</v>
      </c>
      <c r="F3521" s="349">
        <v>74999</v>
      </c>
      <c r="G3521" s="349"/>
      <c r="H3521" s="349"/>
      <c r="I3521" s="349" t="s">
        <v>659</v>
      </c>
      <c r="J3521" s="167" t="s">
        <v>8344</v>
      </c>
    </row>
    <row r="3522" spans="1:10" ht="344.25" x14ac:dyDescent="0.25">
      <c r="A3522" s="98" t="s">
        <v>8163</v>
      </c>
      <c r="B3522" s="349" t="s">
        <v>8187</v>
      </c>
      <c r="C3522" s="349"/>
      <c r="D3522" s="349"/>
      <c r="E3522" s="349">
        <v>280000</v>
      </c>
      <c r="F3522" s="349">
        <v>280000</v>
      </c>
      <c r="G3522" s="349"/>
      <c r="H3522" s="349"/>
      <c r="I3522" s="349" t="s">
        <v>659</v>
      </c>
      <c r="J3522" s="167" t="s">
        <v>8344</v>
      </c>
    </row>
    <row r="3523" spans="1:10" ht="51" x14ac:dyDescent="0.25">
      <c r="A3523" s="98" t="s">
        <v>8164</v>
      </c>
      <c r="B3523" s="349" t="s">
        <v>8188</v>
      </c>
      <c r="C3523" s="349"/>
      <c r="D3523" s="349"/>
      <c r="E3523" s="349">
        <v>72799</v>
      </c>
      <c r="F3523" s="349">
        <v>72799</v>
      </c>
      <c r="G3523" s="349"/>
      <c r="H3523" s="349"/>
      <c r="I3523" s="349" t="s">
        <v>659</v>
      </c>
      <c r="J3523" s="167" t="s">
        <v>8344</v>
      </c>
    </row>
    <row r="3524" spans="1:10" ht="328.5" customHeight="1" x14ac:dyDescent="0.25">
      <c r="A3524" s="98" t="s">
        <v>8165</v>
      </c>
      <c r="B3524" s="349" t="s">
        <v>8189</v>
      </c>
      <c r="C3524" s="349"/>
      <c r="D3524" s="349"/>
      <c r="E3524" s="349">
        <v>274352</v>
      </c>
      <c r="F3524" s="349">
        <v>274352</v>
      </c>
      <c r="G3524" s="349"/>
      <c r="H3524" s="349"/>
      <c r="I3524" s="349" t="s">
        <v>659</v>
      </c>
      <c r="J3524" s="167" t="s">
        <v>8344</v>
      </c>
    </row>
    <row r="3525" spans="1:10" ht="76.5" x14ac:dyDescent="0.25">
      <c r="A3525" s="98" t="s">
        <v>8166</v>
      </c>
      <c r="B3525" s="349" t="s">
        <v>8190</v>
      </c>
      <c r="C3525" s="349"/>
      <c r="D3525" s="349"/>
      <c r="E3525" s="349">
        <v>60480</v>
      </c>
      <c r="F3525" s="349">
        <v>60480</v>
      </c>
      <c r="G3525" s="349"/>
      <c r="H3525" s="349"/>
      <c r="I3525" s="349" t="s">
        <v>659</v>
      </c>
      <c r="J3525" s="167" t="s">
        <v>8344</v>
      </c>
    </row>
    <row r="3526" spans="1:10" ht="51" x14ac:dyDescent="0.25">
      <c r="A3526" s="98" t="s">
        <v>8167</v>
      </c>
      <c r="B3526" s="349" t="s">
        <v>8191</v>
      </c>
      <c r="C3526" s="349"/>
      <c r="D3526" s="349"/>
      <c r="E3526" s="349">
        <v>773640</v>
      </c>
      <c r="F3526" s="349">
        <v>773640</v>
      </c>
      <c r="G3526" s="349"/>
      <c r="H3526" s="349"/>
      <c r="I3526" s="349" t="s">
        <v>659</v>
      </c>
      <c r="J3526" s="167" t="s">
        <v>8344</v>
      </c>
    </row>
    <row r="3527" spans="1:10" ht="127.5" x14ac:dyDescent="0.25">
      <c r="A3527" s="98" t="s">
        <v>8168</v>
      </c>
      <c r="B3527" s="349" t="s">
        <v>8192</v>
      </c>
      <c r="C3527" s="349"/>
      <c r="D3527" s="349"/>
      <c r="E3527" s="349">
        <v>648921</v>
      </c>
      <c r="F3527" s="349">
        <v>648921</v>
      </c>
      <c r="G3527" s="349"/>
      <c r="H3527" s="349"/>
      <c r="I3527" s="349" t="s">
        <v>659</v>
      </c>
      <c r="J3527" s="167" t="s">
        <v>8344</v>
      </c>
    </row>
    <row r="3528" spans="1:10" ht="51" x14ac:dyDescent="0.25">
      <c r="A3528" s="98" t="s">
        <v>8169</v>
      </c>
      <c r="B3528" s="349" t="s">
        <v>8193</v>
      </c>
      <c r="C3528" s="349"/>
      <c r="D3528" s="349"/>
      <c r="E3528" s="349">
        <v>70828</v>
      </c>
      <c r="F3528" s="349">
        <v>70828</v>
      </c>
      <c r="G3528" s="349"/>
      <c r="H3528" s="349"/>
      <c r="I3528" s="349" t="s">
        <v>659</v>
      </c>
      <c r="J3528" s="167" t="s">
        <v>8344</v>
      </c>
    </row>
    <row r="3529" spans="1:10" ht="51" x14ac:dyDescent="0.25">
      <c r="A3529" s="98" t="s">
        <v>8170</v>
      </c>
      <c r="B3529" s="349" t="s">
        <v>8194</v>
      </c>
      <c r="C3529" s="349"/>
      <c r="D3529" s="349"/>
      <c r="E3529" s="349">
        <v>72632</v>
      </c>
      <c r="F3529" s="349">
        <v>72632</v>
      </c>
      <c r="G3529" s="349"/>
      <c r="H3529" s="349"/>
      <c r="I3529" s="349" t="s">
        <v>659</v>
      </c>
      <c r="J3529" s="167" t="s">
        <v>8344</v>
      </c>
    </row>
    <row r="3530" spans="1:10" ht="51" x14ac:dyDescent="0.25">
      <c r="A3530" s="98" t="s">
        <v>8171</v>
      </c>
      <c r="B3530" s="349" t="s">
        <v>8195</v>
      </c>
      <c r="C3530" s="349"/>
      <c r="D3530" s="349"/>
      <c r="E3530" s="349">
        <v>69222</v>
      </c>
      <c r="F3530" s="349">
        <v>69222</v>
      </c>
      <c r="G3530" s="349"/>
      <c r="H3530" s="349"/>
      <c r="I3530" s="349" t="s">
        <v>659</v>
      </c>
      <c r="J3530" s="167" t="s">
        <v>8344</v>
      </c>
    </row>
    <row r="3531" spans="1:10" ht="51" x14ac:dyDescent="0.25">
      <c r="A3531" s="98" t="s">
        <v>8172</v>
      </c>
      <c r="B3531" s="349" t="s">
        <v>8196</v>
      </c>
      <c r="C3531" s="349"/>
      <c r="D3531" s="349"/>
      <c r="E3531" s="349">
        <v>59566</v>
      </c>
      <c r="F3531" s="349">
        <v>59566</v>
      </c>
      <c r="G3531" s="349"/>
      <c r="H3531" s="349"/>
      <c r="I3531" s="349" t="s">
        <v>659</v>
      </c>
      <c r="J3531" s="167" t="s">
        <v>8344</v>
      </c>
    </row>
    <row r="3532" spans="1:10" ht="51" x14ac:dyDescent="0.25">
      <c r="A3532" s="98" t="s">
        <v>8173</v>
      </c>
      <c r="B3532" s="349" t="s">
        <v>8197</v>
      </c>
      <c r="C3532" s="349"/>
      <c r="D3532" s="349"/>
      <c r="E3532" s="349">
        <v>191760</v>
      </c>
      <c r="F3532" s="349">
        <v>191760</v>
      </c>
      <c r="G3532" s="349"/>
      <c r="H3532" s="349"/>
      <c r="I3532" s="349" t="s">
        <v>659</v>
      </c>
      <c r="J3532" s="167" t="s">
        <v>8344</v>
      </c>
    </row>
    <row r="3533" spans="1:10" ht="51" x14ac:dyDescent="0.25">
      <c r="A3533" s="98" t="s">
        <v>8174</v>
      </c>
      <c r="B3533" s="349" t="s">
        <v>8198</v>
      </c>
      <c r="C3533" s="349"/>
      <c r="D3533" s="349"/>
      <c r="E3533" s="349">
        <v>67405</v>
      </c>
      <c r="F3533" s="349">
        <v>67405</v>
      </c>
      <c r="G3533" s="349"/>
      <c r="H3533" s="349"/>
      <c r="I3533" s="349" t="s">
        <v>659</v>
      </c>
      <c r="J3533" s="167" t="s">
        <v>8344</v>
      </c>
    </row>
    <row r="3534" spans="1:10" ht="102" x14ac:dyDescent="0.25">
      <c r="A3534" s="98" t="s">
        <v>8175</v>
      </c>
      <c r="B3534" s="349" t="s">
        <v>8199</v>
      </c>
      <c r="C3534" s="349"/>
      <c r="D3534" s="349"/>
      <c r="E3534" s="349">
        <v>240777</v>
      </c>
      <c r="F3534" s="349">
        <v>240777</v>
      </c>
      <c r="G3534" s="349"/>
      <c r="H3534" s="349"/>
      <c r="I3534" s="349" t="s">
        <v>659</v>
      </c>
      <c r="J3534" s="167" t="s">
        <v>8344</v>
      </c>
    </row>
    <row r="3535" spans="1:10" ht="51" x14ac:dyDescent="0.25">
      <c r="A3535" s="98" t="s">
        <v>8176</v>
      </c>
      <c r="B3535" s="349" t="s">
        <v>8200</v>
      </c>
      <c r="C3535" s="349"/>
      <c r="D3535" s="349"/>
      <c r="E3535" s="349">
        <v>140396</v>
      </c>
      <c r="F3535" s="349">
        <v>140396</v>
      </c>
      <c r="G3535" s="349"/>
      <c r="H3535" s="349"/>
      <c r="I3535" s="349" t="s">
        <v>659</v>
      </c>
      <c r="J3535" s="167" t="s">
        <v>8344</v>
      </c>
    </row>
    <row r="3536" spans="1:10" ht="51" x14ac:dyDescent="0.25">
      <c r="A3536" s="98" t="s">
        <v>8177</v>
      </c>
      <c r="B3536" s="349" t="s">
        <v>8201</v>
      </c>
      <c r="C3536" s="349"/>
      <c r="D3536" s="349"/>
      <c r="E3536" s="349">
        <v>400032</v>
      </c>
      <c r="F3536" s="349">
        <v>400032</v>
      </c>
      <c r="G3536" s="349"/>
      <c r="H3536" s="349"/>
      <c r="I3536" s="349" t="s">
        <v>659</v>
      </c>
      <c r="J3536" s="167" t="s">
        <v>8344</v>
      </c>
    </row>
    <row r="3537" spans="1:10" ht="51" x14ac:dyDescent="0.25">
      <c r="A3537" s="98" t="s">
        <v>8178</v>
      </c>
      <c r="B3537" s="349" t="s">
        <v>8212</v>
      </c>
      <c r="C3537" s="349"/>
      <c r="D3537" s="349"/>
      <c r="E3537" s="349">
        <v>147472</v>
      </c>
      <c r="F3537" s="349">
        <v>147472</v>
      </c>
      <c r="G3537" s="349"/>
      <c r="H3537" s="349"/>
      <c r="I3537" s="349" t="s">
        <v>659</v>
      </c>
      <c r="J3537" s="167" t="s">
        <v>8344</v>
      </c>
    </row>
    <row r="3538" spans="1:10" ht="51" x14ac:dyDescent="0.25">
      <c r="A3538" s="98" t="s">
        <v>8202</v>
      </c>
      <c r="B3538" s="349" t="s">
        <v>8213</v>
      </c>
      <c r="C3538" s="349"/>
      <c r="D3538" s="349"/>
      <c r="E3538" s="349">
        <v>192543</v>
      </c>
      <c r="F3538" s="349">
        <v>192543</v>
      </c>
      <c r="G3538" s="349"/>
      <c r="H3538" s="349"/>
      <c r="I3538" s="349" t="s">
        <v>659</v>
      </c>
      <c r="J3538" s="167" t="s">
        <v>8344</v>
      </c>
    </row>
    <row r="3539" spans="1:10" ht="51" x14ac:dyDescent="0.25">
      <c r="A3539" s="98" t="s">
        <v>8203</v>
      </c>
      <c r="B3539" s="349" t="s">
        <v>8214</v>
      </c>
      <c r="C3539" s="349"/>
      <c r="D3539" s="349"/>
      <c r="E3539" s="349">
        <v>189143</v>
      </c>
      <c r="F3539" s="349">
        <v>189143</v>
      </c>
      <c r="G3539" s="349"/>
      <c r="H3539" s="349"/>
      <c r="I3539" s="349" t="s">
        <v>659</v>
      </c>
      <c r="J3539" s="167" t="s">
        <v>8344</v>
      </c>
    </row>
    <row r="3540" spans="1:10" ht="51" x14ac:dyDescent="0.25">
      <c r="A3540" s="98" t="s">
        <v>8204</v>
      </c>
      <c r="B3540" s="349" t="s">
        <v>8215</v>
      </c>
      <c r="C3540" s="349"/>
      <c r="D3540" s="349"/>
      <c r="E3540" s="349">
        <v>236906</v>
      </c>
      <c r="F3540" s="349">
        <v>236906</v>
      </c>
      <c r="G3540" s="349"/>
      <c r="H3540" s="349"/>
      <c r="I3540" s="349" t="s">
        <v>659</v>
      </c>
      <c r="J3540" s="167" t="s">
        <v>8344</v>
      </c>
    </row>
    <row r="3541" spans="1:10" ht="51" x14ac:dyDescent="0.25">
      <c r="A3541" s="98" t="s">
        <v>8205</v>
      </c>
      <c r="B3541" s="349" t="s">
        <v>8216</v>
      </c>
      <c r="C3541" s="349"/>
      <c r="D3541" s="349"/>
      <c r="E3541" s="349">
        <v>100128</v>
      </c>
      <c r="F3541" s="349">
        <v>100128</v>
      </c>
      <c r="G3541" s="349"/>
      <c r="H3541" s="349"/>
      <c r="I3541" s="349" t="s">
        <v>659</v>
      </c>
      <c r="J3541" s="167" t="s">
        <v>8344</v>
      </c>
    </row>
    <row r="3542" spans="1:10" ht="51" x14ac:dyDescent="0.25">
      <c r="A3542" s="98" t="s">
        <v>8206</v>
      </c>
      <c r="B3542" s="349" t="s">
        <v>8217</v>
      </c>
      <c r="C3542" s="349"/>
      <c r="D3542" s="349"/>
      <c r="E3542" s="349">
        <v>108372</v>
      </c>
      <c r="F3542" s="349">
        <v>108372</v>
      </c>
      <c r="G3542" s="349"/>
      <c r="H3542" s="349"/>
      <c r="I3542" s="349" t="s">
        <v>659</v>
      </c>
      <c r="J3542" s="167" t="s">
        <v>8344</v>
      </c>
    </row>
    <row r="3543" spans="1:10" ht="51" x14ac:dyDescent="0.25">
      <c r="A3543" s="98" t="s">
        <v>8207</v>
      </c>
      <c r="B3543" s="349" t="s">
        <v>8218</v>
      </c>
      <c r="C3543" s="349"/>
      <c r="D3543" s="349"/>
      <c r="E3543" s="349">
        <v>71000</v>
      </c>
      <c r="F3543" s="349">
        <v>71000</v>
      </c>
      <c r="G3543" s="349"/>
      <c r="H3543" s="349"/>
      <c r="I3543" s="349" t="s">
        <v>659</v>
      </c>
      <c r="J3543" s="167" t="s">
        <v>8344</v>
      </c>
    </row>
    <row r="3544" spans="1:10" ht="51" x14ac:dyDescent="0.25">
      <c r="A3544" s="98" t="s">
        <v>8208</v>
      </c>
      <c r="B3544" s="349" t="s">
        <v>8247</v>
      </c>
      <c r="C3544" s="349"/>
      <c r="D3544" s="349"/>
      <c r="E3544" s="349">
        <v>240800</v>
      </c>
      <c r="F3544" s="349">
        <v>240800</v>
      </c>
      <c r="G3544" s="349"/>
      <c r="H3544" s="349"/>
      <c r="I3544" s="349" t="s">
        <v>659</v>
      </c>
      <c r="J3544" s="167" t="s">
        <v>8344</v>
      </c>
    </row>
    <row r="3545" spans="1:10" ht="51" x14ac:dyDescent="0.25">
      <c r="A3545" s="98" t="s">
        <v>8209</v>
      </c>
      <c r="B3545" s="349" t="s">
        <v>8248</v>
      </c>
      <c r="C3545" s="349"/>
      <c r="D3545" s="349"/>
      <c r="E3545" s="349">
        <v>59154</v>
      </c>
      <c r="F3545" s="349">
        <v>59154</v>
      </c>
      <c r="G3545" s="349"/>
      <c r="H3545" s="349"/>
      <c r="I3545" s="349" t="s">
        <v>659</v>
      </c>
      <c r="J3545" s="167" t="s">
        <v>8344</v>
      </c>
    </row>
    <row r="3546" spans="1:10" ht="51" x14ac:dyDescent="0.25">
      <c r="A3546" s="98" t="s">
        <v>8210</v>
      </c>
      <c r="B3546" s="349" t="s">
        <v>8249</v>
      </c>
      <c r="C3546" s="349"/>
      <c r="D3546" s="349"/>
      <c r="E3546" s="349">
        <v>131055</v>
      </c>
      <c r="F3546" s="349">
        <v>131055</v>
      </c>
      <c r="G3546" s="349"/>
      <c r="H3546" s="349"/>
      <c r="I3546" s="349" t="s">
        <v>659</v>
      </c>
      <c r="J3546" s="167" t="s">
        <v>8344</v>
      </c>
    </row>
    <row r="3547" spans="1:10" ht="51" x14ac:dyDescent="0.25">
      <c r="A3547" s="98" t="s">
        <v>8211</v>
      </c>
      <c r="B3547" s="349" t="s">
        <v>8250</v>
      </c>
      <c r="C3547" s="349"/>
      <c r="D3547" s="349"/>
      <c r="E3547" s="349">
        <v>53382</v>
      </c>
      <c r="F3547" s="349">
        <v>53382</v>
      </c>
      <c r="G3547" s="349"/>
      <c r="H3547" s="349"/>
      <c r="I3547" s="349" t="s">
        <v>659</v>
      </c>
      <c r="J3547" s="167" t="s">
        <v>8344</v>
      </c>
    </row>
    <row r="3548" spans="1:10" ht="51" x14ac:dyDescent="0.25">
      <c r="A3548" s="98" t="s">
        <v>8219</v>
      </c>
      <c r="B3548" s="349" t="s">
        <v>8251</v>
      </c>
      <c r="C3548" s="349"/>
      <c r="D3548" s="349"/>
      <c r="E3548" s="349">
        <v>59400</v>
      </c>
      <c r="F3548" s="349">
        <v>59400</v>
      </c>
      <c r="G3548" s="349"/>
      <c r="H3548" s="349"/>
      <c r="I3548" s="349" t="s">
        <v>659</v>
      </c>
      <c r="J3548" s="167" t="s">
        <v>8344</v>
      </c>
    </row>
    <row r="3549" spans="1:10" ht="51" x14ac:dyDescent="0.25">
      <c r="A3549" s="98" t="s">
        <v>8220</v>
      </c>
      <c r="B3549" s="349" t="s">
        <v>8252</v>
      </c>
      <c r="C3549" s="349"/>
      <c r="D3549" s="349"/>
      <c r="E3549" s="349">
        <v>160664</v>
      </c>
      <c r="F3549" s="349">
        <v>160664</v>
      </c>
      <c r="G3549" s="349"/>
      <c r="H3549" s="349"/>
      <c r="I3549" s="349" t="s">
        <v>659</v>
      </c>
      <c r="J3549" s="167" t="s">
        <v>8344</v>
      </c>
    </row>
    <row r="3550" spans="1:10" ht="51" x14ac:dyDescent="0.25">
      <c r="A3550" s="98" t="s">
        <v>8221</v>
      </c>
      <c r="B3550" s="349" t="s">
        <v>8253</v>
      </c>
      <c r="C3550" s="349"/>
      <c r="D3550" s="349"/>
      <c r="E3550" s="349">
        <v>228974</v>
      </c>
      <c r="F3550" s="349">
        <v>228974</v>
      </c>
      <c r="G3550" s="349"/>
      <c r="H3550" s="349"/>
      <c r="I3550" s="349" t="s">
        <v>659</v>
      </c>
      <c r="J3550" s="167" t="s">
        <v>8344</v>
      </c>
    </row>
    <row r="3551" spans="1:10" ht="51" x14ac:dyDescent="0.25">
      <c r="A3551" s="98" t="s">
        <v>8222</v>
      </c>
      <c r="B3551" s="349" t="s">
        <v>8254</v>
      </c>
      <c r="C3551" s="349"/>
      <c r="D3551" s="349"/>
      <c r="E3551" s="349">
        <v>466992</v>
      </c>
      <c r="F3551" s="349">
        <v>466992</v>
      </c>
      <c r="G3551" s="349"/>
      <c r="H3551" s="349"/>
      <c r="I3551" s="349" t="s">
        <v>659</v>
      </c>
      <c r="J3551" s="167" t="s">
        <v>8344</v>
      </c>
    </row>
    <row r="3552" spans="1:10" ht="51.75" thickBot="1" x14ac:dyDescent="0.3">
      <c r="A3552" s="98" t="s">
        <v>8223</v>
      </c>
      <c r="B3552" s="349" t="s">
        <v>8255</v>
      </c>
      <c r="C3552" s="349"/>
      <c r="D3552" s="349"/>
      <c r="E3552" s="351">
        <v>15801</v>
      </c>
      <c r="F3552" s="351">
        <v>15801</v>
      </c>
      <c r="G3552" s="349"/>
      <c r="H3552" s="349"/>
      <c r="I3552" s="349" t="s">
        <v>659</v>
      </c>
      <c r="J3552" s="167" t="s">
        <v>8344</v>
      </c>
    </row>
    <row r="3553" spans="1:10" ht="51" x14ac:dyDescent="0.25">
      <c r="A3553" s="98" t="s">
        <v>8224</v>
      </c>
      <c r="B3553" s="349" t="s">
        <v>8256</v>
      </c>
      <c r="C3553" s="349"/>
      <c r="D3553" s="349"/>
      <c r="E3553" s="349">
        <v>52001</v>
      </c>
      <c r="F3553" s="349">
        <v>52001</v>
      </c>
      <c r="G3553" s="349"/>
      <c r="H3553" s="349"/>
      <c r="I3553" s="349" t="s">
        <v>659</v>
      </c>
      <c r="J3553" s="167" t="s">
        <v>8344</v>
      </c>
    </row>
    <row r="3554" spans="1:10" ht="51" x14ac:dyDescent="0.25">
      <c r="A3554" s="98" t="s">
        <v>8225</v>
      </c>
      <c r="B3554" s="349" t="s">
        <v>8257</v>
      </c>
      <c r="C3554" s="349"/>
      <c r="D3554" s="349"/>
      <c r="E3554" s="349">
        <v>66213</v>
      </c>
      <c r="F3554" s="349">
        <v>66213</v>
      </c>
      <c r="G3554" s="349"/>
      <c r="H3554" s="349"/>
      <c r="I3554" s="349" t="s">
        <v>659</v>
      </c>
      <c r="J3554" s="167" t="s">
        <v>8344</v>
      </c>
    </row>
    <row r="3555" spans="1:10" ht="51" x14ac:dyDescent="0.25">
      <c r="A3555" s="98" t="s">
        <v>8226</v>
      </c>
      <c r="B3555" s="349" t="s">
        <v>8258</v>
      </c>
      <c r="C3555" s="349"/>
      <c r="D3555" s="349"/>
      <c r="E3555" s="349">
        <v>131357</v>
      </c>
      <c r="F3555" s="349">
        <v>131357</v>
      </c>
      <c r="G3555" s="349"/>
      <c r="H3555" s="349"/>
      <c r="I3555" s="349" t="s">
        <v>659</v>
      </c>
      <c r="J3555" s="167" t="s">
        <v>8344</v>
      </c>
    </row>
    <row r="3556" spans="1:10" ht="51" x14ac:dyDescent="0.25">
      <c r="A3556" s="98" t="s">
        <v>8227</v>
      </c>
      <c r="B3556" s="349" t="s">
        <v>8259</v>
      </c>
      <c r="C3556" s="349"/>
      <c r="D3556" s="349"/>
      <c r="E3556" s="349">
        <v>11204</v>
      </c>
      <c r="F3556" s="349">
        <v>11204</v>
      </c>
      <c r="G3556" s="349"/>
      <c r="H3556" s="349"/>
      <c r="I3556" s="349" t="s">
        <v>659</v>
      </c>
      <c r="J3556" s="167" t="s">
        <v>8344</v>
      </c>
    </row>
    <row r="3557" spans="1:10" ht="51" x14ac:dyDescent="0.25">
      <c r="A3557" s="98" t="s">
        <v>8228</v>
      </c>
      <c r="B3557" s="349" t="s">
        <v>8260</v>
      </c>
      <c r="C3557" s="349"/>
      <c r="D3557" s="349"/>
      <c r="E3557" s="349">
        <v>28599</v>
      </c>
      <c r="F3557" s="349">
        <v>28599</v>
      </c>
      <c r="G3557" s="349"/>
      <c r="H3557" s="349"/>
      <c r="I3557" s="349" t="s">
        <v>659</v>
      </c>
      <c r="J3557" s="167" t="s">
        <v>8344</v>
      </c>
    </row>
    <row r="3558" spans="1:10" ht="51" x14ac:dyDescent="0.25">
      <c r="A3558" s="98" t="s">
        <v>8229</v>
      </c>
      <c r="B3558" s="349" t="s">
        <v>8261</v>
      </c>
      <c r="C3558" s="349"/>
      <c r="D3558" s="349"/>
      <c r="E3558" s="349">
        <v>66622</v>
      </c>
      <c r="F3558" s="349">
        <v>66622</v>
      </c>
      <c r="G3558" s="349"/>
      <c r="H3558" s="349"/>
      <c r="I3558" s="349" t="s">
        <v>659</v>
      </c>
      <c r="J3558" s="167" t="s">
        <v>8344</v>
      </c>
    </row>
    <row r="3559" spans="1:10" ht="51" x14ac:dyDescent="0.25">
      <c r="A3559" s="98" t="s">
        <v>8230</v>
      </c>
      <c r="B3559" s="349" t="s">
        <v>8262</v>
      </c>
      <c r="C3559" s="349"/>
      <c r="D3559" s="349"/>
      <c r="E3559" s="349">
        <v>67405</v>
      </c>
      <c r="F3559" s="349">
        <v>67405</v>
      </c>
      <c r="G3559" s="349"/>
      <c r="H3559" s="349"/>
      <c r="I3559" s="349" t="s">
        <v>659</v>
      </c>
      <c r="J3559" s="167" t="s">
        <v>8344</v>
      </c>
    </row>
    <row r="3560" spans="1:10" ht="51" x14ac:dyDescent="0.25">
      <c r="A3560" s="98" t="s">
        <v>8231</v>
      </c>
      <c r="B3560" s="349" t="s">
        <v>8263</v>
      </c>
      <c r="C3560" s="349"/>
      <c r="D3560" s="349"/>
      <c r="E3560" s="349">
        <v>30506</v>
      </c>
      <c r="F3560" s="349">
        <v>30506</v>
      </c>
      <c r="G3560" s="349"/>
      <c r="H3560" s="349"/>
      <c r="I3560" s="349" t="s">
        <v>659</v>
      </c>
      <c r="J3560" s="167" t="s">
        <v>8344</v>
      </c>
    </row>
    <row r="3561" spans="1:10" ht="51" x14ac:dyDescent="0.25">
      <c r="A3561" s="98" t="s">
        <v>8232</v>
      </c>
      <c r="B3561" s="349" t="s">
        <v>8264</v>
      </c>
      <c r="C3561" s="349"/>
      <c r="D3561" s="349"/>
      <c r="E3561" s="349">
        <v>67555</v>
      </c>
      <c r="F3561" s="349">
        <v>67555</v>
      </c>
      <c r="G3561" s="349"/>
      <c r="H3561" s="349"/>
      <c r="I3561" s="349" t="s">
        <v>659</v>
      </c>
      <c r="J3561" s="167" t="s">
        <v>8344</v>
      </c>
    </row>
    <row r="3562" spans="1:10" ht="51" x14ac:dyDescent="0.25">
      <c r="A3562" s="98" t="s">
        <v>8233</v>
      </c>
      <c r="B3562" s="349" t="s">
        <v>8265</v>
      </c>
      <c r="C3562" s="349"/>
      <c r="D3562" s="349"/>
      <c r="E3562" s="349">
        <v>39576</v>
      </c>
      <c r="F3562" s="349">
        <v>39576</v>
      </c>
      <c r="G3562" s="349"/>
      <c r="H3562" s="349"/>
      <c r="I3562" s="349" t="s">
        <v>659</v>
      </c>
      <c r="J3562" s="167" t="s">
        <v>8344</v>
      </c>
    </row>
    <row r="3563" spans="1:10" ht="51" x14ac:dyDescent="0.25">
      <c r="A3563" s="98" t="s">
        <v>8234</v>
      </c>
      <c r="B3563" s="349" t="s">
        <v>8267</v>
      </c>
      <c r="C3563" s="349"/>
      <c r="D3563" s="349"/>
      <c r="E3563" s="349">
        <v>77372</v>
      </c>
      <c r="F3563" s="349">
        <v>77372</v>
      </c>
      <c r="G3563" s="349"/>
      <c r="H3563" s="349"/>
      <c r="I3563" s="349" t="s">
        <v>659</v>
      </c>
      <c r="J3563" s="167" t="s">
        <v>8344</v>
      </c>
    </row>
    <row r="3564" spans="1:10" ht="51" x14ac:dyDescent="0.25">
      <c r="A3564" s="98" t="s">
        <v>8235</v>
      </c>
      <c r="B3564" s="349" t="s">
        <v>8268</v>
      </c>
      <c r="C3564" s="349"/>
      <c r="D3564" s="349"/>
      <c r="E3564" s="349">
        <v>72798</v>
      </c>
      <c r="F3564" s="349">
        <v>72798</v>
      </c>
      <c r="G3564" s="349"/>
      <c r="H3564" s="349"/>
      <c r="I3564" s="349" t="s">
        <v>659</v>
      </c>
      <c r="J3564" s="167" t="s">
        <v>8344</v>
      </c>
    </row>
    <row r="3565" spans="1:10" ht="51" x14ac:dyDescent="0.25">
      <c r="A3565" s="98" t="s">
        <v>8236</v>
      </c>
      <c r="B3565" s="349" t="s">
        <v>8266</v>
      </c>
      <c r="C3565" s="349"/>
      <c r="D3565" s="349"/>
      <c r="E3565" s="349">
        <v>48753</v>
      </c>
      <c r="F3565" s="349">
        <v>48753</v>
      </c>
      <c r="G3565" s="349"/>
      <c r="H3565" s="349"/>
      <c r="I3565" s="349" t="s">
        <v>659</v>
      </c>
      <c r="J3565" s="167" t="s">
        <v>8344</v>
      </c>
    </row>
    <row r="3566" spans="1:10" ht="51" x14ac:dyDescent="0.25">
      <c r="A3566" s="98" t="s">
        <v>8237</v>
      </c>
      <c r="B3566" s="349" t="s">
        <v>8269</v>
      </c>
      <c r="C3566" s="349"/>
      <c r="D3566" s="349"/>
      <c r="E3566" s="349">
        <v>27111</v>
      </c>
      <c r="F3566" s="349">
        <v>27111</v>
      </c>
      <c r="G3566" s="349"/>
      <c r="H3566" s="349"/>
      <c r="I3566" s="349" t="s">
        <v>659</v>
      </c>
      <c r="J3566" s="167" t="s">
        <v>8344</v>
      </c>
    </row>
    <row r="3567" spans="1:10" ht="51" x14ac:dyDescent="0.25">
      <c r="A3567" s="98" t="s">
        <v>8238</v>
      </c>
      <c r="B3567" s="349" t="s">
        <v>8270</v>
      </c>
      <c r="C3567" s="349"/>
      <c r="D3567" s="349"/>
      <c r="E3567" s="349">
        <v>23826</v>
      </c>
      <c r="F3567" s="349">
        <v>23826</v>
      </c>
      <c r="G3567" s="349"/>
      <c r="H3567" s="349"/>
      <c r="I3567" s="349" t="s">
        <v>659</v>
      </c>
      <c r="J3567" s="167" t="s">
        <v>8344</v>
      </c>
    </row>
    <row r="3568" spans="1:10" ht="51" x14ac:dyDescent="0.25">
      <c r="A3568" s="98" t="s">
        <v>8239</v>
      </c>
      <c r="B3568" s="349" t="s">
        <v>8271</v>
      </c>
      <c r="C3568" s="349"/>
      <c r="D3568" s="349"/>
      <c r="E3568" s="349">
        <v>12679</v>
      </c>
      <c r="F3568" s="349">
        <v>12679</v>
      </c>
      <c r="G3568" s="349"/>
      <c r="H3568" s="349"/>
      <c r="I3568" s="349" t="s">
        <v>659</v>
      </c>
      <c r="J3568" s="167" t="s">
        <v>8344</v>
      </c>
    </row>
    <row r="3569" spans="1:10" ht="51" x14ac:dyDescent="0.25">
      <c r="A3569" s="98" t="s">
        <v>8240</v>
      </c>
      <c r="B3569" s="349" t="s">
        <v>8272</v>
      </c>
      <c r="C3569" s="349"/>
      <c r="D3569" s="349"/>
      <c r="E3569" s="349">
        <v>84678</v>
      </c>
      <c r="F3569" s="349">
        <v>84678</v>
      </c>
      <c r="G3569" s="349"/>
      <c r="H3569" s="349"/>
      <c r="I3569" s="349" t="s">
        <v>659</v>
      </c>
      <c r="J3569" s="167" t="s">
        <v>8344</v>
      </c>
    </row>
    <row r="3570" spans="1:10" ht="51" x14ac:dyDescent="0.25">
      <c r="A3570" s="98" t="s">
        <v>8241</v>
      </c>
      <c r="B3570" s="349" t="s">
        <v>8273</v>
      </c>
      <c r="C3570" s="349"/>
      <c r="D3570" s="349"/>
      <c r="E3570" s="349">
        <v>426000</v>
      </c>
      <c r="F3570" s="349">
        <v>426000</v>
      </c>
      <c r="G3570" s="349"/>
      <c r="H3570" s="349"/>
      <c r="I3570" s="349" t="s">
        <v>659</v>
      </c>
      <c r="J3570" s="167" t="s">
        <v>8344</v>
      </c>
    </row>
    <row r="3571" spans="1:10" ht="51" x14ac:dyDescent="0.25">
      <c r="A3571" s="98" t="s">
        <v>8242</v>
      </c>
      <c r="B3571" s="349" t="s">
        <v>8274</v>
      </c>
      <c r="C3571" s="349"/>
      <c r="D3571" s="349"/>
      <c r="E3571" s="349">
        <v>32500</v>
      </c>
      <c r="F3571" s="349">
        <v>32500</v>
      </c>
      <c r="G3571" s="349"/>
      <c r="H3571" s="349"/>
      <c r="I3571" s="349" t="s">
        <v>659</v>
      </c>
      <c r="J3571" s="167" t="s">
        <v>8344</v>
      </c>
    </row>
    <row r="3572" spans="1:10" ht="51" x14ac:dyDescent="0.25">
      <c r="A3572" s="98" t="s">
        <v>8243</v>
      </c>
      <c r="B3572" s="349" t="s">
        <v>8275</v>
      </c>
      <c r="C3572" s="349"/>
      <c r="D3572" s="349"/>
      <c r="E3572" s="349">
        <v>19500</v>
      </c>
      <c r="F3572" s="349">
        <v>19500</v>
      </c>
      <c r="G3572" s="349"/>
      <c r="H3572" s="349"/>
      <c r="I3572" s="349" t="s">
        <v>659</v>
      </c>
      <c r="J3572" s="167" t="s">
        <v>8344</v>
      </c>
    </row>
    <row r="3573" spans="1:10" ht="51" x14ac:dyDescent="0.25">
      <c r="A3573" s="98" t="s">
        <v>8244</v>
      </c>
      <c r="B3573" s="349" t="s">
        <v>8307</v>
      </c>
      <c r="C3573" s="349"/>
      <c r="D3573" s="349"/>
      <c r="E3573" s="349">
        <v>445200</v>
      </c>
      <c r="F3573" s="349">
        <v>445200</v>
      </c>
      <c r="G3573" s="349"/>
      <c r="H3573" s="349"/>
      <c r="I3573" s="349" t="s">
        <v>659</v>
      </c>
      <c r="J3573" s="167" t="s">
        <v>8344</v>
      </c>
    </row>
    <row r="3574" spans="1:10" ht="51" x14ac:dyDescent="0.25">
      <c r="A3574" s="98" t="s">
        <v>8245</v>
      </c>
      <c r="B3574" s="349" t="s">
        <v>8306</v>
      </c>
      <c r="C3574" s="349"/>
      <c r="D3574" s="349"/>
      <c r="E3574" s="349">
        <v>51599</v>
      </c>
      <c r="F3574" s="349">
        <v>51599</v>
      </c>
      <c r="G3574" s="349"/>
      <c r="H3574" s="349"/>
      <c r="I3574" s="349" t="s">
        <v>659</v>
      </c>
      <c r="J3574" s="167" t="s">
        <v>8344</v>
      </c>
    </row>
    <row r="3575" spans="1:10" ht="51" x14ac:dyDescent="0.25">
      <c r="A3575" s="98" t="s">
        <v>8246</v>
      </c>
      <c r="B3575" s="349" t="s">
        <v>8310</v>
      </c>
      <c r="C3575" s="349"/>
      <c r="D3575" s="349"/>
      <c r="E3575" s="349">
        <v>467988</v>
      </c>
      <c r="F3575" s="349">
        <v>467988</v>
      </c>
      <c r="G3575" s="349"/>
      <c r="H3575" s="349"/>
      <c r="I3575" s="349" t="s">
        <v>659</v>
      </c>
      <c r="J3575" s="167" t="s">
        <v>8344</v>
      </c>
    </row>
    <row r="3576" spans="1:10" ht="50.25" customHeight="1" x14ac:dyDescent="0.25">
      <c r="A3576" s="98" t="s">
        <v>8276</v>
      </c>
      <c r="B3576" s="349" t="s">
        <v>8308</v>
      </c>
      <c r="C3576" s="349"/>
      <c r="D3576" s="349"/>
      <c r="E3576" s="349">
        <v>204187</v>
      </c>
      <c r="F3576" s="349">
        <v>204187</v>
      </c>
      <c r="G3576" s="349"/>
      <c r="H3576" s="349"/>
      <c r="I3576" s="349" t="s">
        <v>659</v>
      </c>
      <c r="J3576" s="167" t="s">
        <v>8344</v>
      </c>
    </row>
    <row r="3577" spans="1:10" ht="51" x14ac:dyDescent="0.25">
      <c r="A3577" s="98" t="s">
        <v>8277</v>
      </c>
      <c r="B3577" s="349" t="s">
        <v>3365</v>
      </c>
      <c r="C3577" s="349"/>
      <c r="D3577" s="349"/>
      <c r="E3577" s="349">
        <v>19499</v>
      </c>
      <c r="F3577" s="349">
        <v>19499</v>
      </c>
      <c r="G3577" s="349"/>
      <c r="H3577" s="349"/>
      <c r="I3577" s="349" t="s">
        <v>659</v>
      </c>
      <c r="J3577" s="167" t="s">
        <v>8344</v>
      </c>
    </row>
    <row r="3578" spans="1:10" ht="51" x14ac:dyDescent="0.25">
      <c r="A3578" s="98" t="s">
        <v>8278</v>
      </c>
      <c r="B3578" s="349" t="s">
        <v>8311</v>
      </c>
      <c r="C3578" s="349"/>
      <c r="D3578" s="349"/>
      <c r="E3578" s="349">
        <v>67598</v>
      </c>
      <c r="F3578" s="349">
        <v>67598</v>
      </c>
      <c r="G3578" s="349"/>
      <c r="H3578" s="349"/>
      <c r="I3578" s="349" t="s">
        <v>659</v>
      </c>
      <c r="J3578" s="167" t="s">
        <v>8344</v>
      </c>
    </row>
    <row r="3579" spans="1:10" ht="51" x14ac:dyDescent="0.25">
      <c r="A3579" s="98" t="s">
        <v>8279</v>
      </c>
      <c r="B3579" s="349" t="s">
        <v>8309</v>
      </c>
      <c r="C3579" s="349"/>
      <c r="D3579" s="349"/>
      <c r="E3579" s="349">
        <v>132499</v>
      </c>
      <c r="F3579" s="349">
        <v>132499</v>
      </c>
      <c r="G3579" s="349"/>
      <c r="H3579" s="349"/>
      <c r="I3579" s="349" t="s">
        <v>659</v>
      </c>
      <c r="J3579" s="167" t="s">
        <v>8344</v>
      </c>
    </row>
    <row r="3580" spans="1:10" ht="51" x14ac:dyDescent="0.25">
      <c r="A3580" s="98" t="s">
        <v>8280</v>
      </c>
      <c r="B3580" s="349" t="s">
        <v>8315</v>
      </c>
      <c r="C3580" s="349"/>
      <c r="D3580" s="349"/>
      <c r="E3580" s="349">
        <v>176960</v>
      </c>
      <c r="F3580" s="349">
        <v>176960</v>
      </c>
      <c r="G3580" s="349"/>
      <c r="H3580" s="349"/>
      <c r="I3580" s="349" t="s">
        <v>659</v>
      </c>
      <c r="J3580" s="167" t="s">
        <v>8344</v>
      </c>
    </row>
    <row r="3581" spans="1:10" ht="51" x14ac:dyDescent="0.25">
      <c r="A3581" s="98" t="s">
        <v>8281</v>
      </c>
      <c r="B3581" s="349" t="s">
        <v>8312</v>
      </c>
      <c r="C3581" s="349"/>
      <c r="D3581" s="349"/>
      <c r="E3581" s="349">
        <v>51999</v>
      </c>
      <c r="F3581" s="349">
        <v>51999</v>
      </c>
      <c r="G3581" s="349"/>
      <c r="H3581" s="349"/>
      <c r="I3581" s="349" t="s">
        <v>659</v>
      </c>
      <c r="J3581" s="167" t="s">
        <v>8344</v>
      </c>
    </row>
    <row r="3582" spans="1:10" ht="51" x14ac:dyDescent="0.25">
      <c r="A3582" s="98" t="s">
        <v>8282</v>
      </c>
      <c r="B3582" s="349" t="s">
        <v>8313</v>
      </c>
      <c r="C3582" s="349"/>
      <c r="D3582" s="349"/>
      <c r="E3582" s="349">
        <v>38999</v>
      </c>
      <c r="F3582" s="349">
        <v>38999</v>
      </c>
      <c r="G3582" s="349"/>
      <c r="H3582" s="349"/>
      <c r="I3582" s="349" t="s">
        <v>659</v>
      </c>
      <c r="J3582" s="167" t="s">
        <v>8344</v>
      </c>
    </row>
    <row r="3583" spans="1:10" ht="55.5" customHeight="1" x14ac:dyDescent="0.25">
      <c r="A3583" s="98" t="s">
        <v>8283</v>
      </c>
      <c r="B3583" s="349" t="s">
        <v>8314</v>
      </c>
      <c r="C3583" s="349"/>
      <c r="D3583" s="349"/>
      <c r="E3583" s="349">
        <v>11049</v>
      </c>
      <c r="F3583" s="349">
        <v>11049</v>
      </c>
      <c r="G3583" s="349"/>
      <c r="H3583" s="349"/>
      <c r="I3583" s="349" t="s">
        <v>659</v>
      </c>
      <c r="J3583" s="167" t="s">
        <v>8344</v>
      </c>
    </row>
    <row r="3584" spans="1:10" ht="51" x14ac:dyDescent="0.25">
      <c r="A3584" s="98" t="s">
        <v>8284</v>
      </c>
      <c r="B3584" s="349" t="s">
        <v>8316</v>
      </c>
      <c r="C3584" s="349"/>
      <c r="D3584" s="349"/>
      <c r="E3584" s="349">
        <v>27299</v>
      </c>
      <c r="F3584" s="349">
        <v>27299</v>
      </c>
      <c r="G3584" s="349"/>
      <c r="H3584" s="349"/>
      <c r="I3584" s="349" t="s">
        <v>659</v>
      </c>
      <c r="J3584" s="167" t="s">
        <v>8344</v>
      </c>
    </row>
    <row r="3585" spans="1:10" ht="51" x14ac:dyDescent="0.25">
      <c r="A3585" s="98" t="s">
        <v>8285</v>
      </c>
      <c r="B3585" s="349" t="s">
        <v>8317</v>
      </c>
      <c r="C3585" s="349"/>
      <c r="D3585" s="349"/>
      <c r="E3585" s="349">
        <v>37439</v>
      </c>
      <c r="F3585" s="349">
        <v>37439</v>
      </c>
      <c r="G3585" s="349"/>
      <c r="H3585" s="349"/>
      <c r="I3585" s="349" t="s">
        <v>659</v>
      </c>
      <c r="J3585" s="167" t="s">
        <v>8344</v>
      </c>
    </row>
    <row r="3586" spans="1:10" ht="51" x14ac:dyDescent="0.25">
      <c r="A3586" s="98" t="s">
        <v>8286</v>
      </c>
      <c r="B3586" s="349" t="s">
        <v>8318</v>
      </c>
      <c r="C3586" s="349"/>
      <c r="D3586" s="349"/>
      <c r="E3586" s="349">
        <v>123499</v>
      </c>
      <c r="F3586" s="349">
        <v>123499</v>
      </c>
      <c r="G3586" s="349"/>
      <c r="H3586" s="349"/>
      <c r="I3586" s="349" t="s">
        <v>659</v>
      </c>
      <c r="J3586" s="167" t="s">
        <v>8344</v>
      </c>
    </row>
    <row r="3587" spans="1:10" ht="51" x14ac:dyDescent="0.25">
      <c r="A3587" s="98" t="s">
        <v>8287</v>
      </c>
      <c r="B3587" s="349" t="s">
        <v>8322</v>
      </c>
      <c r="C3587" s="349"/>
      <c r="D3587" s="349"/>
      <c r="E3587" s="349">
        <v>168474</v>
      </c>
      <c r="F3587" s="349">
        <v>168474</v>
      </c>
      <c r="G3587" s="349"/>
      <c r="H3587" s="349"/>
      <c r="I3587" s="349" t="s">
        <v>659</v>
      </c>
      <c r="J3587" s="167" t="s">
        <v>8344</v>
      </c>
    </row>
    <row r="3588" spans="1:10" ht="51" x14ac:dyDescent="0.25">
      <c r="A3588" s="98" t="s">
        <v>8288</v>
      </c>
      <c r="B3588" s="349" t="s">
        <v>8323</v>
      </c>
      <c r="C3588" s="349"/>
      <c r="D3588" s="349"/>
      <c r="E3588" s="349">
        <v>57327</v>
      </c>
      <c r="F3588" s="349">
        <v>57327</v>
      </c>
      <c r="G3588" s="349"/>
      <c r="H3588" s="349"/>
      <c r="I3588" s="349" t="s">
        <v>659</v>
      </c>
      <c r="J3588" s="167" t="s">
        <v>8344</v>
      </c>
    </row>
    <row r="3589" spans="1:10" ht="51" x14ac:dyDescent="0.25">
      <c r="A3589" s="98" t="s">
        <v>8289</v>
      </c>
      <c r="B3589" s="349" t="s">
        <v>8319</v>
      </c>
      <c r="C3589" s="349"/>
      <c r="D3589" s="349"/>
      <c r="E3589" s="349">
        <v>97500</v>
      </c>
      <c r="F3589" s="349">
        <v>97500</v>
      </c>
      <c r="G3589" s="349"/>
      <c r="H3589" s="349"/>
      <c r="I3589" s="349" t="s">
        <v>659</v>
      </c>
      <c r="J3589" s="167" t="s">
        <v>8344</v>
      </c>
    </row>
    <row r="3590" spans="1:10" ht="51" x14ac:dyDescent="0.25">
      <c r="A3590" s="98" t="s">
        <v>8290</v>
      </c>
      <c r="B3590" s="349" t="s">
        <v>8320</v>
      </c>
      <c r="C3590" s="349"/>
      <c r="D3590" s="349"/>
      <c r="E3590" s="349">
        <v>21839</v>
      </c>
      <c r="F3590" s="349">
        <v>21839</v>
      </c>
      <c r="G3590" s="349"/>
      <c r="H3590" s="349"/>
      <c r="I3590" s="349" t="s">
        <v>659</v>
      </c>
      <c r="J3590" s="167" t="s">
        <v>8344</v>
      </c>
    </row>
    <row r="3591" spans="1:10" ht="51" x14ac:dyDescent="0.25">
      <c r="A3591" s="98" t="s">
        <v>8291</v>
      </c>
      <c r="B3591" s="349" t="s">
        <v>8321</v>
      </c>
      <c r="C3591" s="349"/>
      <c r="D3591" s="349"/>
      <c r="E3591" s="349">
        <v>2353649</v>
      </c>
      <c r="F3591" s="349">
        <v>2353649</v>
      </c>
      <c r="G3591" s="349"/>
      <c r="H3591" s="349"/>
      <c r="I3591" s="349" t="s">
        <v>659</v>
      </c>
      <c r="J3591" s="167" t="s">
        <v>8344</v>
      </c>
    </row>
    <row r="3592" spans="1:10" ht="51" x14ac:dyDescent="0.25">
      <c r="A3592" s="98" t="s">
        <v>8292</v>
      </c>
      <c r="B3592" s="349" t="s">
        <v>8324</v>
      </c>
      <c r="C3592" s="349"/>
      <c r="D3592" s="349"/>
      <c r="E3592" s="349">
        <v>48120</v>
      </c>
      <c r="F3592" s="349">
        <v>48120</v>
      </c>
      <c r="G3592" s="349"/>
      <c r="H3592" s="349"/>
      <c r="I3592" s="349" t="s">
        <v>659</v>
      </c>
      <c r="J3592" s="167" t="s">
        <v>8344</v>
      </c>
    </row>
    <row r="3593" spans="1:10" ht="51" x14ac:dyDescent="0.25">
      <c r="A3593" s="98" t="s">
        <v>8293</v>
      </c>
      <c r="B3593" s="349" t="s">
        <v>8325</v>
      </c>
      <c r="C3593" s="349"/>
      <c r="D3593" s="349"/>
      <c r="E3593" s="349">
        <v>75828</v>
      </c>
      <c r="F3593" s="349">
        <v>75828</v>
      </c>
      <c r="G3593" s="349"/>
      <c r="H3593" s="349"/>
      <c r="I3593" s="349" t="s">
        <v>659</v>
      </c>
      <c r="J3593" s="167" t="s">
        <v>8344</v>
      </c>
    </row>
    <row r="3594" spans="1:10" ht="51" x14ac:dyDescent="0.25">
      <c r="A3594" s="98" t="s">
        <v>8294</v>
      </c>
      <c r="B3594" s="349" t="s">
        <v>8326</v>
      </c>
      <c r="C3594" s="349"/>
      <c r="D3594" s="349"/>
      <c r="E3594" s="349">
        <v>28488</v>
      </c>
      <c r="F3594" s="349">
        <v>28488</v>
      </c>
      <c r="G3594" s="349"/>
      <c r="H3594" s="349"/>
      <c r="I3594" s="349" t="s">
        <v>659</v>
      </c>
      <c r="J3594" s="167" t="s">
        <v>8344</v>
      </c>
    </row>
    <row r="3595" spans="1:10" ht="51" x14ac:dyDescent="0.25">
      <c r="A3595" s="98" t="s">
        <v>8295</v>
      </c>
      <c r="B3595" s="349" t="s">
        <v>8327</v>
      </c>
      <c r="C3595" s="349"/>
      <c r="D3595" s="349"/>
      <c r="E3595" s="349">
        <v>61692</v>
      </c>
      <c r="F3595" s="349">
        <v>61692</v>
      </c>
      <c r="G3595" s="349"/>
      <c r="H3595" s="349"/>
      <c r="I3595" s="349" t="s">
        <v>659</v>
      </c>
      <c r="J3595" s="167" t="s">
        <v>8344</v>
      </c>
    </row>
    <row r="3596" spans="1:10" ht="51" x14ac:dyDescent="0.25">
      <c r="A3596" s="98" t="s">
        <v>8296</v>
      </c>
      <c r="B3596" s="349" t="s">
        <v>8330</v>
      </c>
      <c r="C3596" s="349"/>
      <c r="D3596" s="349"/>
      <c r="E3596" s="349">
        <v>59300</v>
      </c>
      <c r="F3596" s="349">
        <v>59300</v>
      </c>
      <c r="G3596" s="349"/>
      <c r="H3596" s="349"/>
      <c r="I3596" s="349" t="s">
        <v>659</v>
      </c>
      <c r="J3596" s="167" t="s">
        <v>8344</v>
      </c>
    </row>
    <row r="3597" spans="1:10" ht="57.75" customHeight="1" x14ac:dyDescent="0.25">
      <c r="A3597" s="98" t="s">
        <v>8297</v>
      </c>
      <c r="B3597" s="349" t="s">
        <v>8328</v>
      </c>
      <c r="C3597" s="349"/>
      <c r="D3597" s="349"/>
      <c r="E3597" s="349">
        <v>11135</v>
      </c>
      <c r="F3597" s="349">
        <v>11135</v>
      </c>
      <c r="G3597" s="349"/>
      <c r="H3597" s="349"/>
      <c r="I3597" s="349" t="s">
        <v>659</v>
      </c>
      <c r="J3597" s="167" t="s">
        <v>8344</v>
      </c>
    </row>
    <row r="3598" spans="1:10" ht="51" x14ac:dyDescent="0.25">
      <c r="A3598" s="98" t="s">
        <v>8298</v>
      </c>
      <c r="B3598" s="349" t="s">
        <v>8329</v>
      </c>
      <c r="C3598" s="349"/>
      <c r="D3598" s="349"/>
      <c r="E3598" s="349">
        <v>23760</v>
      </c>
      <c r="F3598" s="349">
        <v>23760</v>
      </c>
      <c r="G3598" s="349"/>
      <c r="H3598" s="349"/>
      <c r="I3598" s="349" t="s">
        <v>659</v>
      </c>
      <c r="J3598" s="167" t="s">
        <v>8344</v>
      </c>
    </row>
    <row r="3599" spans="1:10" ht="51" x14ac:dyDescent="0.25">
      <c r="A3599" s="98" t="s">
        <v>8299</v>
      </c>
      <c r="B3599" s="349" t="s">
        <v>8331</v>
      </c>
      <c r="C3599" s="349"/>
      <c r="D3599" s="349"/>
      <c r="E3599" s="349">
        <v>31500</v>
      </c>
      <c r="F3599" s="349">
        <v>31500</v>
      </c>
      <c r="G3599" s="349"/>
      <c r="H3599" s="349"/>
      <c r="I3599" s="349" t="s">
        <v>659</v>
      </c>
      <c r="J3599" s="167" t="s">
        <v>8344</v>
      </c>
    </row>
    <row r="3600" spans="1:10" ht="51" x14ac:dyDescent="0.25">
      <c r="A3600" s="98" t="s">
        <v>8300</v>
      </c>
      <c r="B3600" s="349" t="s">
        <v>8332</v>
      </c>
      <c r="C3600" s="349"/>
      <c r="D3600" s="349"/>
      <c r="E3600" s="349">
        <v>24300</v>
      </c>
      <c r="F3600" s="349">
        <v>24300</v>
      </c>
      <c r="G3600" s="349"/>
      <c r="H3600" s="349"/>
      <c r="I3600" s="349" t="s">
        <v>659</v>
      </c>
      <c r="J3600" s="167" t="s">
        <v>8344</v>
      </c>
    </row>
    <row r="3601" spans="1:10" ht="76.5" x14ac:dyDescent="0.25">
      <c r="A3601" s="98" t="s">
        <v>8301</v>
      </c>
      <c r="B3601" s="349" t="s">
        <v>8345</v>
      </c>
      <c r="C3601" s="349"/>
      <c r="D3601" s="349"/>
      <c r="E3601" s="349">
        <v>28640</v>
      </c>
      <c r="F3601" s="349">
        <v>28640</v>
      </c>
      <c r="G3601" s="349"/>
      <c r="H3601" s="349"/>
      <c r="I3601" s="349" t="s">
        <v>4083</v>
      </c>
      <c r="J3601" s="167" t="s">
        <v>8378</v>
      </c>
    </row>
    <row r="3602" spans="1:10" ht="89.25" x14ac:dyDescent="0.25">
      <c r="A3602" s="98" t="s">
        <v>8302</v>
      </c>
      <c r="B3602" s="349" t="s">
        <v>8346</v>
      </c>
      <c r="C3602" s="349"/>
      <c r="D3602" s="349"/>
      <c r="E3602" s="349">
        <v>42500</v>
      </c>
      <c r="F3602" s="349">
        <v>42500</v>
      </c>
      <c r="G3602" s="349"/>
      <c r="H3602" s="349"/>
      <c r="I3602" s="349" t="s">
        <v>8377</v>
      </c>
      <c r="J3602" s="167" t="s">
        <v>8379</v>
      </c>
    </row>
    <row r="3603" spans="1:10" ht="81" customHeight="1" x14ac:dyDescent="0.25">
      <c r="A3603" s="98" t="s">
        <v>8303</v>
      </c>
      <c r="B3603" s="349" t="s">
        <v>8347</v>
      </c>
      <c r="C3603" s="349"/>
      <c r="D3603" s="349"/>
      <c r="E3603" s="349">
        <v>26308</v>
      </c>
      <c r="F3603" s="349">
        <v>26308</v>
      </c>
      <c r="G3603" s="349"/>
      <c r="H3603" s="349"/>
      <c r="I3603" s="349" t="s">
        <v>4689</v>
      </c>
      <c r="J3603" s="167" t="s">
        <v>8376</v>
      </c>
    </row>
    <row r="3604" spans="1:10" ht="51" x14ac:dyDescent="0.25">
      <c r="A3604" s="98" t="s">
        <v>8304</v>
      </c>
      <c r="B3604" s="349" t="s">
        <v>8348</v>
      </c>
      <c r="C3604" s="349"/>
      <c r="D3604" s="349"/>
      <c r="E3604" s="349">
        <v>37600</v>
      </c>
      <c r="F3604" s="349">
        <v>37600</v>
      </c>
      <c r="G3604" s="349"/>
      <c r="H3604" s="349"/>
      <c r="I3604" s="349" t="s">
        <v>3508</v>
      </c>
      <c r="J3604" s="167" t="s">
        <v>8375</v>
      </c>
    </row>
    <row r="3605" spans="1:10" ht="76.5" x14ac:dyDescent="0.25">
      <c r="A3605" s="98" t="s">
        <v>8305</v>
      </c>
      <c r="B3605" s="349" t="s">
        <v>8358</v>
      </c>
      <c r="C3605" s="349"/>
      <c r="D3605" s="349"/>
      <c r="E3605" s="349">
        <v>13500</v>
      </c>
      <c r="F3605" s="349">
        <v>13500</v>
      </c>
      <c r="G3605" s="349"/>
      <c r="H3605" s="349"/>
      <c r="I3605" s="349" t="s">
        <v>4083</v>
      </c>
      <c r="J3605" s="167" t="s">
        <v>8373</v>
      </c>
    </row>
    <row r="3606" spans="1:10" ht="76.5" x14ac:dyDescent="0.25">
      <c r="A3606" s="98" t="s">
        <v>8349</v>
      </c>
      <c r="B3606" s="178" t="s">
        <v>8359</v>
      </c>
      <c r="C3606" s="349"/>
      <c r="D3606" s="349"/>
      <c r="E3606" s="349">
        <v>13860</v>
      </c>
      <c r="F3606" s="349">
        <v>13860</v>
      </c>
      <c r="G3606" s="349"/>
      <c r="H3606" s="349"/>
      <c r="I3606" s="178" t="s">
        <v>4083</v>
      </c>
      <c r="J3606" s="167" t="s">
        <v>8372</v>
      </c>
    </row>
    <row r="3607" spans="1:10" ht="51" x14ac:dyDescent="0.25">
      <c r="A3607" s="98" t="s">
        <v>8350</v>
      </c>
      <c r="B3607" s="178" t="s">
        <v>8360</v>
      </c>
      <c r="C3607" s="349"/>
      <c r="D3607" s="349"/>
      <c r="E3607" s="349">
        <v>36900</v>
      </c>
      <c r="F3607" s="349">
        <v>36900</v>
      </c>
      <c r="G3607" s="349"/>
      <c r="H3607" s="349"/>
      <c r="I3607" s="178" t="s">
        <v>3508</v>
      </c>
      <c r="J3607" s="167" t="s">
        <v>8374</v>
      </c>
    </row>
    <row r="3608" spans="1:10" ht="51" x14ac:dyDescent="0.25">
      <c r="A3608" s="98" t="s">
        <v>8351</v>
      </c>
      <c r="B3608" s="178" t="s">
        <v>8361</v>
      </c>
      <c r="C3608" s="349"/>
      <c r="D3608" s="349"/>
      <c r="E3608" s="349">
        <v>32300</v>
      </c>
      <c r="F3608" s="349">
        <v>32300</v>
      </c>
      <c r="G3608" s="349"/>
      <c r="H3608" s="349"/>
      <c r="I3608" s="178" t="s">
        <v>3508</v>
      </c>
      <c r="J3608" s="167" t="s">
        <v>8374</v>
      </c>
    </row>
    <row r="3609" spans="1:10" ht="51" x14ac:dyDescent="0.25">
      <c r="A3609" s="98" t="s">
        <v>8352</v>
      </c>
      <c r="B3609" s="178" t="s">
        <v>8559</v>
      </c>
      <c r="C3609" s="349"/>
      <c r="D3609" s="349"/>
      <c r="E3609" s="349">
        <v>78000</v>
      </c>
      <c r="F3609" s="349">
        <v>78000</v>
      </c>
      <c r="G3609" s="349"/>
      <c r="H3609" s="349"/>
      <c r="I3609" s="178" t="s">
        <v>3508</v>
      </c>
      <c r="J3609" s="167" t="s">
        <v>8374</v>
      </c>
    </row>
    <row r="3610" spans="1:10" ht="51" x14ac:dyDescent="0.25">
      <c r="A3610" s="5" t="s">
        <v>8353</v>
      </c>
      <c r="B3610" s="178" t="s">
        <v>8558</v>
      </c>
      <c r="C3610" s="349"/>
      <c r="D3610" s="349"/>
      <c r="E3610" s="349">
        <v>17961.490000000002</v>
      </c>
      <c r="F3610" s="349">
        <v>17961.490000000002</v>
      </c>
      <c r="G3610" s="349"/>
      <c r="H3610" s="349"/>
      <c r="I3610" s="178" t="s">
        <v>8550</v>
      </c>
      <c r="J3610" s="5" t="s">
        <v>8551</v>
      </c>
    </row>
    <row r="3611" spans="1:10" ht="51" x14ac:dyDescent="0.25">
      <c r="A3611" s="5" t="s">
        <v>8354</v>
      </c>
      <c r="B3611" s="178" t="s">
        <v>8558</v>
      </c>
      <c r="C3611" s="349"/>
      <c r="D3611" s="349"/>
      <c r="E3611" s="349">
        <v>17961.490000000002</v>
      </c>
      <c r="F3611" s="349">
        <v>17961.490000000002</v>
      </c>
      <c r="G3611" s="349"/>
      <c r="H3611" s="349"/>
      <c r="I3611" s="178" t="s">
        <v>8110</v>
      </c>
      <c r="J3611" s="5" t="s">
        <v>8551</v>
      </c>
    </row>
    <row r="3612" spans="1:10" ht="51" x14ac:dyDescent="0.25">
      <c r="A3612" s="5" t="s">
        <v>8355</v>
      </c>
      <c r="B3612" s="178" t="s">
        <v>8558</v>
      </c>
      <c r="C3612" s="349"/>
      <c r="D3612" s="349"/>
      <c r="E3612" s="349">
        <v>17961.490000000002</v>
      </c>
      <c r="F3612" s="349">
        <v>17961.490000000002</v>
      </c>
      <c r="G3612" s="349"/>
      <c r="H3612" s="349"/>
      <c r="I3612" s="178" t="s">
        <v>8112</v>
      </c>
      <c r="J3612" s="5" t="s">
        <v>8551</v>
      </c>
    </row>
    <row r="3613" spans="1:10" ht="51" x14ac:dyDescent="0.25">
      <c r="A3613" s="5" t="s">
        <v>8356</v>
      </c>
      <c r="B3613" s="178" t="s">
        <v>8557</v>
      </c>
      <c r="C3613" s="349"/>
      <c r="D3613" s="349"/>
      <c r="E3613" s="349">
        <v>81480</v>
      </c>
      <c r="F3613" s="349">
        <v>81480</v>
      </c>
      <c r="G3613" s="349"/>
      <c r="H3613" s="349"/>
      <c r="I3613" s="178" t="s">
        <v>8550</v>
      </c>
      <c r="J3613" s="5" t="s">
        <v>8551</v>
      </c>
    </row>
    <row r="3614" spans="1:10" ht="51" x14ac:dyDescent="0.25">
      <c r="A3614" s="5" t="s">
        <v>8357</v>
      </c>
      <c r="B3614" s="178" t="s">
        <v>8557</v>
      </c>
      <c r="C3614" s="349"/>
      <c r="D3614" s="349"/>
      <c r="E3614" s="349">
        <v>81480</v>
      </c>
      <c r="F3614" s="349">
        <v>81480</v>
      </c>
      <c r="G3614" s="349"/>
      <c r="H3614" s="349"/>
      <c r="I3614" s="178" t="s">
        <v>8110</v>
      </c>
      <c r="J3614" s="5" t="s">
        <v>8551</v>
      </c>
    </row>
    <row r="3615" spans="1:10" ht="51" x14ac:dyDescent="0.25">
      <c r="A3615" s="5" t="s">
        <v>8517</v>
      </c>
      <c r="B3615" s="178" t="s">
        <v>8557</v>
      </c>
      <c r="C3615" s="178"/>
      <c r="D3615" s="178"/>
      <c r="E3615" s="349">
        <v>81480</v>
      </c>
      <c r="F3615" s="349">
        <v>81480</v>
      </c>
      <c r="G3615" s="178"/>
      <c r="H3615" s="178"/>
      <c r="I3615" s="178" t="s">
        <v>8112</v>
      </c>
      <c r="J3615" s="5" t="s">
        <v>8551</v>
      </c>
    </row>
    <row r="3616" spans="1:10" ht="51" x14ac:dyDescent="0.25">
      <c r="A3616" s="5" t="s">
        <v>8518</v>
      </c>
      <c r="B3616" s="178" t="s">
        <v>8556</v>
      </c>
      <c r="C3616" s="178"/>
      <c r="D3616" s="178"/>
      <c r="E3616" s="178">
        <v>16995.849999999999</v>
      </c>
      <c r="F3616" s="178">
        <v>16995.849999999999</v>
      </c>
      <c r="G3616" s="178"/>
      <c r="H3616" s="178"/>
      <c r="I3616" s="178" t="s">
        <v>8550</v>
      </c>
      <c r="J3616" s="5" t="s">
        <v>8551</v>
      </c>
    </row>
    <row r="3617" spans="1:10" ht="51" x14ac:dyDescent="0.25">
      <c r="A3617" s="5" t="s">
        <v>8519</v>
      </c>
      <c r="B3617" s="178" t="s">
        <v>8556</v>
      </c>
      <c r="C3617" s="178"/>
      <c r="D3617" s="178"/>
      <c r="E3617" s="178">
        <v>16995.849999999999</v>
      </c>
      <c r="F3617" s="178">
        <v>16995.849999999999</v>
      </c>
      <c r="G3617" s="178"/>
      <c r="H3617" s="178"/>
      <c r="I3617" s="178" t="s">
        <v>8110</v>
      </c>
      <c r="J3617" s="5" t="s">
        <v>8551</v>
      </c>
    </row>
    <row r="3618" spans="1:10" ht="51" x14ac:dyDescent="0.25">
      <c r="A3618" s="5" t="s">
        <v>8520</v>
      </c>
      <c r="B3618" s="178" t="s">
        <v>8556</v>
      </c>
      <c r="C3618" s="178"/>
      <c r="D3618" s="178"/>
      <c r="E3618" s="178">
        <v>16995.849999999999</v>
      </c>
      <c r="F3618" s="178">
        <v>16995.849999999999</v>
      </c>
      <c r="G3618" s="178"/>
      <c r="H3618" s="178"/>
      <c r="I3618" s="178" t="s">
        <v>8112</v>
      </c>
      <c r="J3618" s="5" t="s">
        <v>8551</v>
      </c>
    </row>
    <row r="3619" spans="1:10" ht="51" x14ac:dyDescent="0.25">
      <c r="A3619" s="5" t="s">
        <v>8521</v>
      </c>
      <c r="B3619" s="178" t="s">
        <v>8555</v>
      </c>
      <c r="C3619" s="178"/>
      <c r="D3619" s="178"/>
      <c r="E3619" s="178">
        <v>43822.8</v>
      </c>
      <c r="F3619" s="178">
        <v>43822.8</v>
      </c>
      <c r="G3619" s="178"/>
      <c r="H3619" s="178"/>
      <c r="I3619" s="178" t="s">
        <v>8550</v>
      </c>
      <c r="J3619" s="5" t="s">
        <v>8551</v>
      </c>
    </row>
    <row r="3620" spans="1:10" ht="51" x14ac:dyDescent="0.25">
      <c r="A3620" s="5" t="s">
        <v>8522</v>
      </c>
      <c r="B3620" s="178" t="s">
        <v>8555</v>
      </c>
      <c r="C3620" s="178"/>
      <c r="D3620" s="178"/>
      <c r="E3620" s="178">
        <v>43822.8</v>
      </c>
      <c r="F3620" s="178">
        <v>43822.8</v>
      </c>
      <c r="G3620" s="178"/>
      <c r="H3620" s="178"/>
      <c r="I3620" s="178" t="s">
        <v>8110</v>
      </c>
      <c r="J3620" s="5" t="s">
        <v>8551</v>
      </c>
    </row>
    <row r="3621" spans="1:10" ht="51" x14ac:dyDescent="0.25">
      <c r="A3621" s="5" t="s">
        <v>8523</v>
      </c>
      <c r="B3621" s="178" t="s">
        <v>8555</v>
      </c>
      <c r="C3621" s="178"/>
      <c r="D3621" s="178"/>
      <c r="E3621" s="178">
        <v>43822.8</v>
      </c>
      <c r="F3621" s="178">
        <v>43822.8</v>
      </c>
      <c r="G3621" s="178"/>
      <c r="H3621" s="178"/>
      <c r="I3621" s="178" t="s">
        <v>8112</v>
      </c>
      <c r="J3621" s="5" t="s">
        <v>8551</v>
      </c>
    </row>
    <row r="3622" spans="1:10" ht="51" x14ac:dyDescent="0.25">
      <c r="A3622" s="5" t="s">
        <v>8524</v>
      </c>
      <c r="B3622" s="178" t="s">
        <v>8554</v>
      </c>
      <c r="C3622" s="178"/>
      <c r="D3622" s="178"/>
      <c r="E3622" s="178">
        <v>20033.88</v>
      </c>
      <c r="F3622" s="178">
        <v>20033.88</v>
      </c>
      <c r="G3622" s="178"/>
      <c r="H3622" s="178"/>
      <c r="I3622" s="178" t="s">
        <v>8550</v>
      </c>
      <c r="J3622" s="5" t="s">
        <v>8551</v>
      </c>
    </row>
    <row r="3623" spans="1:10" ht="51" x14ac:dyDescent="0.25">
      <c r="A3623" s="5" t="s">
        <v>8525</v>
      </c>
      <c r="B3623" s="178" t="s">
        <v>8554</v>
      </c>
      <c r="C3623" s="178"/>
      <c r="D3623" s="178"/>
      <c r="E3623" s="178">
        <v>20033.88</v>
      </c>
      <c r="F3623" s="178">
        <v>20033.88</v>
      </c>
      <c r="G3623" s="178"/>
      <c r="H3623" s="178"/>
      <c r="I3623" s="178" t="s">
        <v>8110</v>
      </c>
      <c r="J3623" s="5" t="s">
        <v>8551</v>
      </c>
    </row>
    <row r="3624" spans="1:10" ht="51" x14ac:dyDescent="0.25">
      <c r="A3624" s="5" t="s">
        <v>8526</v>
      </c>
      <c r="B3624" s="178" t="s">
        <v>8554</v>
      </c>
      <c r="C3624" s="178"/>
      <c r="D3624" s="178"/>
      <c r="E3624" s="178">
        <v>20033.88</v>
      </c>
      <c r="F3624" s="178">
        <v>20033.88</v>
      </c>
      <c r="G3624" s="178"/>
      <c r="H3624" s="178"/>
      <c r="I3624" s="178" t="s">
        <v>8112</v>
      </c>
      <c r="J3624" s="5" t="s">
        <v>8551</v>
      </c>
    </row>
    <row r="3625" spans="1:10" ht="51" x14ac:dyDescent="0.25">
      <c r="A3625" s="5" t="s">
        <v>8527</v>
      </c>
      <c r="B3625" s="178" t="s">
        <v>8553</v>
      </c>
      <c r="C3625" s="178"/>
      <c r="D3625" s="178"/>
      <c r="E3625" s="178">
        <v>206403.32</v>
      </c>
      <c r="F3625" s="178">
        <v>206403.32</v>
      </c>
      <c r="G3625" s="178"/>
      <c r="H3625" s="178"/>
      <c r="I3625" s="178" t="s">
        <v>8550</v>
      </c>
      <c r="J3625" s="5" t="s">
        <v>8551</v>
      </c>
    </row>
    <row r="3626" spans="1:10" ht="51" x14ac:dyDescent="0.25">
      <c r="A3626" s="5" t="s">
        <v>8528</v>
      </c>
      <c r="B3626" s="178" t="s">
        <v>8553</v>
      </c>
      <c r="C3626" s="178"/>
      <c r="D3626" s="178"/>
      <c r="E3626" s="178">
        <v>206403.32</v>
      </c>
      <c r="F3626" s="178">
        <v>206403.32</v>
      </c>
      <c r="G3626" s="178"/>
      <c r="H3626" s="178"/>
      <c r="I3626" s="178" t="s">
        <v>8110</v>
      </c>
      <c r="J3626" s="5" t="s">
        <v>8551</v>
      </c>
    </row>
    <row r="3627" spans="1:10" ht="51" x14ac:dyDescent="0.25">
      <c r="A3627" s="5" t="s">
        <v>8529</v>
      </c>
      <c r="B3627" s="178" t="s">
        <v>8553</v>
      </c>
      <c r="C3627" s="178"/>
      <c r="D3627" s="178"/>
      <c r="E3627" s="178">
        <v>206403.32</v>
      </c>
      <c r="F3627" s="178">
        <v>206403.32</v>
      </c>
      <c r="G3627" s="178"/>
      <c r="H3627" s="178"/>
      <c r="I3627" s="178" t="s">
        <v>8112</v>
      </c>
      <c r="J3627" s="5" t="s">
        <v>8551</v>
      </c>
    </row>
    <row r="3628" spans="1:10" ht="51" x14ac:dyDescent="0.25">
      <c r="A3628" s="5" t="s">
        <v>8530</v>
      </c>
      <c r="B3628" s="178" t="s">
        <v>8552</v>
      </c>
      <c r="C3628" s="178"/>
      <c r="D3628" s="178"/>
      <c r="E3628" s="178">
        <v>206810.22</v>
      </c>
      <c r="F3628" s="178">
        <v>206810.22</v>
      </c>
      <c r="G3628" s="178"/>
      <c r="H3628" s="178"/>
      <c r="I3628" s="178" t="s">
        <v>8550</v>
      </c>
      <c r="J3628" s="5" t="s">
        <v>8551</v>
      </c>
    </row>
    <row r="3629" spans="1:10" ht="51" x14ac:dyDescent="0.25">
      <c r="A3629" s="5" t="s">
        <v>8531</v>
      </c>
      <c r="B3629" s="178" t="s">
        <v>8552</v>
      </c>
      <c r="C3629" s="178"/>
      <c r="D3629" s="178"/>
      <c r="E3629" s="178">
        <v>206810.22</v>
      </c>
      <c r="F3629" s="178">
        <v>206810.22</v>
      </c>
      <c r="G3629" s="178"/>
      <c r="H3629" s="178"/>
      <c r="I3629" s="178" t="s">
        <v>8110</v>
      </c>
      <c r="J3629" s="5" t="s">
        <v>8551</v>
      </c>
    </row>
    <row r="3630" spans="1:10" ht="51" x14ac:dyDescent="0.25">
      <c r="A3630" s="5" t="s">
        <v>8532</v>
      </c>
      <c r="B3630" s="178" t="s">
        <v>8552</v>
      </c>
      <c r="C3630" s="178"/>
      <c r="D3630" s="178"/>
      <c r="E3630" s="178">
        <v>206810.22</v>
      </c>
      <c r="F3630" s="178">
        <v>206810.22</v>
      </c>
      <c r="G3630" s="178"/>
      <c r="H3630" s="178"/>
      <c r="I3630" s="178" t="s">
        <v>8112</v>
      </c>
      <c r="J3630" s="5" t="s">
        <v>8551</v>
      </c>
    </row>
    <row r="3631" spans="1:10" ht="51" x14ac:dyDescent="0.25">
      <c r="A3631" s="5" t="s">
        <v>8533</v>
      </c>
      <c r="B3631" s="178" t="s">
        <v>8560</v>
      </c>
      <c r="C3631" s="178"/>
      <c r="D3631" s="178"/>
      <c r="E3631" s="178">
        <v>205842.72</v>
      </c>
      <c r="F3631" s="178">
        <v>205842.72</v>
      </c>
      <c r="G3631" s="178"/>
      <c r="H3631" s="178"/>
      <c r="I3631" s="178" t="s">
        <v>8550</v>
      </c>
      <c r="J3631" s="5" t="s">
        <v>8551</v>
      </c>
    </row>
    <row r="3632" spans="1:10" ht="51" x14ac:dyDescent="0.25">
      <c r="A3632" s="5" t="s">
        <v>8534</v>
      </c>
      <c r="B3632" s="178" t="s">
        <v>8560</v>
      </c>
      <c r="C3632" s="178"/>
      <c r="D3632" s="178"/>
      <c r="E3632" s="178">
        <v>205842.72</v>
      </c>
      <c r="F3632" s="178">
        <v>205842.72</v>
      </c>
      <c r="G3632" s="178"/>
      <c r="H3632" s="178"/>
      <c r="I3632" s="178" t="s">
        <v>8110</v>
      </c>
      <c r="J3632" s="5" t="s">
        <v>8551</v>
      </c>
    </row>
    <row r="3633" spans="1:10" ht="51" x14ac:dyDescent="0.25">
      <c r="A3633" s="5" t="s">
        <v>8535</v>
      </c>
      <c r="B3633" s="178" t="s">
        <v>8560</v>
      </c>
      <c r="C3633" s="178"/>
      <c r="D3633" s="178"/>
      <c r="E3633" s="178">
        <v>205842.72</v>
      </c>
      <c r="F3633" s="178">
        <v>205842.72</v>
      </c>
      <c r="G3633" s="178"/>
      <c r="H3633" s="178"/>
      <c r="I3633" s="178" t="s">
        <v>8112</v>
      </c>
      <c r="J3633" s="5" t="s">
        <v>8551</v>
      </c>
    </row>
    <row r="3634" spans="1:10" ht="51" x14ac:dyDescent="0.25">
      <c r="A3634" s="5" t="s">
        <v>8536</v>
      </c>
      <c r="B3634" s="178" t="s">
        <v>8561</v>
      </c>
      <c r="C3634" s="178"/>
      <c r="D3634" s="178"/>
      <c r="E3634" s="178">
        <v>122893.91</v>
      </c>
      <c r="F3634" s="178">
        <v>122893.91</v>
      </c>
      <c r="G3634" s="178"/>
      <c r="H3634" s="178"/>
      <c r="I3634" s="178" t="s">
        <v>8550</v>
      </c>
      <c r="J3634" s="5" t="s">
        <v>8551</v>
      </c>
    </row>
    <row r="3635" spans="1:10" ht="51" x14ac:dyDescent="0.25">
      <c r="A3635" s="5" t="s">
        <v>8537</v>
      </c>
      <c r="B3635" s="178" t="s">
        <v>8561</v>
      </c>
      <c r="C3635" s="178"/>
      <c r="D3635" s="178"/>
      <c r="E3635" s="178">
        <v>122893.91</v>
      </c>
      <c r="F3635" s="178">
        <v>122893.91</v>
      </c>
      <c r="G3635" s="178"/>
      <c r="H3635" s="178"/>
      <c r="I3635" s="178" t="s">
        <v>8110</v>
      </c>
      <c r="J3635" s="5" t="s">
        <v>8551</v>
      </c>
    </row>
    <row r="3636" spans="1:10" ht="51" x14ac:dyDescent="0.25">
      <c r="A3636" s="5" t="s">
        <v>8538</v>
      </c>
      <c r="B3636" s="178" t="s">
        <v>8561</v>
      </c>
      <c r="C3636" s="178"/>
      <c r="D3636" s="178"/>
      <c r="E3636" s="178">
        <v>122893.91</v>
      </c>
      <c r="F3636" s="178">
        <v>122893.91</v>
      </c>
      <c r="G3636" s="178"/>
      <c r="H3636" s="178"/>
      <c r="I3636" s="178" t="s">
        <v>8112</v>
      </c>
      <c r="J3636" s="5" t="s">
        <v>8551</v>
      </c>
    </row>
    <row r="3637" spans="1:10" ht="51" x14ac:dyDescent="0.25">
      <c r="A3637" s="5" t="s">
        <v>8539</v>
      </c>
      <c r="B3637" s="178" t="s">
        <v>8562</v>
      </c>
      <c r="C3637" s="178"/>
      <c r="D3637" s="178"/>
      <c r="E3637" s="178">
        <v>176084.1</v>
      </c>
      <c r="F3637" s="178">
        <v>176084.1</v>
      </c>
      <c r="G3637" s="178"/>
      <c r="H3637" s="178"/>
      <c r="I3637" s="178" t="s">
        <v>8550</v>
      </c>
      <c r="J3637" s="5" t="s">
        <v>8551</v>
      </c>
    </row>
    <row r="3638" spans="1:10" ht="51" x14ac:dyDescent="0.25">
      <c r="A3638" s="5" t="s">
        <v>8540</v>
      </c>
      <c r="B3638" s="178" t="s">
        <v>8562</v>
      </c>
      <c r="C3638" s="178"/>
      <c r="D3638" s="178"/>
      <c r="E3638" s="178">
        <v>176084.1</v>
      </c>
      <c r="F3638" s="178">
        <v>176084.1</v>
      </c>
      <c r="G3638" s="178"/>
      <c r="H3638" s="178"/>
      <c r="I3638" s="178" t="s">
        <v>8110</v>
      </c>
      <c r="J3638" s="5" t="s">
        <v>8551</v>
      </c>
    </row>
    <row r="3639" spans="1:10" ht="51" x14ac:dyDescent="0.25">
      <c r="A3639" s="5" t="s">
        <v>8541</v>
      </c>
      <c r="B3639" s="178" t="s">
        <v>8562</v>
      </c>
      <c r="C3639" s="178"/>
      <c r="D3639" s="178"/>
      <c r="E3639" s="178">
        <v>176084.1</v>
      </c>
      <c r="F3639" s="178">
        <v>176084.1</v>
      </c>
      <c r="G3639" s="178"/>
      <c r="H3639" s="178"/>
      <c r="I3639" s="178" t="s">
        <v>8112</v>
      </c>
      <c r="J3639" s="5" t="s">
        <v>8551</v>
      </c>
    </row>
    <row r="3640" spans="1:10" ht="51" x14ac:dyDescent="0.25">
      <c r="A3640" s="5" t="s">
        <v>8542</v>
      </c>
      <c r="B3640" s="178" t="s">
        <v>8563</v>
      </c>
      <c r="C3640" s="178"/>
      <c r="D3640" s="178"/>
      <c r="E3640" s="178">
        <v>83749.679999999993</v>
      </c>
      <c r="F3640" s="178">
        <v>83749.679999999993</v>
      </c>
      <c r="G3640" s="178"/>
      <c r="H3640" s="178"/>
      <c r="I3640" s="178" t="s">
        <v>8550</v>
      </c>
      <c r="J3640" s="5" t="s">
        <v>8551</v>
      </c>
    </row>
    <row r="3641" spans="1:10" ht="51" x14ac:dyDescent="0.25">
      <c r="A3641" s="5" t="s">
        <v>8543</v>
      </c>
      <c r="B3641" s="178" t="s">
        <v>8563</v>
      </c>
      <c r="C3641" s="178"/>
      <c r="D3641" s="178"/>
      <c r="E3641" s="178">
        <v>83749.679999999993</v>
      </c>
      <c r="F3641" s="178">
        <v>83749.679999999993</v>
      </c>
      <c r="G3641" s="178"/>
      <c r="H3641" s="178"/>
      <c r="I3641" s="178" t="s">
        <v>8110</v>
      </c>
      <c r="J3641" s="5" t="s">
        <v>8551</v>
      </c>
    </row>
    <row r="3642" spans="1:10" ht="51" x14ac:dyDescent="0.25">
      <c r="A3642" s="5" t="s">
        <v>8544</v>
      </c>
      <c r="B3642" s="178" t="s">
        <v>8563</v>
      </c>
      <c r="C3642" s="178"/>
      <c r="D3642" s="178"/>
      <c r="E3642" s="178">
        <v>83749.679999999993</v>
      </c>
      <c r="F3642" s="178">
        <v>83749.679999999993</v>
      </c>
      <c r="G3642" s="178"/>
      <c r="H3642" s="178"/>
      <c r="I3642" s="178" t="s">
        <v>8112</v>
      </c>
      <c r="J3642" s="5" t="s">
        <v>8551</v>
      </c>
    </row>
    <row r="3643" spans="1:10" ht="51" x14ac:dyDescent="0.25">
      <c r="A3643" s="5" t="s">
        <v>8545</v>
      </c>
      <c r="B3643" s="178" t="s">
        <v>8564</v>
      </c>
      <c r="C3643" s="178"/>
      <c r="D3643" s="178"/>
      <c r="E3643" s="178">
        <v>40238.49</v>
      </c>
      <c r="F3643" s="178">
        <v>40238.49</v>
      </c>
      <c r="G3643" s="178"/>
      <c r="H3643" s="178"/>
      <c r="I3643" s="178" t="s">
        <v>8550</v>
      </c>
      <c r="J3643" s="5" t="s">
        <v>8551</v>
      </c>
    </row>
    <row r="3644" spans="1:10" ht="51" x14ac:dyDescent="0.25">
      <c r="A3644" s="5" t="s">
        <v>8546</v>
      </c>
      <c r="B3644" s="178" t="s">
        <v>8564</v>
      </c>
      <c r="C3644" s="178"/>
      <c r="D3644" s="178"/>
      <c r="E3644" s="178">
        <v>40238.49</v>
      </c>
      <c r="F3644" s="178">
        <v>40238.49</v>
      </c>
      <c r="G3644" s="178"/>
      <c r="H3644" s="178"/>
      <c r="I3644" s="178" t="s">
        <v>8110</v>
      </c>
      <c r="J3644" s="5" t="s">
        <v>8551</v>
      </c>
    </row>
    <row r="3645" spans="1:10" ht="51" x14ac:dyDescent="0.25">
      <c r="A3645" s="5" t="s">
        <v>8547</v>
      </c>
      <c r="B3645" s="178" t="s">
        <v>8564</v>
      </c>
      <c r="C3645" s="178"/>
      <c r="D3645" s="178"/>
      <c r="E3645" s="178">
        <v>40238.49</v>
      </c>
      <c r="F3645" s="178">
        <v>40238.49</v>
      </c>
      <c r="G3645" s="178"/>
      <c r="H3645" s="178"/>
      <c r="I3645" s="178" t="s">
        <v>8112</v>
      </c>
      <c r="J3645" s="5" t="s">
        <v>8551</v>
      </c>
    </row>
    <row r="3646" spans="1:10" ht="51" x14ac:dyDescent="0.25">
      <c r="A3646" s="5" t="s">
        <v>8548</v>
      </c>
      <c r="B3646" s="178" t="s">
        <v>8625</v>
      </c>
      <c r="C3646" s="178"/>
      <c r="D3646" s="178"/>
      <c r="E3646" s="352">
        <v>39500</v>
      </c>
      <c r="F3646" s="352">
        <v>39500</v>
      </c>
      <c r="G3646" s="178"/>
      <c r="H3646" s="178"/>
      <c r="I3646" s="178" t="s">
        <v>8377</v>
      </c>
      <c r="J3646" s="5" t="s">
        <v>8626</v>
      </c>
    </row>
    <row r="3647" spans="1:10" ht="51" x14ac:dyDescent="0.25">
      <c r="A3647" s="5" t="s">
        <v>8549</v>
      </c>
      <c r="B3647" s="178" t="s">
        <v>8625</v>
      </c>
      <c r="C3647" s="178"/>
      <c r="D3647" s="178"/>
      <c r="E3647" s="352">
        <v>39500</v>
      </c>
      <c r="F3647" s="352">
        <v>39500</v>
      </c>
      <c r="G3647" s="178"/>
      <c r="H3647" s="178"/>
      <c r="I3647" s="178" t="s">
        <v>8377</v>
      </c>
      <c r="J3647" s="5" t="s">
        <v>8627</v>
      </c>
    </row>
    <row r="3648" spans="1:10" ht="51" x14ac:dyDescent="0.25">
      <c r="A3648" s="5" t="s">
        <v>8628</v>
      </c>
      <c r="B3648" s="188" t="s">
        <v>1708</v>
      </c>
      <c r="C3648" s="188"/>
      <c r="D3648" s="188"/>
      <c r="E3648" s="353">
        <v>32386.9</v>
      </c>
      <c r="F3648" s="353">
        <v>32386.9</v>
      </c>
      <c r="G3648" s="188"/>
      <c r="H3648" s="188"/>
      <c r="I3648" s="188" t="s">
        <v>8632</v>
      </c>
      <c r="J3648" s="5" t="s">
        <v>8635</v>
      </c>
    </row>
    <row r="3649" spans="1:10" ht="51" x14ac:dyDescent="0.25">
      <c r="A3649" s="5" t="s">
        <v>8629</v>
      </c>
      <c r="B3649" s="188" t="s">
        <v>8633</v>
      </c>
      <c r="C3649" s="188"/>
      <c r="D3649" s="188"/>
      <c r="E3649" s="353">
        <v>45443</v>
      </c>
      <c r="F3649" s="353">
        <v>45443</v>
      </c>
      <c r="G3649" s="188"/>
      <c r="H3649" s="188"/>
      <c r="I3649" s="188" t="s">
        <v>8634</v>
      </c>
      <c r="J3649" s="5" t="s">
        <v>8635</v>
      </c>
    </row>
    <row r="3650" spans="1:10" ht="51" x14ac:dyDescent="0.25">
      <c r="A3650" s="5" t="s">
        <v>8630</v>
      </c>
      <c r="B3650" s="188" t="s">
        <v>8636</v>
      </c>
      <c r="C3650" s="188"/>
      <c r="D3650" s="188"/>
      <c r="E3650" s="353">
        <v>60248.55</v>
      </c>
      <c r="F3650" s="353">
        <v>60248.55</v>
      </c>
      <c r="G3650" s="188"/>
      <c r="H3650" s="188"/>
      <c r="I3650" s="188" t="s">
        <v>8634</v>
      </c>
      <c r="J3650" s="5" t="s">
        <v>8635</v>
      </c>
    </row>
    <row r="3651" spans="1:10" ht="51" x14ac:dyDescent="0.25">
      <c r="A3651" s="5" t="s">
        <v>8631</v>
      </c>
      <c r="B3651" s="188" t="s">
        <v>8637</v>
      </c>
      <c r="C3651" s="188"/>
      <c r="D3651" s="188"/>
      <c r="E3651" s="353">
        <v>45600</v>
      </c>
      <c r="F3651" s="353">
        <v>45600</v>
      </c>
      <c r="G3651" s="188"/>
      <c r="H3651" s="188"/>
      <c r="I3651" s="188" t="s">
        <v>8634</v>
      </c>
      <c r="J3651" s="5" t="s">
        <v>8635</v>
      </c>
    </row>
    <row r="3652" spans="1:10" ht="51" x14ac:dyDescent="0.25">
      <c r="A3652" s="5" t="s">
        <v>8638</v>
      </c>
      <c r="B3652" s="188" t="s">
        <v>3362</v>
      </c>
      <c r="C3652" s="188"/>
      <c r="D3652" s="188"/>
      <c r="E3652" s="353">
        <v>11000</v>
      </c>
      <c r="F3652" s="353">
        <v>11000</v>
      </c>
      <c r="G3652" s="188"/>
      <c r="H3652" s="188"/>
      <c r="I3652" s="188" t="s">
        <v>8634</v>
      </c>
      <c r="J3652" s="5" t="s">
        <v>8635</v>
      </c>
    </row>
    <row r="3653" spans="1:10" ht="51" x14ac:dyDescent="0.25">
      <c r="A3653" s="5" t="s">
        <v>8639</v>
      </c>
      <c r="B3653" s="188" t="s">
        <v>8642</v>
      </c>
      <c r="C3653" s="188"/>
      <c r="D3653" s="188"/>
      <c r="E3653" s="353">
        <v>10200</v>
      </c>
      <c r="F3653" s="353">
        <v>10200</v>
      </c>
      <c r="G3653" s="188"/>
      <c r="H3653" s="188"/>
      <c r="I3653" s="188" t="s">
        <v>8634</v>
      </c>
      <c r="J3653" s="5" t="s">
        <v>8635</v>
      </c>
    </row>
    <row r="3654" spans="1:10" ht="51" x14ac:dyDescent="0.25">
      <c r="A3654" s="5" t="s">
        <v>8640</v>
      </c>
      <c r="B3654" s="188" t="s">
        <v>8643</v>
      </c>
      <c r="C3654" s="188"/>
      <c r="D3654" s="188"/>
      <c r="E3654" s="353">
        <v>20500</v>
      </c>
      <c r="F3654" s="353">
        <v>20500</v>
      </c>
      <c r="G3654" s="188"/>
      <c r="H3654" s="188"/>
      <c r="I3654" s="188" t="s">
        <v>8634</v>
      </c>
      <c r="J3654" s="5" t="s">
        <v>8635</v>
      </c>
    </row>
    <row r="3655" spans="1:10" ht="51" x14ac:dyDescent="0.25">
      <c r="A3655" s="5" t="s">
        <v>8641</v>
      </c>
      <c r="B3655" s="188" t="s">
        <v>8652</v>
      </c>
      <c r="C3655" s="188"/>
      <c r="D3655" s="188"/>
      <c r="E3655" s="353">
        <v>12000</v>
      </c>
      <c r="F3655" s="353">
        <v>12000</v>
      </c>
      <c r="G3655" s="188"/>
      <c r="H3655" s="188"/>
      <c r="I3655" s="188" t="s">
        <v>8634</v>
      </c>
      <c r="J3655" s="5" t="s">
        <v>8653</v>
      </c>
    </row>
    <row r="3656" spans="1:10" ht="51" x14ac:dyDescent="0.25">
      <c r="A3656" s="5" t="s">
        <v>8646</v>
      </c>
      <c r="B3656" s="188" t="s">
        <v>8652</v>
      </c>
      <c r="C3656" s="18"/>
      <c r="D3656" s="18"/>
      <c r="E3656" s="353">
        <v>12000</v>
      </c>
      <c r="F3656" s="353">
        <v>12000</v>
      </c>
      <c r="G3656" s="18"/>
      <c r="H3656" s="18"/>
      <c r="I3656" s="188" t="s">
        <v>8634</v>
      </c>
      <c r="J3656" s="5" t="s">
        <v>8653</v>
      </c>
    </row>
    <row r="3657" spans="1:10" ht="51" x14ac:dyDescent="0.25">
      <c r="A3657" s="18" t="s">
        <v>8647</v>
      </c>
      <c r="B3657" s="71" t="s">
        <v>8654</v>
      </c>
      <c r="C3657" s="5"/>
      <c r="D3657" s="5"/>
      <c r="E3657" s="354">
        <v>11000</v>
      </c>
      <c r="F3657" s="354">
        <v>11000</v>
      </c>
      <c r="G3657" s="5"/>
      <c r="H3657" s="5"/>
      <c r="I3657" s="188" t="s">
        <v>8634</v>
      </c>
      <c r="J3657" s="5" t="s">
        <v>8653</v>
      </c>
    </row>
    <row r="3658" spans="1:10" ht="51" x14ac:dyDescent="0.25">
      <c r="A3658" s="18" t="s">
        <v>8648</v>
      </c>
      <c r="B3658" s="71" t="s">
        <v>8654</v>
      </c>
      <c r="C3658" s="5"/>
      <c r="D3658" s="5"/>
      <c r="E3658" s="354">
        <v>11000</v>
      </c>
      <c r="F3658" s="354">
        <v>11000</v>
      </c>
      <c r="G3658" s="5"/>
      <c r="H3658" s="5"/>
      <c r="I3658" s="188" t="s">
        <v>8634</v>
      </c>
      <c r="J3658" s="5" t="s">
        <v>8653</v>
      </c>
    </row>
    <row r="3659" spans="1:10" ht="51" x14ac:dyDescent="0.25">
      <c r="A3659" s="18" t="s">
        <v>8649</v>
      </c>
      <c r="B3659" s="71" t="s">
        <v>8655</v>
      </c>
      <c r="C3659" s="5"/>
      <c r="D3659" s="5"/>
      <c r="E3659" s="354">
        <v>12000</v>
      </c>
      <c r="F3659" s="354">
        <v>12000</v>
      </c>
      <c r="G3659" s="5"/>
      <c r="H3659" s="5"/>
      <c r="I3659" s="188" t="s">
        <v>8634</v>
      </c>
      <c r="J3659" s="5" t="s">
        <v>8653</v>
      </c>
    </row>
    <row r="3660" spans="1:10" ht="51" x14ac:dyDescent="0.25">
      <c r="A3660" s="18" t="s">
        <v>8650</v>
      </c>
      <c r="B3660" s="71" t="s">
        <v>8656</v>
      </c>
      <c r="C3660" s="5"/>
      <c r="D3660" s="5"/>
      <c r="E3660" s="354">
        <v>50000</v>
      </c>
      <c r="F3660" s="354">
        <v>50000</v>
      </c>
      <c r="G3660" s="5"/>
      <c r="H3660" s="5"/>
      <c r="I3660" s="5" t="s">
        <v>8657</v>
      </c>
      <c r="J3660" s="5" t="s">
        <v>8653</v>
      </c>
    </row>
    <row r="3661" spans="1:10" ht="51" x14ac:dyDescent="0.25">
      <c r="A3661" s="18" t="s">
        <v>8651</v>
      </c>
      <c r="B3661" s="71" t="s">
        <v>1708</v>
      </c>
      <c r="C3661" s="5"/>
      <c r="D3661" s="5"/>
      <c r="E3661" s="354">
        <v>40000</v>
      </c>
      <c r="F3661" s="354">
        <v>40000</v>
      </c>
      <c r="G3661" s="5"/>
      <c r="H3661" s="5"/>
      <c r="I3661" s="5" t="s">
        <v>8657</v>
      </c>
      <c r="J3661" s="5" t="s">
        <v>8653</v>
      </c>
    </row>
    <row r="3662" spans="1:10" ht="51" x14ac:dyDescent="0.25">
      <c r="A3662" s="18" t="s">
        <v>8658</v>
      </c>
      <c r="B3662" s="5" t="s">
        <v>8659</v>
      </c>
      <c r="C3662" s="5"/>
      <c r="D3662" s="5"/>
      <c r="E3662" s="354">
        <v>250300</v>
      </c>
      <c r="F3662" s="354">
        <v>250300</v>
      </c>
      <c r="G3662" s="5"/>
      <c r="H3662" s="5"/>
      <c r="I3662" s="5" t="s">
        <v>8657</v>
      </c>
      <c r="J3662" s="5" t="s">
        <v>8653</v>
      </c>
    </row>
    <row r="3663" spans="1:10" ht="51" x14ac:dyDescent="0.25">
      <c r="A3663" s="18" t="s">
        <v>8660</v>
      </c>
      <c r="B3663" s="71" t="s">
        <v>8664</v>
      </c>
      <c r="C3663" s="5"/>
      <c r="D3663" s="5"/>
      <c r="E3663" s="354">
        <v>36900</v>
      </c>
      <c r="F3663" s="354">
        <v>36900</v>
      </c>
      <c r="G3663" s="5"/>
      <c r="H3663" s="5"/>
      <c r="I3663" s="5" t="s">
        <v>8657</v>
      </c>
      <c r="J3663" s="5" t="s">
        <v>8653</v>
      </c>
    </row>
    <row r="3664" spans="1:10" ht="51" x14ac:dyDescent="0.25">
      <c r="A3664" s="18" t="s">
        <v>8661</v>
      </c>
      <c r="B3664" s="71" t="s">
        <v>7880</v>
      </c>
      <c r="C3664" s="5"/>
      <c r="D3664" s="5"/>
      <c r="E3664" s="354">
        <v>27873.34</v>
      </c>
      <c r="F3664" s="354">
        <v>27873.34</v>
      </c>
      <c r="G3664" s="5"/>
      <c r="H3664" s="5"/>
      <c r="I3664" s="5" t="s">
        <v>8666</v>
      </c>
      <c r="J3664" s="5" t="s">
        <v>8653</v>
      </c>
    </row>
    <row r="3665" spans="1:10" ht="51" x14ac:dyDescent="0.25">
      <c r="A3665" s="18" t="s">
        <v>8662</v>
      </c>
      <c r="B3665" s="71" t="s">
        <v>7880</v>
      </c>
      <c r="C3665" s="5"/>
      <c r="D3665" s="5"/>
      <c r="E3665" s="354">
        <v>27873.34</v>
      </c>
      <c r="F3665" s="354">
        <v>27873.34</v>
      </c>
      <c r="G3665" s="5"/>
      <c r="H3665" s="5"/>
      <c r="I3665" s="5" t="s">
        <v>8667</v>
      </c>
      <c r="J3665" s="5" t="s">
        <v>8653</v>
      </c>
    </row>
    <row r="3666" spans="1:10" ht="51" x14ac:dyDescent="0.25">
      <c r="A3666" s="18" t="s">
        <v>8663</v>
      </c>
      <c r="B3666" s="71" t="s">
        <v>7880</v>
      </c>
      <c r="C3666" s="5"/>
      <c r="D3666" s="5"/>
      <c r="E3666" s="354">
        <v>27873.34</v>
      </c>
      <c r="F3666" s="354">
        <v>27873.34</v>
      </c>
      <c r="G3666" s="5"/>
      <c r="H3666" s="5"/>
      <c r="I3666" s="5" t="s">
        <v>8110</v>
      </c>
      <c r="J3666" s="5" t="s">
        <v>8653</v>
      </c>
    </row>
    <row r="3667" spans="1:10" ht="51" x14ac:dyDescent="0.25">
      <c r="A3667" s="18" t="s">
        <v>8665</v>
      </c>
      <c r="B3667" s="71" t="s">
        <v>7880</v>
      </c>
      <c r="C3667" s="5"/>
      <c r="D3667" s="5"/>
      <c r="E3667" s="354">
        <v>27873.34</v>
      </c>
      <c r="F3667" s="354">
        <v>27873.34</v>
      </c>
      <c r="G3667" s="5"/>
      <c r="H3667" s="5"/>
      <c r="I3667" s="5" t="s">
        <v>8668</v>
      </c>
      <c r="J3667" s="5" t="s">
        <v>8653</v>
      </c>
    </row>
    <row r="3668" spans="1:10" ht="38.25" x14ac:dyDescent="0.25">
      <c r="A3668" s="18" t="s">
        <v>12758</v>
      </c>
      <c r="B3668" s="71" t="s">
        <v>12759</v>
      </c>
      <c r="C3668" s="5"/>
      <c r="D3668" s="5"/>
      <c r="E3668" s="154">
        <v>42597</v>
      </c>
      <c r="F3668" s="154">
        <v>42597</v>
      </c>
      <c r="G3668" s="5"/>
      <c r="H3668" s="5"/>
      <c r="I3668" s="5" t="s">
        <v>7870</v>
      </c>
      <c r="J3668" s="5" t="s">
        <v>12760</v>
      </c>
    </row>
    <row r="3669" spans="1:10" x14ac:dyDescent="0.25">
      <c r="A3669" s="18"/>
      <c r="B3669" s="71"/>
      <c r="C3669" s="5"/>
      <c r="D3669" s="5"/>
      <c r="E3669" s="5"/>
      <c r="F3669" s="5"/>
      <c r="G3669" s="5"/>
      <c r="H3669" s="5"/>
      <c r="I3669" s="5"/>
      <c r="J3669" s="5"/>
    </row>
    <row r="3670" spans="1:10" x14ac:dyDescent="0.25">
      <c r="A3670" s="18"/>
      <c r="B3670" s="71"/>
      <c r="C3670" s="5"/>
      <c r="D3670" s="5"/>
      <c r="E3670" s="5"/>
      <c r="F3670" s="5"/>
      <c r="G3670" s="5"/>
      <c r="H3670" s="5"/>
      <c r="I3670" s="5"/>
      <c r="J3670" s="5"/>
    </row>
  </sheetData>
  <autoFilter ref="A1:J3502" xr:uid="{00000000-0009-0000-0000-00000C000000}"/>
  <mergeCells count="10">
    <mergeCell ref="J2:J3"/>
    <mergeCell ref="A2:A3"/>
    <mergeCell ref="B2:B3"/>
    <mergeCell ref="E2:E3"/>
    <mergeCell ref="F2:F3"/>
    <mergeCell ref="I2:I3"/>
    <mergeCell ref="G2:G3"/>
    <mergeCell ref="H2:H3"/>
    <mergeCell ref="D2:D3"/>
    <mergeCell ref="C2:C3"/>
  </mergeCells>
  <phoneticPr fontId="44" type="noConversion"/>
  <conditionalFormatting sqref="A3669:A1048576 A1:A3389">
    <cfRule type="duplicateValues" dxfId="8" priority="392"/>
  </conditionalFormatting>
  <pageMargins left="0.31496062992125984" right="0.31496062992125984" top="0.35433070866141736" bottom="0.35433070866141736" header="0.31496062992125984" footer="0.31496062992125984"/>
  <pageSetup paperSize="9" scale="57" fitToHeight="0" orientation="landscape" r:id="rId1"/>
  <rowBreaks count="6" manualBreakCount="6">
    <brk id="3138" max="10" man="1"/>
    <brk id="3145" max="10" man="1"/>
    <brk id="3168" max="10" man="1"/>
    <brk id="3465" max="10" man="1"/>
    <brk id="3485" max="10" man="1"/>
    <brk id="3637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80"/>
  <sheetViews>
    <sheetView view="pageBreakPreview" topLeftCell="C1" zoomScaleNormal="100" zoomScaleSheetLayoutView="100" workbookViewId="0">
      <selection activeCell="D15" sqref="D15:D16"/>
    </sheetView>
  </sheetViews>
  <sheetFormatPr defaultRowHeight="15" x14ac:dyDescent="0.25"/>
  <cols>
    <col min="1" max="1" width="28.42578125" style="6" customWidth="1"/>
    <col min="2" max="2" width="45" style="6" customWidth="1"/>
    <col min="3" max="3" width="42.85546875" style="6" customWidth="1"/>
    <col min="4" max="4" width="23.42578125" style="6" customWidth="1"/>
    <col min="5" max="5" width="24.42578125" style="6" customWidth="1"/>
    <col min="6" max="6" width="39.85546875" style="6" customWidth="1"/>
    <col min="7" max="7" width="30.42578125" style="6" customWidth="1"/>
    <col min="8" max="8" width="43.140625" style="6" customWidth="1"/>
    <col min="9" max="9" width="42.28515625" style="6" customWidth="1"/>
    <col min="10" max="16384" width="9.140625" style="6"/>
  </cols>
  <sheetData>
    <row r="1" spans="1:9" ht="36" customHeight="1" x14ac:dyDescent="0.45">
      <c r="A1" s="421" t="s">
        <v>3888</v>
      </c>
      <c r="B1" s="422"/>
      <c r="C1" s="422"/>
      <c r="D1" s="422"/>
      <c r="E1" s="422"/>
      <c r="F1" s="422"/>
      <c r="G1" s="422"/>
      <c r="H1" s="422"/>
      <c r="I1" s="422"/>
    </row>
    <row r="2" spans="1:9" ht="36" customHeight="1" x14ac:dyDescent="0.45">
      <c r="A2" s="421" t="s">
        <v>3887</v>
      </c>
      <c r="B2" s="422"/>
      <c r="C2" s="422"/>
      <c r="D2" s="422"/>
      <c r="E2" s="422"/>
      <c r="F2" s="422"/>
      <c r="G2" s="422"/>
      <c r="H2" s="422"/>
      <c r="I2" s="422"/>
    </row>
    <row r="3" spans="1:9" ht="23.25" customHeight="1" x14ac:dyDescent="0.45">
      <c r="A3" s="60"/>
      <c r="B3" s="60"/>
      <c r="C3" s="60"/>
      <c r="D3" s="60"/>
      <c r="E3" s="60"/>
      <c r="F3" s="60"/>
      <c r="G3" s="60"/>
      <c r="H3" s="60"/>
      <c r="I3" s="60"/>
    </row>
    <row r="4" spans="1:9" ht="0.75" customHeight="1" x14ac:dyDescent="0.45">
      <c r="A4" s="60"/>
      <c r="B4" s="60"/>
      <c r="C4" s="60"/>
      <c r="D4" s="60"/>
      <c r="E4" s="60"/>
      <c r="F4" s="60"/>
      <c r="G4" s="60"/>
      <c r="H4" s="60"/>
      <c r="I4" s="60"/>
    </row>
    <row r="5" spans="1:9" ht="23.25" hidden="1" customHeight="1" x14ac:dyDescent="0.45">
      <c r="A5" s="60"/>
      <c r="B5" s="60"/>
      <c r="C5" s="60"/>
      <c r="D5" s="60"/>
      <c r="E5" s="60"/>
      <c r="F5" s="60"/>
      <c r="G5" s="60"/>
      <c r="H5" s="60"/>
      <c r="I5" s="60"/>
    </row>
    <row r="6" spans="1:9" ht="22.5" customHeight="1" x14ac:dyDescent="0.4">
      <c r="A6" s="61" t="s">
        <v>8606</v>
      </c>
      <c r="B6" s="44"/>
      <c r="C6" s="44"/>
      <c r="D6" s="44"/>
      <c r="E6" s="44"/>
      <c r="F6" s="44"/>
      <c r="G6" s="44"/>
      <c r="H6" s="44"/>
      <c r="I6" s="44"/>
    </row>
    <row r="7" spans="1:9" ht="23.25" hidden="1" customHeight="1" x14ac:dyDescent="0.4">
      <c r="A7" s="61"/>
      <c r="B7" s="44"/>
      <c r="C7" s="44"/>
      <c r="D7" s="44"/>
      <c r="E7" s="44"/>
      <c r="F7" s="44"/>
      <c r="G7" s="44"/>
      <c r="H7" s="44"/>
      <c r="I7" s="44"/>
    </row>
    <row r="8" spans="1:9" ht="23.25" hidden="1" customHeight="1" x14ac:dyDescent="0.4">
      <c r="A8" s="61"/>
      <c r="B8" s="44"/>
      <c r="C8" s="44"/>
      <c r="D8" s="44"/>
      <c r="E8" s="44"/>
      <c r="F8" s="44"/>
      <c r="G8" s="44"/>
      <c r="H8" s="44"/>
      <c r="I8" s="44"/>
    </row>
    <row r="9" spans="1:9" ht="29.25" customHeight="1" x14ac:dyDescent="0.3">
      <c r="A9" s="45"/>
      <c r="B9" s="44"/>
      <c r="C9" s="44"/>
      <c r="D9" s="44"/>
      <c r="E9" s="44"/>
      <c r="F9" s="44"/>
      <c r="G9" s="44"/>
      <c r="H9" s="44"/>
      <c r="I9" s="44"/>
    </row>
    <row r="10" spans="1:9" ht="30" customHeight="1" x14ac:dyDescent="0.35">
      <c r="A10" s="419" t="s">
        <v>8062</v>
      </c>
      <c r="B10" s="420"/>
      <c r="C10" s="420"/>
      <c r="D10" s="420"/>
      <c r="E10" s="420"/>
      <c r="F10" s="420"/>
      <c r="G10" s="420"/>
      <c r="H10" s="420"/>
      <c r="I10" s="420"/>
    </row>
    <row r="11" spans="1:9" ht="27.75" customHeight="1" x14ac:dyDescent="0.35">
      <c r="A11" s="419" t="s">
        <v>8064</v>
      </c>
      <c r="B11" s="420"/>
      <c r="C11" s="420"/>
      <c r="D11" s="420"/>
      <c r="E11" s="420"/>
      <c r="F11" s="420"/>
      <c r="G11" s="420"/>
      <c r="H11" s="420"/>
      <c r="I11" s="420"/>
    </row>
    <row r="12" spans="1:9" ht="31.5" customHeight="1" x14ac:dyDescent="0.4">
      <c r="A12" s="46"/>
      <c r="B12" s="61"/>
      <c r="C12" s="61"/>
      <c r="D12" s="61"/>
      <c r="E12" s="61"/>
      <c r="F12" s="61"/>
      <c r="G12" s="61"/>
      <c r="H12" s="61"/>
      <c r="I12" s="61"/>
    </row>
    <row r="13" spans="1:9" ht="27.75" hidden="1" customHeight="1" x14ac:dyDescent="0.4">
      <c r="A13" s="46"/>
      <c r="B13" s="61"/>
      <c r="C13" s="61"/>
      <c r="D13" s="61"/>
      <c r="E13" s="61"/>
      <c r="F13" s="61"/>
      <c r="G13" s="61"/>
      <c r="H13" s="61"/>
      <c r="I13" s="61"/>
    </row>
    <row r="14" spans="1:9" ht="20.25" hidden="1" customHeight="1" x14ac:dyDescent="0.25">
      <c r="A14" s="47"/>
      <c r="B14" s="48"/>
      <c r="C14" s="47"/>
      <c r="D14" s="47"/>
      <c r="E14" s="47"/>
      <c r="F14" s="47"/>
      <c r="G14" s="47"/>
      <c r="H14" s="47"/>
      <c r="I14" s="47"/>
    </row>
    <row r="15" spans="1:9" ht="63.75" customHeight="1" x14ac:dyDescent="0.25">
      <c r="A15" s="424" t="s">
        <v>3586</v>
      </c>
      <c r="B15" s="424" t="s">
        <v>702</v>
      </c>
      <c r="C15" s="424" t="s">
        <v>4821</v>
      </c>
      <c r="D15" s="424" t="s">
        <v>4822</v>
      </c>
      <c r="E15" s="424" t="s">
        <v>4129</v>
      </c>
      <c r="F15" s="424" t="s">
        <v>4130</v>
      </c>
      <c r="G15" s="424" t="s">
        <v>701</v>
      </c>
      <c r="H15" s="424" t="s">
        <v>700</v>
      </c>
      <c r="I15" s="424" t="s">
        <v>699</v>
      </c>
    </row>
    <row r="16" spans="1:9" s="57" customFormat="1" ht="37.5" customHeight="1" x14ac:dyDescent="0.2">
      <c r="A16" s="424"/>
      <c r="B16" s="424"/>
      <c r="C16" s="424"/>
      <c r="D16" s="424"/>
      <c r="E16" s="424"/>
      <c r="F16" s="424"/>
      <c r="G16" s="424"/>
      <c r="H16" s="424"/>
      <c r="I16" s="424"/>
    </row>
    <row r="17" spans="1:14" s="4" customFormat="1" ht="215.25" customHeight="1" x14ac:dyDescent="0.25">
      <c r="A17" s="100"/>
      <c r="B17" s="100"/>
      <c r="C17" s="102"/>
      <c r="D17" s="100"/>
      <c r="E17" s="100"/>
      <c r="F17" s="78"/>
      <c r="G17" s="77"/>
      <c r="H17" s="101"/>
      <c r="I17" s="101"/>
      <c r="J17" s="37"/>
      <c r="K17" s="37"/>
      <c r="L17" s="6"/>
      <c r="M17" s="6"/>
      <c r="N17" s="6"/>
    </row>
    <row r="18" spans="1:14" ht="52.5" customHeight="1" x14ac:dyDescent="0.3">
      <c r="A18" s="45"/>
      <c r="B18" s="44"/>
      <c r="C18" s="44"/>
      <c r="D18" s="44"/>
      <c r="E18" s="44"/>
      <c r="F18" s="44"/>
      <c r="G18" s="44"/>
      <c r="H18" s="44"/>
      <c r="I18" s="44"/>
    </row>
    <row r="19" spans="1:14" ht="72.75" customHeight="1" x14ac:dyDescent="0.4">
      <c r="D19" s="99"/>
      <c r="E19" s="99"/>
      <c r="F19" s="425" t="s">
        <v>7879</v>
      </c>
      <c r="G19" s="425"/>
      <c r="H19" s="425"/>
      <c r="I19" s="425"/>
    </row>
    <row r="20" spans="1:14" ht="27.75" x14ac:dyDescent="0.4">
      <c r="A20" s="46"/>
      <c r="B20" s="423"/>
      <c r="C20" s="423"/>
      <c r="D20" s="423"/>
      <c r="E20" s="423"/>
      <c r="F20" s="423"/>
      <c r="G20" s="423"/>
      <c r="H20" s="423"/>
      <c r="I20" s="423"/>
    </row>
    <row r="21" spans="1:14" ht="27.75" x14ac:dyDescent="0.4">
      <c r="A21" s="46"/>
      <c r="B21" s="99"/>
      <c r="C21" s="99"/>
      <c r="D21" s="99"/>
      <c r="E21" s="99"/>
      <c r="F21" s="99"/>
      <c r="G21" s="99"/>
      <c r="H21" s="99"/>
      <c r="I21" s="99"/>
    </row>
    <row r="22" spans="1:14" ht="27.75" x14ac:dyDescent="0.4">
      <c r="A22" s="46"/>
      <c r="B22" s="99"/>
      <c r="C22" s="99"/>
      <c r="D22" s="99"/>
      <c r="E22" s="99"/>
      <c r="F22" s="99"/>
      <c r="G22" s="99"/>
      <c r="H22" s="99"/>
      <c r="I22" s="99"/>
    </row>
    <row r="23" spans="1:14" ht="20.25" x14ac:dyDescent="0.25">
      <c r="A23" s="47"/>
      <c r="B23" s="48"/>
      <c r="C23" s="47"/>
      <c r="D23" s="47"/>
      <c r="E23" s="47"/>
      <c r="F23" s="47"/>
      <c r="G23" s="47"/>
      <c r="H23" s="47"/>
      <c r="I23" s="47"/>
    </row>
    <row r="37" ht="31.5" customHeight="1" x14ac:dyDescent="0.25"/>
    <row r="38" ht="33" customHeight="1" x14ac:dyDescent="0.25"/>
    <row r="77" ht="2.25" customHeight="1" x14ac:dyDescent="0.25"/>
    <row r="78" ht="15" hidden="1" customHeight="1" x14ac:dyDescent="0.25"/>
    <row r="79" ht="15" hidden="1" customHeight="1" x14ac:dyDescent="0.25"/>
    <row r="80" ht="15" hidden="1" customHeight="1" x14ac:dyDescent="0.25"/>
  </sheetData>
  <autoFilter ref="A16:I16" xr:uid="{00000000-0009-0000-0000-00000D000000}"/>
  <mergeCells count="15">
    <mergeCell ref="A10:I10"/>
    <mergeCell ref="A11:I11"/>
    <mergeCell ref="A1:I1"/>
    <mergeCell ref="A2:I2"/>
    <mergeCell ref="B20:I20"/>
    <mergeCell ref="A15:A16"/>
    <mergeCell ref="B15:B16"/>
    <mergeCell ref="C15:C16"/>
    <mergeCell ref="D15:D16"/>
    <mergeCell ref="E15:E16"/>
    <mergeCell ref="F15:F16"/>
    <mergeCell ref="G15:G16"/>
    <mergeCell ref="H15:H16"/>
    <mergeCell ref="F19:I19"/>
    <mergeCell ref="I15:I16"/>
  </mergeCells>
  <conditionalFormatting sqref="A15:A16">
    <cfRule type="duplicateValues" dxfId="7" priority="4"/>
  </conditionalFormatting>
  <conditionalFormatting sqref="A17">
    <cfRule type="duplicateValues" dxfId="6" priority="1"/>
  </conditionalFormatting>
  <pageMargins left="0.7" right="0.7" top="0.75" bottom="0.75" header="0.3" footer="0.3"/>
  <pageSetup paperSize="9" scale="37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466"/>
  <sheetViews>
    <sheetView view="pageBreakPreview" topLeftCell="A11" zoomScale="60" zoomScaleNormal="100" workbookViewId="0">
      <selection activeCell="A15" sqref="A15:XFD17"/>
    </sheetView>
  </sheetViews>
  <sheetFormatPr defaultRowHeight="15" x14ac:dyDescent="0.25"/>
  <cols>
    <col min="1" max="1" width="14.28515625" customWidth="1"/>
    <col min="2" max="2" width="21.42578125" customWidth="1"/>
    <col min="3" max="3" width="24.85546875" customWidth="1"/>
    <col min="4" max="4" width="23.42578125" customWidth="1"/>
    <col min="5" max="5" width="24.42578125" customWidth="1"/>
    <col min="6" max="6" width="20" customWidth="1"/>
    <col min="7" max="7" width="19.140625" customWidth="1"/>
    <col min="8" max="8" width="20.42578125" customWidth="1"/>
    <col min="9" max="9" width="28.140625" customWidth="1"/>
    <col min="10" max="10" width="23.5703125" customWidth="1"/>
    <col min="11" max="11" width="28.42578125" customWidth="1"/>
    <col min="12" max="12" width="33" customWidth="1"/>
  </cols>
  <sheetData>
    <row r="1" spans="1:12" ht="36" customHeight="1" x14ac:dyDescent="0.45">
      <c r="A1" s="428" t="s">
        <v>3888</v>
      </c>
      <c r="B1" s="428"/>
      <c r="C1" s="428"/>
      <c r="D1" s="428"/>
      <c r="E1" s="428"/>
      <c r="F1" s="428"/>
      <c r="G1" s="428"/>
      <c r="H1" s="428"/>
      <c r="I1" s="428"/>
      <c r="J1" s="428"/>
      <c r="K1" s="428"/>
    </row>
    <row r="2" spans="1:12" ht="36" customHeight="1" x14ac:dyDescent="0.45">
      <c r="A2" s="428" t="s">
        <v>3887</v>
      </c>
      <c r="B2" s="428"/>
      <c r="C2" s="428"/>
      <c r="D2" s="428"/>
      <c r="E2" s="428"/>
      <c r="F2" s="428"/>
      <c r="G2" s="428"/>
      <c r="H2" s="428"/>
      <c r="I2" s="428"/>
      <c r="J2" s="428"/>
      <c r="K2" s="428"/>
    </row>
    <row r="3" spans="1:12" ht="23.25" customHeight="1" x14ac:dyDescent="0.4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23.25" customHeight="1" x14ac:dyDescent="0.4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2" ht="23.25" customHeight="1" x14ac:dyDescent="0.4">
      <c r="A5" s="17" t="s">
        <v>7872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2" ht="23.25" customHeight="1" x14ac:dyDescent="0.4">
      <c r="A6" s="21"/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2" ht="23.25" customHeight="1" x14ac:dyDescent="0.3">
      <c r="A7" s="13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2" ht="30" customHeight="1" x14ac:dyDescent="0.4">
      <c r="A8" s="14"/>
      <c r="B8" s="429" t="s">
        <v>3890</v>
      </c>
      <c r="C8" s="429"/>
      <c r="D8" s="429"/>
      <c r="E8" s="429"/>
      <c r="F8" s="429"/>
      <c r="G8" s="429"/>
      <c r="H8" s="429"/>
      <c r="I8" s="429"/>
      <c r="J8" s="429"/>
      <c r="K8" s="429"/>
    </row>
    <row r="9" spans="1:12" ht="27.75" customHeight="1" x14ac:dyDescent="0.4">
      <c r="A9" s="14"/>
      <c r="B9" s="429" t="s">
        <v>7862</v>
      </c>
      <c r="C9" s="429"/>
      <c r="D9" s="429"/>
      <c r="E9" s="429"/>
      <c r="F9" s="429"/>
      <c r="G9" s="429"/>
      <c r="H9" s="429"/>
      <c r="I9" s="429"/>
      <c r="J9" s="429"/>
      <c r="K9" s="429"/>
      <c r="L9" s="432"/>
    </row>
    <row r="10" spans="1:12" ht="27.75" customHeight="1" x14ac:dyDescent="0.4">
      <c r="A10" s="14"/>
      <c r="B10" s="21"/>
      <c r="C10" s="21"/>
      <c r="D10" s="21"/>
      <c r="E10" s="21"/>
      <c r="F10" s="21"/>
      <c r="G10" s="21"/>
      <c r="H10" s="21"/>
      <c r="I10" s="21"/>
      <c r="J10" s="21"/>
      <c r="K10" s="21"/>
    </row>
    <row r="11" spans="1:12" ht="20.25" x14ac:dyDescent="0.25">
      <c r="A11" s="2"/>
      <c r="B11" s="3"/>
      <c r="C11" s="2"/>
      <c r="D11" s="2"/>
      <c r="E11" s="2"/>
      <c r="F11" s="2"/>
      <c r="G11" s="2"/>
      <c r="H11" s="2"/>
      <c r="I11" s="2"/>
      <c r="J11" s="2"/>
      <c r="K11" s="2"/>
    </row>
    <row r="12" spans="1:12" ht="198" customHeight="1" x14ac:dyDescent="0.25">
      <c r="A12" s="35" t="s">
        <v>0</v>
      </c>
      <c r="B12" s="35" t="s">
        <v>1</v>
      </c>
      <c r="C12" s="35" t="s">
        <v>2</v>
      </c>
      <c r="D12" s="35" t="s">
        <v>3</v>
      </c>
      <c r="E12" s="35" t="s">
        <v>4</v>
      </c>
      <c r="F12" s="35" t="s">
        <v>4751</v>
      </c>
      <c r="G12" s="35" t="s">
        <v>4750</v>
      </c>
      <c r="H12" s="35" t="s">
        <v>5</v>
      </c>
      <c r="I12" s="35" t="s">
        <v>6</v>
      </c>
      <c r="J12" s="35" t="s">
        <v>7</v>
      </c>
      <c r="K12" s="35" t="s">
        <v>8</v>
      </c>
      <c r="L12" s="38" t="s">
        <v>9</v>
      </c>
    </row>
    <row r="13" spans="1:12" ht="13.5" customHeight="1" x14ac:dyDescent="0.25">
      <c r="A13" s="35">
        <v>1</v>
      </c>
      <c r="B13" s="35">
        <v>2</v>
      </c>
      <c r="C13" s="35">
        <v>3</v>
      </c>
      <c r="D13" s="35">
        <v>4</v>
      </c>
      <c r="E13" s="35">
        <v>5</v>
      </c>
      <c r="F13" s="35">
        <v>6</v>
      </c>
      <c r="G13" s="35">
        <v>7</v>
      </c>
      <c r="H13" s="35">
        <v>8</v>
      </c>
      <c r="I13" s="35">
        <v>9</v>
      </c>
      <c r="J13" s="35">
        <v>10</v>
      </c>
      <c r="K13" s="35">
        <v>11</v>
      </c>
      <c r="L13" s="39"/>
    </row>
    <row r="14" spans="1:12" ht="159.75" customHeight="1" x14ac:dyDescent="0.25">
      <c r="A14" s="62"/>
      <c r="B14" s="63"/>
      <c r="C14" s="63"/>
      <c r="D14" s="63"/>
      <c r="E14" s="63"/>
      <c r="F14" s="63"/>
      <c r="G14" s="63"/>
      <c r="H14" s="63"/>
      <c r="I14" s="63"/>
      <c r="J14" s="64"/>
      <c r="K14" s="63"/>
      <c r="L14" s="63"/>
    </row>
    <row r="15" spans="1:12" ht="159.75" customHeight="1" x14ac:dyDescent="0.25">
      <c r="A15" s="62"/>
      <c r="B15" s="63"/>
      <c r="C15" s="63"/>
      <c r="D15" s="63"/>
      <c r="E15" s="63"/>
      <c r="F15" s="63"/>
      <c r="G15" s="63"/>
      <c r="H15" s="63"/>
      <c r="I15" s="63"/>
      <c r="J15" s="64"/>
      <c r="K15" s="63"/>
      <c r="L15" s="63"/>
    </row>
    <row r="16" spans="1:12" ht="159.75" customHeight="1" x14ac:dyDescent="0.25">
      <c r="A16" s="62"/>
      <c r="B16" s="63"/>
      <c r="C16" s="63"/>
      <c r="D16" s="63"/>
      <c r="E16" s="63"/>
      <c r="F16" s="63"/>
      <c r="G16" s="63"/>
      <c r="H16" s="63"/>
      <c r="I16" s="63"/>
      <c r="J16" s="64"/>
      <c r="K16" s="63"/>
      <c r="L16" s="63"/>
    </row>
    <row r="17" spans="1:12" ht="165.75" customHeight="1" x14ac:dyDescent="0.25">
      <c r="A17" s="62"/>
      <c r="B17" s="63"/>
      <c r="C17" s="63"/>
      <c r="D17" s="63"/>
      <c r="E17" s="63"/>
      <c r="F17" s="63"/>
      <c r="G17" s="63"/>
      <c r="H17" s="63"/>
      <c r="I17" s="63"/>
      <c r="J17" s="64"/>
      <c r="K17" s="63"/>
      <c r="L17" s="63"/>
    </row>
    <row r="18" spans="1:12" s="1" customFormat="1" ht="28.5" customHeight="1" x14ac:dyDescent="0.25">
      <c r="A18" s="89"/>
      <c r="B18" s="89"/>
      <c r="C18" s="89"/>
      <c r="D18" s="89"/>
      <c r="E18" s="89"/>
      <c r="F18" s="89"/>
      <c r="G18" s="89"/>
      <c r="H18" s="89"/>
      <c r="I18" s="89"/>
      <c r="J18" s="89"/>
      <c r="K18" s="89"/>
    </row>
    <row r="19" spans="1:12" ht="22.5" customHeight="1" x14ac:dyDescent="0.25">
      <c r="A19" s="430" t="s">
        <v>7869</v>
      </c>
      <c r="B19" s="430"/>
      <c r="C19" s="430"/>
      <c r="D19" s="430"/>
      <c r="E19" s="15"/>
      <c r="F19" s="15"/>
      <c r="G19" s="15"/>
      <c r="H19" s="15"/>
      <c r="I19" s="15"/>
      <c r="J19" s="15"/>
      <c r="K19" s="431"/>
      <c r="L19" s="431"/>
    </row>
    <row r="20" spans="1:12" ht="32.25" customHeight="1" x14ac:dyDescent="0.4">
      <c r="A20" s="426" t="s">
        <v>7870</v>
      </c>
      <c r="B20" s="427"/>
      <c r="C20" s="427"/>
      <c r="D20" s="427"/>
      <c r="E20" s="15"/>
      <c r="F20" s="15"/>
      <c r="G20" s="15"/>
      <c r="H20" s="15"/>
      <c r="I20" s="15"/>
      <c r="J20" s="15"/>
      <c r="K20" s="15"/>
      <c r="L20" s="90" t="s">
        <v>7871</v>
      </c>
    </row>
    <row r="21" spans="1:12" ht="81" customHeight="1" x14ac:dyDescent="0.4">
      <c r="A21" s="16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2" ht="148.5" customHeight="1" x14ac:dyDescent="0.4">
      <c r="A22" s="16"/>
      <c r="B22" s="15"/>
      <c r="C22" s="15"/>
      <c r="D22" s="15"/>
      <c r="E22" s="15"/>
      <c r="F22" s="15"/>
      <c r="G22" s="15"/>
      <c r="H22" s="15"/>
      <c r="I22" s="15"/>
      <c r="J22" s="16"/>
      <c r="K22" s="15"/>
    </row>
    <row r="23" spans="1:12" ht="148.5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2" ht="144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2" ht="136.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2" ht="136.5" customHeight="1" x14ac:dyDescent="0.25"/>
    <row r="27" spans="1:12" ht="126.75" customHeight="1" x14ac:dyDescent="0.25"/>
    <row r="28" spans="1:12" ht="129.75" customHeight="1" x14ac:dyDescent="0.25"/>
    <row r="29" spans="1:12" ht="128.25" customHeight="1" x14ac:dyDescent="0.25"/>
    <row r="30" spans="1:12" ht="136.5" customHeight="1" x14ac:dyDescent="0.25"/>
    <row r="31" spans="1:12" ht="144.75" customHeight="1" x14ac:dyDescent="0.25"/>
    <row r="32" spans="1:12" ht="128.25" customHeight="1" x14ac:dyDescent="0.25"/>
    <row r="33" ht="135.75" customHeight="1" x14ac:dyDescent="0.25"/>
    <row r="34" ht="126.75" customHeight="1" x14ac:dyDescent="0.25"/>
    <row r="35" ht="132.75" customHeight="1" x14ac:dyDescent="0.25"/>
    <row r="36" ht="138.75" customHeight="1" x14ac:dyDescent="0.25"/>
    <row r="37" ht="132" customHeight="1" x14ac:dyDescent="0.25"/>
    <row r="38" ht="75" customHeight="1" x14ac:dyDescent="0.25"/>
    <row r="39" ht="126" customHeight="1" x14ac:dyDescent="0.25"/>
    <row r="40" ht="126" customHeight="1" x14ac:dyDescent="0.25"/>
    <row r="41" ht="126" customHeight="1" x14ac:dyDescent="0.25"/>
    <row r="42" ht="126" customHeight="1" x14ac:dyDescent="0.25"/>
    <row r="43" ht="126" customHeight="1" x14ac:dyDescent="0.25"/>
    <row r="44" ht="126" customHeight="1" x14ac:dyDescent="0.25"/>
    <row r="45" ht="126" customHeight="1" x14ac:dyDescent="0.25"/>
    <row r="46" ht="126" customHeight="1" x14ac:dyDescent="0.25"/>
    <row r="47" ht="126" customHeight="1" x14ac:dyDescent="0.25"/>
    <row r="48" ht="126" customHeight="1" x14ac:dyDescent="0.25"/>
    <row r="49" ht="126" customHeight="1" x14ac:dyDescent="0.25"/>
    <row r="50" ht="126" customHeight="1" x14ac:dyDescent="0.25"/>
    <row r="51" ht="126" customHeight="1" x14ac:dyDescent="0.25"/>
    <row r="52" ht="126" customHeight="1" x14ac:dyDescent="0.25"/>
    <row r="53" ht="126" customHeight="1" x14ac:dyDescent="0.25"/>
    <row r="54" ht="126" customHeight="1" x14ac:dyDescent="0.25"/>
    <row r="55" ht="126" customHeight="1" x14ac:dyDescent="0.25"/>
    <row r="56" ht="126" customHeight="1" x14ac:dyDescent="0.25"/>
    <row r="57" ht="148.5" customHeight="1" x14ac:dyDescent="0.25"/>
    <row r="58" ht="117.75" customHeight="1" x14ac:dyDescent="0.25"/>
    <row r="59" ht="111" customHeight="1" x14ac:dyDescent="0.25"/>
    <row r="60" ht="130.5" customHeight="1" x14ac:dyDescent="0.25"/>
    <row r="61" ht="96" customHeight="1" x14ac:dyDescent="0.25"/>
    <row r="62" ht="135" customHeight="1" x14ac:dyDescent="0.25"/>
    <row r="63" ht="132" customHeight="1" x14ac:dyDescent="0.25"/>
    <row r="64" ht="132" customHeight="1" x14ac:dyDescent="0.25"/>
    <row r="65" ht="151.5" customHeight="1" x14ac:dyDescent="0.25"/>
    <row r="66" ht="127.5" customHeight="1" x14ac:dyDescent="0.25"/>
    <row r="67" ht="130.5" customHeight="1" x14ac:dyDescent="0.25"/>
    <row r="68" ht="136.5" customHeight="1" x14ac:dyDescent="0.25"/>
    <row r="69" ht="139.5" customHeight="1" x14ac:dyDescent="0.25"/>
    <row r="70" ht="125.25" customHeight="1" x14ac:dyDescent="0.25"/>
    <row r="71" ht="125.25" customHeight="1" x14ac:dyDescent="0.25"/>
    <row r="72" ht="125.25" customHeight="1" x14ac:dyDescent="0.25"/>
    <row r="73" ht="140.25" customHeight="1" x14ac:dyDescent="0.25"/>
    <row r="74" ht="132" customHeight="1" x14ac:dyDescent="0.25"/>
    <row r="75" ht="123" customHeight="1" x14ac:dyDescent="0.25"/>
    <row r="76" ht="135" customHeight="1" x14ac:dyDescent="0.25"/>
    <row r="77" ht="130.5" customHeight="1" x14ac:dyDescent="0.25"/>
    <row r="78" ht="128.25" customHeight="1" x14ac:dyDescent="0.25"/>
    <row r="79" ht="102" customHeight="1" x14ac:dyDescent="0.25"/>
    <row r="80" ht="128.25" customHeight="1" x14ac:dyDescent="0.25"/>
    <row r="81" ht="134.25" customHeight="1" x14ac:dyDescent="0.25"/>
    <row r="82" ht="139.5" customHeight="1" x14ac:dyDescent="0.25"/>
    <row r="83" ht="146.25" customHeight="1" x14ac:dyDescent="0.25"/>
    <row r="84" ht="132.75" customHeight="1" x14ac:dyDescent="0.25"/>
    <row r="85" ht="134.25" customHeight="1" x14ac:dyDescent="0.25"/>
    <row r="86" ht="127.5" customHeight="1" x14ac:dyDescent="0.25"/>
    <row r="87" ht="134.25" customHeight="1" x14ac:dyDescent="0.25"/>
    <row r="88" ht="142.5" customHeight="1" x14ac:dyDescent="0.25"/>
    <row r="89" ht="132" customHeight="1" x14ac:dyDescent="0.25"/>
    <row r="90" ht="153.75" customHeight="1" x14ac:dyDescent="0.25"/>
    <row r="91" ht="129.75" customHeight="1" x14ac:dyDescent="0.25"/>
    <row r="92" ht="134.25" customHeight="1" x14ac:dyDescent="0.25"/>
    <row r="93" ht="132" customHeight="1" x14ac:dyDescent="0.25"/>
    <row r="94" ht="141" customHeight="1" x14ac:dyDescent="0.25"/>
    <row r="95" ht="134.25" customHeight="1" x14ac:dyDescent="0.25"/>
    <row r="96" ht="141.75" customHeight="1" x14ac:dyDescent="0.25"/>
    <row r="97" ht="143.25" customHeight="1" x14ac:dyDescent="0.25"/>
    <row r="98" ht="135" customHeight="1" x14ac:dyDescent="0.25"/>
    <row r="99" ht="90.75" customHeight="1" x14ac:dyDescent="0.25"/>
    <row r="100" ht="82.5" customHeight="1" x14ac:dyDescent="0.25"/>
    <row r="101" ht="150" customHeight="1" x14ac:dyDescent="0.25"/>
    <row r="102" ht="136.5" customHeight="1" x14ac:dyDescent="0.25"/>
    <row r="103" ht="147.75" customHeight="1" x14ac:dyDescent="0.25"/>
    <row r="104" ht="142.5" customHeight="1" x14ac:dyDescent="0.25"/>
    <row r="105" ht="142.5" customHeight="1" x14ac:dyDescent="0.25"/>
    <row r="106" ht="129.75" customHeight="1" x14ac:dyDescent="0.25"/>
    <row r="107" ht="117" customHeight="1" x14ac:dyDescent="0.25"/>
    <row r="108" ht="133.5" customHeight="1" x14ac:dyDescent="0.25"/>
    <row r="109" ht="133.5" customHeight="1" x14ac:dyDescent="0.25"/>
    <row r="110" ht="139.5" customHeight="1" x14ac:dyDescent="0.25"/>
    <row r="111" ht="134.25" customHeight="1" x14ac:dyDescent="0.25"/>
    <row r="112" ht="158.25" customHeight="1" x14ac:dyDescent="0.25"/>
    <row r="113" ht="147.75" customHeight="1" x14ac:dyDescent="0.25"/>
    <row r="114" ht="123.75" customHeight="1" x14ac:dyDescent="0.25"/>
    <row r="115" ht="130.5" customHeight="1" x14ac:dyDescent="0.25"/>
    <row r="116" ht="137.25" customHeight="1" x14ac:dyDescent="0.25"/>
    <row r="117" ht="149.25" customHeight="1" x14ac:dyDescent="0.25"/>
    <row r="118" ht="130.5" customHeight="1" x14ac:dyDescent="0.25"/>
    <row r="119" ht="129" customHeight="1" x14ac:dyDescent="0.25"/>
    <row r="120" ht="132.75" customHeight="1" x14ac:dyDescent="0.25"/>
    <row r="121" ht="142.5" customHeight="1" x14ac:dyDescent="0.25"/>
    <row r="122" ht="147" customHeight="1" x14ac:dyDescent="0.25"/>
    <row r="123" ht="144.75" customHeight="1" x14ac:dyDescent="0.25"/>
    <row r="124" ht="147" customHeight="1" x14ac:dyDescent="0.25"/>
    <row r="125" ht="127.5" customHeight="1" x14ac:dyDescent="0.25"/>
    <row r="126" ht="133.5" customHeight="1" x14ac:dyDescent="0.25"/>
    <row r="127" ht="147" customHeight="1" x14ac:dyDescent="0.25"/>
    <row r="128" ht="131.25" customHeight="1" x14ac:dyDescent="0.25"/>
    <row r="129" spans="1:12" ht="147.75" customHeight="1" x14ac:dyDescent="0.25"/>
    <row r="130" spans="1:12" ht="134.25" customHeight="1" x14ac:dyDescent="0.25"/>
    <row r="131" spans="1:12" ht="135" customHeight="1" x14ac:dyDescent="0.25"/>
    <row r="132" spans="1:12" ht="138" customHeight="1" x14ac:dyDescent="0.25"/>
    <row r="133" spans="1:12" ht="147" customHeight="1" x14ac:dyDescent="0.25"/>
    <row r="134" spans="1:12" ht="131.25" customHeight="1" x14ac:dyDescent="0.25"/>
    <row r="135" spans="1:12" ht="137.25" customHeight="1" x14ac:dyDescent="0.25"/>
    <row r="136" spans="1:12" ht="133.5" customHeight="1" x14ac:dyDescent="0.25"/>
    <row r="137" spans="1:12" ht="127.5" customHeight="1" x14ac:dyDescent="0.25"/>
    <row r="138" spans="1:12" ht="130.5" customHeight="1" x14ac:dyDescent="0.25"/>
    <row r="139" spans="1:12" ht="143.25" customHeight="1" x14ac:dyDescent="0.25"/>
    <row r="140" spans="1:12" ht="150" customHeight="1" x14ac:dyDescent="0.25"/>
    <row r="141" spans="1:12" ht="138" customHeight="1" x14ac:dyDescent="0.25"/>
    <row r="142" spans="1:12" s="1" customFormat="1" ht="135" customHeight="1" x14ac:dyDescent="0.25">
      <c r="A142"/>
      <c r="B142"/>
      <c r="C142"/>
      <c r="D142"/>
      <c r="E142"/>
      <c r="F142"/>
      <c r="G142"/>
      <c r="H142"/>
      <c r="I142"/>
      <c r="J142"/>
      <c r="K142"/>
      <c r="L142"/>
    </row>
    <row r="143" spans="1:12" s="1" customFormat="1" ht="136.5" customHeight="1" x14ac:dyDescent="0.25">
      <c r="A143"/>
      <c r="B143"/>
      <c r="C143"/>
      <c r="D143"/>
      <c r="E143"/>
      <c r="F143"/>
      <c r="G143"/>
      <c r="H143"/>
      <c r="I143"/>
      <c r="J143"/>
      <c r="K143"/>
      <c r="L143"/>
    </row>
    <row r="144" spans="1:12" s="1" customFormat="1" ht="139.5" customHeight="1" x14ac:dyDescent="0.25">
      <c r="A144"/>
      <c r="B144"/>
      <c r="C144"/>
      <c r="D144"/>
      <c r="E144"/>
      <c r="F144"/>
      <c r="G144"/>
      <c r="H144"/>
      <c r="I144"/>
      <c r="J144"/>
      <c r="K144"/>
      <c r="L144"/>
    </row>
    <row r="145" spans="1:12" s="1" customFormat="1" ht="157.5" customHeight="1" x14ac:dyDescent="0.25">
      <c r="A145"/>
      <c r="B145"/>
      <c r="C145"/>
      <c r="D145"/>
      <c r="E145"/>
      <c r="F145"/>
      <c r="G145"/>
      <c r="H145"/>
      <c r="I145"/>
      <c r="J145"/>
      <c r="K145"/>
      <c r="L145"/>
    </row>
    <row r="146" spans="1:12" s="1" customFormat="1" ht="142.5" customHeight="1" x14ac:dyDescent="0.25">
      <c r="A146"/>
      <c r="B146"/>
      <c r="C146"/>
      <c r="D146"/>
      <c r="E146"/>
      <c r="F146"/>
      <c r="G146"/>
      <c r="H146"/>
      <c r="I146"/>
      <c r="J146"/>
      <c r="K146"/>
      <c r="L146"/>
    </row>
    <row r="147" spans="1:12" s="1" customFormat="1" ht="134.25" customHeight="1" x14ac:dyDescent="0.25">
      <c r="A147"/>
      <c r="B147"/>
      <c r="C147"/>
      <c r="D147"/>
      <c r="E147"/>
      <c r="F147"/>
      <c r="G147"/>
      <c r="H147"/>
      <c r="I147"/>
      <c r="J147"/>
      <c r="K147"/>
      <c r="L147"/>
    </row>
    <row r="148" spans="1:12" s="1" customFormat="1" ht="138" customHeight="1" x14ac:dyDescent="0.25">
      <c r="A148"/>
      <c r="B148"/>
      <c r="C148"/>
      <c r="D148"/>
      <c r="E148"/>
      <c r="F148"/>
      <c r="G148"/>
      <c r="H148"/>
      <c r="I148"/>
      <c r="J148"/>
      <c r="K148"/>
      <c r="L148"/>
    </row>
    <row r="149" spans="1:12" s="1" customFormat="1" ht="141.75" customHeight="1" x14ac:dyDescent="0.25">
      <c r="A149"/>
      <c r="B149"/>
      <c r="C149"/>
      <c r="D149"/>
      <c r="E149"/>
      <c r="F149"/>
      <c r="G149"/>
      <c r="H149"/>
      <c r="I149"/>
      <c r="J149"/>
      <c r="K149"/>
      <c r="L149"/>
    </row>
    <row r="150" spans="1:12" s="1" customFormat="1" ht="136.5" customHeight="1" x14ac:dyDescent="0.25">
      <c r="A150"/>
      <c r="B150"/>
      <c r="C150"/>
      <c r="D150"/>
      <c r="E150"/>
      <c r="F150"/>
      <c r="G150"/>
      <c r="H150"/>
      <c r="I150"/>
      <c r="J150"/>
      <c r="K150"/>
      <c r="L150"/>
    </row>
    <row r="151" spans="1:12" s="1" customFormat="1" ht="136.5" customHeight="1" x14ac:dyDescent="0.25">
      <c r="A151"/>
      <c r="B151"/>
      <c r="C151"/>
      <c r="D151"/>
      <c r="E151"/>
      <c r="F151"/>
      <c r="G151"/>
      <c r="H151"/>
      <c r="I151"/>
      <c r="J151"/>
      <c r="K151"/>
      <c r="L151"/>
    </row>
    <row r="152" spans="1:12" s="1" customFormat="1" ht="137.25" customHeight="1" x14ac:dyDescent="0.25">
      <c r="A152"/>
      <c r="B152"/>
      <c r="C152"/>
      <c r="D152"/>
      <c r="E152"/>
      <c r="F152"/>
      <c r="G152"/>
      <c r="H152"/>
      <c r="I152"/>
      <c r="J152"/>
      <c r="K152"/>
      <c r="L152"/>
    </row>
    <row r="153" spans="1:12" s="1" customFormat="1" ht="139.5" customHeight="1" x14ac:dyDescent="0.25">
      <c r="A153"/>
      <c r="B153"/>
      <c r="C153"/>
      <c r="D153"/>
      <c r="E153"/>
      <c r="F153"/>
      <c r="G153"/>
      <c r="H153"/>
      <c r="I153"/>
      <c r="J153"/>
      <c r="K153"/>
      <c r="L153"/>
    </row>
    <row r="154" spans="1:12" s="1" customFormat="1" ht="123" customHeight="1" x14ac:dyDescent="0.25">
      <c r="A154"/>
      <c r="B154"/>
      <c r="C154"/>
      <c r="D154"/>
      <c r="E154"/>
      <c r="F154"/>
      <c r="G154"/>
      <c r="H154"/>
      <c r="I154"/>
      <c r="J154"/>
      <c r="K154"/>
      <c r="L154"/>
    </row>
    <row r="155" spans="1:12" s="1" customFormat="1" ht="140.25" customHeight="1" x14ac:dyDescent="0.25">
      <c r="A155"/>
      <c r="B155"/>
      <c r="C155"/>
      <c r="D155"/>
      <c r="E155"/>
      <c r="F155"/>
      <c r="G155"/>
      <c r="H155"/>
      <c r="I155"/>
      <c r="J155"/>
      <c r="K155"/>
      <c r="L155"/>
    </row>
    <row r="156" spans="1:12" s="1" customFormat="1" ht="123" customHeight="1" x14ac:dyDescent="0.25">
      <c r="A156"/>
      <c r="B156"/>
      <c r="C156"/>
      <c r="D156"/>
      <c r="E156"/>
      <c r="F156"/>
      <c r="G156"/>
      <c r="H156"/>
      <c r="I156"/>
      <c r="J156"/>
      <c r="K156"/>
      <c r="L156"/>
    </row>
    <row r="157" spans="1:12" s="1" customFormat="1" ht="136.5" customHeight="1" x14ac:dyDescent="0.25">
      <c r="A157"/>
      <c r="B157"/>
      <c r="C157"/>
      <c r="D157"/>
      <c r="E157"/>
      <c r="F157"/>
      <c r="G157"/>
      <c r="H157"/>
      <c r="I157"/>
      <c r="J157"/>
      <c r="K157"/>
      <c r="L157"/>
    </row>
    <row r="158" spans="1:12" s="1" customFormat="1" ht="157.5" customHeight="1" x14ac:dyDescent="0.25">
      <c r="A158"/>
      <c r="B158"/>
      <c r="C158"/>
      <c r="D158"/>
      <c r="E158"/>
      <c r="F158"/>
      <c r="G158"/>
      <c r="H158"/>
      <c r="I158"/>
      <c r="J158"/>
      <c r="K158"/>
      <c r="L158"/>
    </row>
    <row r="159" spans="1:12" s="1" customFormat="1" ht="141.75" customHeight="1" x14ac:dyDescent="0.25">
      <c r="A159"/>
      <c r="B159"/>
      <c r="C159"/>
      <c r="D159"/>
      <c r="E159"/>
      <c r="F159"/>
      <c r="G159"/>
      <c r="H159"/>
      <c r="I159"/>
      <c r="J159"/>
      <c r="K159"/>
      <c r="L159"/>
    </row>
    <row r="160" spans="1:12" s="1" customFormat="1" ht="134.25" customHeight="1" x14ac:dyDescent="0.25">
      <c r="A160"/>
      <c r="B160"/>
      <c r="C160"/>
      <c r="D160"/>
      <c r="E160"/>
      <c r="F160"/>
      <c r="G160"/>
      <c r="H160"/>
      <c r="I160"/>
      <c r="J160"/>
      <c r="K160"/>
      <c r="L160"/>
    </row>
    <row r="161" spans="1:12" s="1" customFormat="1" ht="137.25" customHeight="1" x14ac:dyDescent="0.25">
      <c r="A161"/>
      <c r="B161"/>
      <c r="C161"/>
      <c r="D161"/>
      <c r="E161"/>
      <c r="F161"/>
      <c r="G161"/>
      <c r="H161"/>
      <c r="I161"/>
      <c r="J161"/>
      <c r="K161"/>
      <c r="L161"/>
    </row>
    <row r="162" spans="1:12" s="1" customFormat="1" ht="139.5" customHeight="1" x14ac:dyDescent="0.25">
      <c r="A162"/>
      <c r="B162"/>
      <c r="C162"/>
      <c r="D162"/>
      <c r="E162"/>
      <c r="F162"/>
      <c r="G162"/>
      <c r="H162"/>
      <c r="I162"/>
      <c r="J162"/>
      <c r="K162"/>
      <c r="L162"/>
    </row>
    <row r="163" spans="1:12" s="1" customFormat="1" ht="136.5" customHeight="1" x14ac:dyDescent="0.25">
      <c r="A163"/>
      <c r="B163"/>
      <c r="C163"/>
      <c r="D163"/>
      <c r="E163"/>
      <c r="F163"/>
      <c r="G163"/>
      <c r="H163"/>
      <c r="I163"/>
      <c r="J163"/>
      <c r="K163"/>
      <c r="L163"/>
    </row>
    <row r="164" spans="1:12" s="1" customFormat="1" ht="152.25" customHeight="1" x14ac:dyDescent="0.25">
      <c r="A164"/>
      <c r="B164"/>
      <c r="C164"/>
      <c r="D164"/>
      <c r="E164"/>
      <c r="F164"/>
      <c r="G164"/>
      <c r="H164"/>
      <c r="I164"/>
      <c r="J164"/>
      <c r="K164"/>
      <c r="L164"/>
    </row>
    <row r="165" spans="1:12" s="1" customFormat="1" ht="123" customHeight="1" x14ac:dyDescent="0.25">
      <c r="A165"/>
      <c r="B165"/>
      <c r="C165"/>
      <c r="D165"/>
      <c r="E165"/>
      <c r="F165"/>
      <c r="G165"/>
      <c r="H165"/>
      <c r="I165"/>
      <c r="J165"/>
      <c r="K165"/>
      <c r="L165"/>
    </row>
    <row r="166" spans="1:12" s="1" customFormat="1" ht="139.5" customHeight="1" x14ac:dyDescent="0.25">
      <c r="A166"/>
      <c r="B166"/>
      <c r="C166"/>
      <c r="D166"/>
      <c r="E166"/>
      <c r="F166"/>
      <c r="G166"/>
      <c r="H166"/>
      <c r="I166"/>
      <c r="J166"/>
      <c r="K166"/>
      <c r="L166"/>
    </row>
    <row r="167" spans="1:12" s="1" customFormat="1" ht="137.25" customHeight="1" x14ac:dyDescent="0.25">
      <c r="A167"/>
      <c r="B167"/>
      <c r="C167"/>
      <c r="D167"/>
      <c r="E167"/>
      <c r="F167"/>
      <c r="G167"/>
      <c r="H167"/>
      <c r="I167"/>
      <c r="J167"/>
      <c r="K167"/>
      <c r="L167"/>
    </row>
    <row r="168" spans="1:12" s="1" customFormat="1" ht="137.25" customHeight="1" x14ac:dyDescent="0.25">
      <c r="A168"/>
      <c r="B168"/>
      <c r="C168"/>
      <c r="D168"/>
      <c r="E168"/>
      <c r="F168"/>
      <c r="G168"/>
      <c r="H168"/>
      <c r="I168"/>
      <c r="J168"/>
      <c r="K168"/>
      <c r="L168"/>
    </row>
    <row r="169" spans="1:12" s="1" customFormat="1" ht="135" customHeight="1" x14ac:dyDescent="0.25">
      <c r="A169"/>
      <c r="B169"/>
      <c r="C169"/>
      <c r="D169"/>
      <c r="E169"/>
      <c r="F169"/>
      <c r="G169"/>
      <c r="H169"/>
      <c r="I169"/>
      <c r="J169"/>
      <c r="K169"/>
      <c r="L169"/>
    </row>
    <row r="170" spans="1:12" s="1" customFormat="1" ht="136.5" customHeight="1" x14ac:dyDescent="0.25">
      <c r="A170"/>
      <c r="B170"/>
      <c r="C170"/>
      <c r="D170"/>
      <c r="E170"/>
      <c r="F170"/>
      <c r="G170"/>
      <c r="H170"/>
      <c r="I170"/>
      <c r="J170"/>
      <c r="K170"/>
      <c r="L170"/>
    </row>
    <row r="171" spans="1:12" s="1" customFormat="1" ht="135" customHeight="1" x14ac:dyDescent="0.25">
      <c r="A171"/>
      <c r="B171"/>
      <c r="C171"/>
      <c r="D171"/>
      <c r="E171"/>
      <c r="F171"/>
      <c r="G171"/>
      <c r="H171"/>
      <c r="I171"/>
      <c r="J171"/>
      <c r="K171"/>
      <c r="L171"/>
    </row>
    <row r="172" spans="1:12" s="1" customFormat="1" ht="136.5" customHeight="1" x14ac:dyDescent="0.25">
      <c r="A172"/>
      <c r="B172"/>
      <c r="C172"/>
      <c r="D172"/>
      <c r="E172"/>
      <c r="F172"/>
      <c r="G172"/>
      <c r="H172"/>
      <c r="I172"/>
      <c r="J172"/>
      <c r="K172"/>
      <c r="L172"/>
    </row>
    <row r="173" spans="1:12" s="1" customFormat="1" ht="138" customHeight="1" x14ac:dyDescent="0.25">
      <c r="A173"/>
      <c r="B173"/>
      <c r="C173"/>
      <c r="D173"/>
      <c r="E173"/>
      <c r="F173"/>
      <c r="G173"/>
      <c r="H173"/>
      <c r="I173"/>
      <c r="J173"/>
      <c r="K173"/>
      <c r="L173"/>
    </row>
    <row r="174" spans="1:12" s="1" customFormat="1" ht="142.5" customHeight="1" x14ac:dyDescent="0.25">
      <c r="A174"/>
      <c r="B174"/>
      <c r="C174"/>
      <c r="D174"/>
      <c r="E174"/>
      <c r="F174"/>
      <c r="G174"/>
      <c r="H174"/>
      <c r="I174"/>
      <c r="J174"/>
      <c r="K174"/>
      <c r="L174"/>
    </row>
    <row r="175" spans="1:12" s="1" customFormat="1" ht="134.25" customHeight="1" x14ac:dyDescent="0.25">
      <c r="A175"/>
      <c r="B175"/>
      <c r="C175"/>
      <c r="D175"/>
      <c r="E175"/>
      <c r="F175"/>
      <c r="G175"/>
      <c r="H175"/>
      <c r="I175"/>
      <c r="J175"/>
      <c r="K175"/>
      <c r="L175"/>
    </row>
    <row r="176" spans="1:12" s="1" customFormat="1" ht="122.25" customHeight="1" x14ac:dyDescent="0.25">
      <c r="A176"/>
      <c r="B176"/>
      <c r="C176"/>
      <c r="D176"/>
      <c r="E176"/>
      <c r="F176"/>
      <c r="G176"/>
      <c r="H176"/>
      <c r="I176"/>
      <c r="J176"/>
      <c r="K176"/>
      <c r="L176"/>
    </row>
    <row r="177" spans="1:12" s="1" customFormat="1" ht="124.5" customHeight="1" x14ac:dyDescent="0.25">
      <c r="A177"/>
      <c r="B177"/>
      <c r="C177"/>
      <c r="D177"/>
      <c r="E177"/>
      <c r="F177"/>
      <c r="G177"/>
      <c r="H177"/>
      <c r="I177"/>
      <c r="J177"/>
      <c r="K177"/>
      <c r="L177"/>
    </row>
    <row r="178" spans="1:12" s="1" customFormat="1" ht="121.5" customHeight="1" x14ac:dyDescent="0.25">
      <c r="A178"/>
      <c r="B178"/>
      <c r="C178"/>
      <c r="D178"/>
      <c r="E178"/>
      <c r="F178"/>
      <c r="G178"/>
      <c r="H178"/>
      <c r="I178"/>
      <c r="J178"/>
      <c r="K178"/>
      <c r="L178"/>
    </row>
    <row r="179" spans="1:12" s="1" customFormat="1" ht="130.5" customHeight="1" x14ac:dyDescent="0.25">
      <c r="A179"/>
      <c r="B179"/>
      <c r="C179"/>
      <c r="D179"/>
      <c r="E179"/>
      <c r="F179"/>
      <c r="G179"/>
      <c r="H179"/>
      <c r="I179"/>
      <c r="J179"/>
      <c r="K179"/>
      <c r="L179"/>
    </row>
    <row r="180" spans="1:12" s="1" customFormat="1" ht="138" customHeight="1" x14ac:dyDescent="0.25">
      <c r="A180"/>
      <c r="B180"/>
      <c r="C180"/>
      <c r="D180"/>
      <c r="E180"/>
      <c r="F180"/>
      <c r="G180"/>
      <c r="H180"/>
      <c r="I180"/>
      <c r="J180"/>
      <c r="K180"/>
      <c r="L180"/>
    </row>
    <row r="181" spans="1:12" s="1" customFormat="1" ht="136.5" customHeight="1" x14ac:dyDescent="0.25">
      <c r="A181"/>
      <c r="B181"/>
      <c r="C181"/>
      <c r="D181"/>
      <c r="E181"/>
      <c r="F181"/>
      <c r="G181"/>
      <c r="H181"/>
      <c r="I181"/>
      <c r="J181"/>
      <c r="K181"/>
      <c r="L181"/>
    </row>
    <row r="182" spans="1:12" s="1" customFormat="1" ht="135" customHeight="1" x14ac:dyDescent="0.25">
      <c r="A182"/>
      <c r="B182"/>
      <c r="C182"/>
      <c r="D182"/>
      <c r="E182"/>
      <c r="F182"/>
      <c r="G182"/>
      <c r="H182"/>
      <c r="I182"/>
      <c r="J182"/>
      <c r="K182"/>
      <c r="L182"/>
    </row>
    <row r="183" spans="1:12" s="1" customFormat="1" ht="123" customHeight="1" x14ac:dyDescent="0.25">
      <c r="A183"/>
      <c r="B183"/>
      <c r="C183"/>
      <c r="D183"/>
      <c r="E183"/>
      <c r="F183"/>
      <c r="G183"/>
      <c r="H183"/>
      <c r="I183"/>
      <c r="J183"/>
      <c r="K183"/>
      <c r="L183"/>
    </row>
    <row r="184" spans="1:12" s="1" customFormat="1" ht="132" customHeight="1" x14ac:dyDescent="0.25">
      <c r="A184"/>
      <c r="B184"/>
      <c r="C184"/>
      <c r="D184"/>
      <c r="E184"/>
      <c r="F184"/>
      <c r="G184"/>
      <c r="H184"/>
      <c r="I184"/>
      <c r="J184"/>
      <c r="K184"/>
      <c r="L184"/>
    </row>
    <row r="185" spans="1:12" s="1" customFormat="1" ht="141.75" customHeight="1" x14ac:dyDescent="0.25">
      <c r="A185"/>
      <c r="B185"/>
      <c r="C185"/>
      <c r="D185"/>
      <c r="E185"/>
      <c r="F185"/>
      <c r="G185"/>
      <c r="H185"/>
      <c r="I185"/>
      <c r="J185"/>
      <c r="K185"/>
      <c r="L185"/>
    </row>
    <row r="186" spans="1:12" s="1" customFormat="1" ht="125.25" customHeight="1" x14ac:dyDescent="0.25">
      <c r="A186"/>
      <c r="B186"/>
      <c r="C186"/>
      <c r="D186"/>
      <c r="E186"/>
      <c r="F186"/>
      <c r="G186"/>
      <c r="H186"/>
      <c r="I186"/>
      <c r="J186"/>
      <c r="K186"/>
      <c r="L186"/>
    </row>
    <row r="187" spans="1:12" s="1" customFormat="1" ht="129.75" customHeight="1" x14ac:dyDescent="0.25">
      <c r="A187"/>
      <c r="B187"/>
      <c r="C187"/>
      <c r="D187"/>
      <c r="E187"/>
      <c r="F187"/>
      <c r="G187"/>
      <c r="H187"/>
      <c r="I187"/>
      <c r="J187"/>
      <c r="K187"/>
      <c r="L187"/>
    </row>
    <row r="188" spans="1:12" s="1" customFormat="1" ht="77.25" customHeight="1" x14ac:dyDescent="0.25">
      <c r="A188"/>
      <c r="B188"/>
      <c r="C188"/>
      <c r="D188"/>
      <c r="E188"/>
      <c r="F188"/>
      <c r="G188"/>
      <c r="H188"/>
      <c r="I188"/>
      <c r="J188"/>
      <c r="K188"/>
      <c r="L188"/>
    </row>
    <row r="189" spans="1:12" s="1" customFormat="1" ht="77.25" customHeight="1" x14ac:dyDescent="0.25">
      <c r="A189"/>
      <c r="B189"/>
      <c r="C189"/>
      <c r="D189"/>
      <c r="E189"/>
      <c r="F189"/>
      <c r="G189"/>
      <c r="H189"/>
      <c r="I189"/>
      <c r="J189"/>
      <c r="K189"/>
      <c r="L189"/>
    </row>
    <row r="190" spans="1:12" s="1" customFormat="1" ht="137.25" customHeight="1" x14ac:dyDescent="0.25">
      <c r="A190"/>
      <c r="B190"/>
      <c r="C190"/>
      <c r="D190"/>
      <c r="E190"/>
      <c r="F190"/>
      <c r="G190"/>
      <c r="H190"/>
      <c r="I190"/>
      <c r="J190"/>
      <c r="K190"/>
      <c r="L190"/>
    </row>
    <row r="191" spans="1:12" s="1" customFormat="1" ht="135" customHeight="1" x14ac:dyDescent="0.25">
      <c r="A191"/>
      <c r="B191"/>
      <c r="C191"/>
      <c r="D191"/>
      <c r="E191"/>
      <c r="F191"/>
      <c r="G191"/>
      <c r="H191"/>
      <c r="I191"/>
      <c r="J191"/>
      <c r="K191"/>
      <c r="L191"/>
    </row>
    <row r="192" spans="1:12" s="1" customFormat="1" ht="132.75" customHeight="1" x14ac:dyDescent="0.25">
      <c r="A192"/>
      <c r="B192"/>
      <c r="C192"/>
      <c r="D192"/>
      <c r="E192"/>
      <c r="F192"/>
      <c r="G192"/>
      <c r="H192"/>
      <c r="I192"/>
      <c r="J192"/>
      <c r="K192"/>
      <c r="L192"/>
    </row>
    <row r="193" spans="1:12" s="1" customFormat="1" ht="122.25" customHeight="1" x14ac:dyDescent="0.25">
      <c r="A193"/>
      <c r="B193"/>
      <c r="C193"/>
      <c r="D193"/>
      <c r="E193"/>
      <c r="F193"/>
      <c r="G193"/>
      <c r="H193"/>
      <c r="I193"/>
      <c r="J193"/>
      <c r="K193"/>
      <c r="L193"/>
    </row>
    <row r="194" spans="1:12" s="1" customFormat="1" ht="123" customHeight="1" x14ac:dyDescent="0.25">
      <c r="A194"/>
      <c r="B194"/>
      <c r="C194"/>
      <c r="D194"/>
      <c r="E194"/>
      <c r="F194"/>
      <c r="G194"/>
      <c r="H194"/>
      <c r="I194"/>
      <c r="J194"/>
      <c r="K194"/>
      <c r="L194"/>
    </row>
    <row r="195" spans="1:12" s="1" customFormat="1" ht="122.25" customHeight="1" x14ac:dyDescent="0.25">
      <c r="A195"/>
      <c r="B195"/>
      <c r="C195"/>
      <c r="D195"/>
      <c r="E195"/>
      <c r="F195"/>
      <c r="G195"/>
      <c r="H195"/>
      <c r="I195"/>
      <c r="J195"/>
      <c r="K195"/>
      <c r="L195"/>
    </row>
    <row r="196" spans="1:12" s="1" customFormat="1" ht="123" customHeight="1" x14ac:dyDescent="0.25">
      <c r="A196"/>
      <c r="B196"/>
      <c r="C196"/>
      <c r="D196"/>
      <c r="E196"/>
      <c r="F196"/>
      <c r="G196"/>
      <c r="H196"/>
      <c r="I196"/>
      <c r="J196"/>
      <c r="K196"/>
      <c r="L196"/>
    </row>
    <row r="197" spans="1:12" s="1" customFormat="1" ht="135.75" customHeight="1" x14ac:dyDescent="0.25">
      <c r="A197"/>
      <c r="B197"/>
      <c r="C197"/>
      <c r="D197"/>
      <c r="E197"/>
      <c r="F197"/>
      <c r="G197"/>
      <c r="H197"/>
      <c r="I197"/>
      <c r="J197"/>
      <c r="K197"/>
      <c r="L197"/>
    </row>
    <row r="198" spans="1:12" s="1" customFormat="1" ht="135" customHeight="1" x14ac:dyDescent="0.25">
      <c r="A198"/>
      <c r="B198"/>
      <c r="C198"/>
      <c r="D198"/>
      <c r="E198"/>
      <c r="F198"/>
      <c r="G198"/>
      <c r="H198"/>
      <c r="I198"/>
      <c r="J198"/>
      <c r="K198"/>
      <c r="L198"/>
    </row>
    <row r="199" spans="1:12" s="1" customFormat="1" ht="137.25" customHeight="1" x14ac:dyDescent="0.25">
      <c r="A199"/>
      <c r="B199"/>
      <c r="C199"/>
      <c r="D199"/>
      <c r="E199"/>
      <c r="F199"/>
      <c r="G199"/>
      <c r="H199"/>
      <c r="I199"/>
      <c r="J199"/>
      <c r="K199"/>
      <c r="L199"/>
    </row>
    <row r="200" spans="1:12" s="1" customFormat="1" ht="137.25" customHeight="1" x14ac:dyDescent="0.25">
      <c r="A200"/>
      <c r="B200"/>
      <c r="C200"/>
      <c r="D200"/>
      <c r="E200"/>
      <c r="F200"/>
      <c r="G200"/>
      <c r="H200"/>
      <c r="I200"/>
      <c r="J200"/>
      <c r="K200"/>
      <c r="L200"/>
    </row>
    <row r="201" spans="1:12" s="1" customFormat="1" ht="136.5" customHeight="1" x14ac:dyDescent="0.25">
      <c r="A201"/>
      <c r="B201"/>
      <c r="C201"/>
      <c r="D201"/>
      <c r="E201"/>
      <c r="F201"/>
      <c r="G201"/>
      <c r="H201"/>
      <c r="I201"/>
      <c r="J201"/>
      <c r="K201"/>
      <c r="L201"/>
    </row>
    <row r="202" spans="1:12" s="1" customFormat="1" ht="138" customHeight="1" x14ac:dyDescent="0.25">
      <c r="A202"/>
      <c r="B202"/>
      <c r="C202"/>
      <c r="D202"/>
      <c r="E202"/>
      <c r="F202"/>
      <c r="G202"/>
      <c r="H202"/>
      <c r="I202"/>
      <c r="J202"/>
      <c r="K202"/>
      <c r="L202"/>
    </row>
    <row r="203" spans="1:12" s="1" customFormat="1" ht="137.25" customHeight="1" x14ac:dyDescent="0.25">
      <c r="A203"/>
      <c r="B203"/>
      <c r="C203"/>
      <c r="D203"/>
      <c r="E203"/>
      <c r="F203"/>
      <c r="G203"/>
      <c r="H203"/>
      <c r="I203"/>
      <c r="J203"/>
      <c r="K203"/>
      <c r="L203"/>
    </row>
    <row r="204" spans="1:12" s="1" customFormat="1" ht="132.75" customHeight="1" x14ac:dyDescent="0.25">
      <c r="A204"/>
      <c r="B204"/>
      <c r="C204"/>
      <c r="D204"/>
      <c r="E204"/>
      <c r="F204"/>
      <c r="G204"/>
      <c r="H204"/>
      <c r="I204"/>
      <c r="J204"/>
      <c r="K204"/>
      <c r="L204"/>
    </row>
    <row r="205" spans="1:12" s="1" customFormat="1" ht="134.25" customHeight="1" x14ac:dyDescent="0.25">
      <c r="A205"/>
      <c r="B205"/>
      <c r="C205"/>
      <c r="D205"/>
      <c r="E205"/>
      <c r="F205"/>
      <c r="G205"/>
      <c r="H205"/>
      <c r="I205"/>
      <c r="J205"/>
      <c r="K205"/>
      <c r="L205"/>
    </row>
    <row r="206" spans="1:12" s="1" customFormat="1" ht="144.75" customHeight="1" x14ac:dyDescent="0.25">
      <c r="A206"/>
      <c r="B206"/>
      <c r="C206"/>
      <c r="D206"/>
      <c r="E206"/>
      <c r="F206"/>
      <c r="G206"/>
      <c r="H206"/>
      <c r="I206"/>
      <c r="J206"/>
      <c r="K206"/>
      <c r="L206"/>
    </row>
    <row r="207" spans="1:12" s="1" customFormat="1" ht="123" customHeight="1" x14ac:dyDescent="0.25">
      <c r="A207"/>
      <c r="B207"/>
      <c r="C207"/>
      <c r="D207"/>
      <c r="E207"/>
      <c r="F207"/>
      <c r="G207"/>
      <c r="H207"/>
      <c r="I207"/>
      <c r="J207"/>
      <c r="K207"/>
      <c r="L207"/>
    </row>
    <row r="208" spans="1:12" s="1" customFormat="1" ht="135" customHeight="1" x14ac:dyDescent="0.25">
      <c r="A208"/>
      <c r="B208"/>
      <c r="C208"/>
      <c r="D208"/>
      <c r="E208"/>
      <c r="F208"/>
      <c r="G208"/>
      <c r="H208"/>
      <c r="I208"/>
      <c r="J208"/>
      <c r="K208"/>
      <c r="L208"/>
    </row>
    <row r="209" spans="1:12" s="1" customFormat="1" ht="132.75" customHeight="1" x14ac:dyDescent="0.25">
      <c r="A209"/>
      <c r="B209"/>
      <c r="C209"/>
      <c r="D209"/>
      <c r="E209"/>
      <c r="F209"/>
      <c r="G209"/>
      <c r="H209"/>
      <c r="I209"/>
      <c r="J209"/>
      <c r="K209"/>
      <c r="L209"/>
    </row>
    <row r="210" spans="1:12" s="1" customFormat="1" ht="139.5" customHeight="1" x14ac:dyDescent="0.25">
      <c r="A210"/>
      <c r="B210"/>
      <c r="C210"/>
      <c r="D210"/>
      <c r="E210"/>
      <c r="F210"/>
      <c r="G210"/>
      <c r="H210"/>
      <c r="I210"/>
      <c r="J210"/>
      <c r="K210"/>
      <c r="L210"/>
    </row>
    <row r="211" spans="1:12" s="1" customFormat="1" ht="139.5" customHeight="1" x14ac:dyDescent="0.25">
      <c r="A211"/>
      <c r="B211"/>
      <c r="C211"/>
      <c r="D211"/>
      <c r="E211"/>
      <c r="F211"/>
      <c r="G211"/>
      <c r="H211"/>
      <c r="I211"/>
      <c r="J211"/>
      <c r="K211"/>
      <c r="L211"/>
    </row>
    <row r="212" spans="1:12" s="1" customFormat="1" ht="137.25" customHeight="1" x14ac:dyDescent="0.25">
      <c r="A212"/>
      <c r="B212"/>
      <c r="C212"/>
      <c r="D212"/>
      <c r="E212"/>
      <c r="F212"/>
      <c r="G212"/>
      <c r="H212"/>
      <c r="I212"/>
      <c r="J212"/>
      <c r="K212"/>
      <c r="L212"/>
    </row>
    <row r="213" spans="1:12" s="1" customFormat="1" ht="135" customHeight="1" x14ac:dyDescent="0.25">
      <c r="A213"/>
      <c r="B213"/>
      <c r="C213"/>
      <c r="D213"/>
      <c r="E213"/>
      <c r="F213"/>
      <c r="G213"/>
      <c r="H213"/>
      <c r="I213"/>
      <c r="J213"/>
      <c r="K213"/>
      <c r="L213"/>
    </row>
    <row r="214" spans="1:12" s="1" customFormat="1" ht="147.75" customHeight="1" x14ac:dyDescent="0.25">
      <c r="A214"/>
      <c r="B214"/>
      <c r="C214"/>
      <c r="D214"/>
      <c r="E214"/>
      <c r="F214"/>
      <c r="G214"/>
      <c r="H214"/>
      <c r="I214"/>
      <c r="J214"/>
      <c r="K214"/>
      <c r="L214"/>
    </row>
    <row r="215" spans="1:12" s="1" customFormat="1" ht="141.75" customHeight="1" x14ac:dyDescent="0.25">
      <c r="A215"/>
      <c r="B215"/>
      <c r="C215"/>
      <c r="D215"/>
      <c r="E215"/>
      <c r="F215"/>
      <c r="G215"/>
      <c r="H215"/>
      <c r="I215"/>
      <c r="J215"/>
      <c r="K215"/>
      <c r="L215"/>
    </row>
    <row r="216" spans="1:12" s="1" customFormat="1" ht="136.5" customHeight="1" x14ac:dyDescent="0.25">
      <c r="A216"/>
      <c r="B216"/>
      <c r="C216"/>
      <c r="D216"/>
      <c r="E216"/>
      <c r="F216"/>
      <c r="G216"/>
      <c r="H216"/>
      <c r="I216"/>
      <c r="J216"/>
      <c r="K216"/>
      <c r="L216"/>
    </row>
    <row r="217" spans="1:12" s="1" customFormat="1" ht="136.5" customHeight="1" x14ac:dyDescent="0.25">
      <c r="A217"/>
      <c r="B217"/>
      <c r="C217"/>
      <c r="D217"/>
      <c r="E217"/>
      <c r="F217"/>
      <c r="G217"/>
      <c r="H217"/>
      <c r="I217"/>
      <c r="J217"/>
      <c r="K217"/>
      <c r="L217"/>
    </row>
    <row r="218" spans="1:12" s="1" customFormat="1" ht="129" customHeight="1" x14ac:dyDescent="0.25">
      <c r="A218"/>
      <c r="B218"/>
      <c r="C218"/>
      <c r="D218"/>
      <c r="E218"/>
      <c r="F218"/>
      <c r="G218"/>
      <c r="H218"/>
      <c r="I218"/>
      <c r="J218"/>
      <c r="K218"/>
      <c r="L218"/>
    </row>
    <row r="219" spans="1:12" s="1" customFormat="1" ht="141.75" customHeight="1" x14ac:dyDescent="0.25">
      <c r="A219"/>
      <c r="B219"/>
      <c r="C219"/>
      <c r="D219"/>
      <c r="E219"/>
      <c r="F219"/>
      <c r="G219"/>
      <c r="H219"/>
      <c r="I219"/>
      <c r="J219"/>
      <c r="K219"/>
      <c r="L219"/>
    </row>
    <row r="220" spans="1:12" s="1" customFormat="1" ht="134.25" customHeight="1" x14ac:dyDescent="0.25">
      <c r="A220"/>
      <c r="B220"/>
      <c r="C220"/>
      <c r="D220"/>
      <c r="E220"/>
      <c r="F220"/>
      <c r="G220"/>
      <c r="H220"/>
      <c r="I220"/>
      <c r="J220"/>
      <c r="K220"/>
      <c r="L220"/>
    </row>
    <row r="221" spans="1:12" s="1" customFormat="1" ht="132.75" customHeight="1" x14ac:dyDescent="0.25">
      <c r="A221"/>
      <c r="B221"/>
      <c r="C221"/>
      <c r="D221"/>
      <c r="E221"/>
      <c r="F221"/>
      <c r="G221"/>
      <c r="H221"/>
      <c r="I221"/>
      <c r="J221"/>
      <c r="K221"/>
      <c r="L221"/>
    </row>
    <row r="222" spans="1:12" s="1" customFormat="1" ht="135" customHeight="1" x14ac:dyDescent="0.25">
      <c r="A222"/>
      <c r="B222"/>
      <c r="C222"/>
      <c r="D222"/>
      <c r="E222"/>
      <c r="F222"/>
      <c r="G222"/>
      <c r="H222"/>
      <c r="I222"/>
      <c r="J222"/>
      <c r="K222"/>
      <c r="L222"/>
    </row>
    <row r="223" spans="1:12" s="1" customFormat="1" ht="137.25" customHeight="1" x14ac:dyDescent="0.25">
      <c r="A223"/>
      <c r="B223"/>
      <c r="C223"/>
      <c r="D223"/>
      <c r="E223"/>
      <c r="F223"/>
      <c r="G223"/>
      <c r="H223"/>
      <c r="I223"/>
      <c r="J223"/>
      <c r="K223"/>
      <c r="L223"/>
    </row>
    <row r="224" spans="1:12" s="1" customFormat="1" ht="136.5" customHeight="1" x14ac:dyDescent="0.25">
      <c r="A224"/>
      <c r="B224"/>
      <c r="C224"/>
      <c r="D224"/>
      <c r="E224"/>
      <c r="F224"/>
      <c r="G224"/>
      <c r="H224"/>
      <c r="I224"/>
      <c r="J224"/>
      <c r="K224"/>
      <c r="L224"/>
    </row>
    <row r="225" spans="1:12" s="1" customFormat="1" ht="149.25" customHeight="1" x14ac:dyDescent="0.25">
      <c r="A225"/>
      <c r="B225"/>
      <c r="C225"/>
      <c r="D225"/>
      <c r="E225"/>
      <c r="F225"/>
      <c r="G225"/>
      <c r="H225"/>
      <c r="I225"/>
      <c r="J225"/>
      <c r="K225"/>
      <c r="L225"/>
    </row>
    <row r="226" spans="1:12" s="1" customFormat="1" ht="152.25" customHeight="1" x14ac:dyDescent="0.25">
      <c r="A226"/>
      <c r="B226"/>
      <c r="C226"/>
      <c r="D226"/>
      <c r="E226"/>
      <c r="F226"/>
      <c r="G226"/>
      <c r="H226"/>
      <c r="I226"/>
      <c r="J226"/>
      <c r="K226"/>
      <c r="L226"/>
    </row>
    <row r="227" spans="1:12" s="1" customFormat="1" ht="139.5" customHeight="1" x14ac:dyDescent="0.25">
      <c r="A227"/>
      <c r="B227"/>
      <c r="C227"/>
      <c r="D227"/>
      <c r="E227"/>
      <c r="F227"/>
      <c r="G227"/>
      <c r="H227"/>
      <c r="I227"/>
      <c r="J227"/>
      <c r="K227"/>
      <c r="L227"/>
    </row>
    <row r="228" spans="1:12" s="1" customFormat="1" ht="136.5" customHeight="1" x14ac:dyDescent="0.25">
      <c r="A228"/>
      <c r="B228"/>
      <c r="C228"/>
      <c r="D228"/>
      <c r="E228"/>
      <c r="F228"/>
      <c r="G228"/>
      <c r="H228"/>
      <c r="I228"/>
      <c r="J228"/>
      <c r="K228"/>
      <c r="L228"/>
    </row>
    <row r="229" spans="1:12" s="1" customFormat="1" ht="147.75" customHeight="1" x14ac:dyDescent="0.25">
      <c r="A229"/>
      <c r="B229"/>
      <c r="C229"/>
      <c r="D229"/>
      <c r="E229"/>
      <c r="F229"/>
      <c r="G229"/>
      <c r="H229"/>
      <c r="I229"/>
      <c r="J229"/>
      <c r="K229"/>
      <c r="L229"/>
    </row>
    <row r="230" spans="1:12" s="1" customFormat="1" ht="122.25" customHeight="1" x14ac:dyDescent="0.25">
      <c r="A230"/>
      <c r="B230"/>
      <c r="C230"/>
      <c r="D230"/>
      <c r="E230"/>
      <c r="F230"/>
      <c r="G230"/>
      <c r="H230"/>
      <c r="I230"/>
      <c r="J230"/>
      <c r="K230"/>
      <c r="L230"/>
    </row>
    <row r="231" spans="1:12" s="1" customFormat="1" ht="144" customHeight="1" x14ac:dyDescent="0.25">
      <c r="A231"/>
      <c r="B231"/>
      <c r="C231"/>
      <c r="D231"/>
      <c r="E231"/>
      <c r="F231"/>
      <c r="G231"/>
      <c r="H231"/>
      <c r="I231"/>
      <c r="J231"/>
      <c r="K231"/>
      <c r="L231"/>
    </row>
    <row r="232" spans="1:12" s="1" customFormat="1" ht="140.25" customHeight="1" x14ac:dyDescent="0.25">
      <c r="A232"/>
      <c r="B232"/>
      <c r="C232"/>
      <c r="D232"/>
      <c r="E232"/>
      <c r="F232"/>
      <c r="G232"/>
      <c r="H232"/>
      <c r="I232"/>
      <c r="J232"/>
      <c r="K232"/>
      <c r="L232"/>
    </row>
    <row r="233" spans="1:12" s="1" customFormat="1" ht="124.5" customHeight="1" x14ac:dyDescent="0.25">
      <c r="A233"/>
      <c r="B233"/>
      <c r="C233"/>
      <c r="D233"/>
      <c r="E233"/>
      <c r="F233"/>
      <c r="G233"/>
      <c r="H233"/>
      <c r="I233"/>
      <c r="J233"/>
      <c r="K233"/>
      <c r="L233"/>
    </row>
    <row r="234" spans="1:12" s="1" customFormat="1" ht="125.25" customHeight="1" x14ac:dyDescent="0.25">
      <c r="A234"/>
      <c r="B234"/>
      <c r="C234"/>
      <c r="D234"/>
      <c r="E234"/>
      <c r="F234"/>
      <c r="G234"/>
      <c r="H234"/>
      <c r="I234"/>
      <c r="J234"/>
      <c r="K234"/>
      <c r="L234"/>
    </row>
    <row r="235" spans="1:12" s="1" customFormat="1" ht="138" customHeight="1" x14ac:dyDescent="0.25">
      <c r="A235"/>
      <c r="B235"/>
      <c r="C235"/>
      <c r="D235"/>
      <c r="E235"/>
      <c r="F235"/>
      <c r="G235"/>
      <c r="H235"/>
      <c r="I235"/>
      <c r="J235"/>
      <c r="K235"/>
      <c r="L235"/>
    </row>
    <row r="236" spans="1:12" s="1" customFormat="1" ht="137.25" customHeight="1" x14ac:dyDescent="0.25">
      <c r="A236"/>
      <c r="B236"/>
      <c r="C236"/>
      <c r="D236"/>
      <c r="E236"/>
      <c r="F236"/>
      <c r="G236"/>
      <c r="H236"/>
      <c r="I236"/>
      <c r="J236"/>
      <c r="K236"/>
      <c r="L236"/>
    </row>
    <row r="237" spans="1:12" s="1" customFormat="1" ht="136.5" customHeight="1" x14ac:dyDescent="0.25">
      <c r="A237"/>
      <c r="B237"/>
      <c r="C237"/>
      <c r="D237"/>
      <c r="E237"/>
      <c r="F237"/>
      <c r="G237"/>
      <c r="H237"/>
      <c r="I237"/>
      <c r="J237"/>
      <c r="K237"/>
      <c r="L237"/>
    </row>
    <row r="238" spans="1:12" s="1" customFormat="1" ht="137.25" customHeight="1" x14ac:dyDescent="0.25">
      <c r="A238"/>
      <c r="B238"/>
      <c r="C238"/>
      <c r="D238"/>
      <c r="E238"/>
      <c r="F238"/>
      <c r="G238"/>
      <c r="H238"/>
      <c r="I238"/>
      <c r="J238"/>
      <c r="K238"/>
      <c r="L238"/>
    </row>
    <row r="239" spans="1:12" s="1" customFormat="1" ht="135" customHeight="1" x14ac:dyDescent="0.25">
      <c r="A239"/>
      <c r="B239"/>
      <c r="C239"/>
      <c r="D239"/>
      <c r="E239"/>
      <c r="F239"/>
      <c r="G239"/>
      <c r="H239"/>
      <c r="I239"/>
      <c r="J239"/>
      <c r="K239"/>
      <c r="L239"/>
    </row>
    <row r="240" spans="1:12" s="1" customFormat="1" ht="138" customHeight="1" x14ac:dyDescent="0.25">
      <c r="A240"/>
      <c r="B240"/>
      <c r="C240"/>
      <c r="D240"/>
      <c r="E240"/>
      <c r="F240"/>
      <c r="G240"/>
      <c r="H240"/>
      <c r="I240"/>
      <c r="J240"/>
      <c r="K240"/>
      <c r="L240"/>
    </row>
    <row r="241" spans="1:12" s="1" customFormat="1" ht="137.25" customHeight="1" x14ac:dyDescent="0.25">
      <c r="A241"/>
      <c r="B241"/>
      <c r="C241"/>
      <c r="D241"/>
      <c r="E241"/>
      <c r="F241"/>
      <c r="G241"/>
      <c r="H241"/>
      <c r="I241"/>
      <c r="J241"/>
      <c r="K241"/>
      <c r="L241"/>
    </row>
    <row r="242" spans="1:12" s="1" customFormat="1" ht="137.25" customHeight="1" x14ac:dyDescent="0.25">
      <c r="A242"/>
      <c r="B242"/>
      <c r="C242"/>
      <c r="D242"/>
      <c r="E242"/>
      <c r="F242"/>
      <c r="G242"/>
      <c r="H242"/>
      <c r="I242"/>
      <c r="J242"/>
      <c r="K242"/>
      <c r="L242"/>
    </row>
    <row r="243" spans="1:12" s="1" customFormat="1" ht="132" customHeight="1" x14ac:dyDescent="0.25">
      <c r="A243"/>
      <c r="B243"/>
      <c r="C243"/>
      <c r="D243"/>
      <c r="E243"/>
      <c r="F243"/>
      <c r="G243"/>
      <c r="H243"/>
      <c r="I243"/>
      <c r="J243"/>
      <c r="K243"/>
      <c r="L243"/>
    </row>
    <row r="244" spans="1:12" s="1" customFormat="1" ht="137.25" customHeight="1" x14ac:dyDescent="0.25">
      <c r="A244"/>
      <c r="B244"/>
      <c r="C244"/>
      <c r="D244"/>
      <c r="E244"/>
      <c r="F244"/>
      <c r="G244"/>
      <c r="H244"/>
      <c r="I244"/>
      <c r="J244"/>
      <c r="K244"/>
      <c r="L244"/>
    </row>
    <row r="245" spans="1:12" s="1" customFormat="1" ht="139.5" customHeight="1" x14ac:dyDescent="0.25">
      <c r="A245"/>
      <c r="B245"/>
      <c r="C245"/>
      <c r="D245"/>
      <c r="E245"/>
      <c r="F245"/>
      <c r="G245"/>
      <c r="H245"/>
      <c r="I245"/>
      <c r="J245"/>
      <c r="K245"/>
      <c r="L245"/>
    </row>
    <row r="246" spans="1:12" s="1" customFormat="1" ht="140.25" customHeight="1" x14ac:dyDescent="0.25">
      <c r="A246"/>
      <c r="B246"/>
      <c r="C246"/>
      <c r="D246"/>
      <c r="E246"/>
      <c r="F246"/>
      <c r="G246"/>
      <c r="H246"/>
      <c r="I246"/>
      <c r="J246"/>
      <c r="K246"/>
      <c r="L246"/>
    </row>
    <row r="247" spans="1:12" s="1" customFormat="1" ht="123" customHeight="1" x14ac:dyDescent="0.25">
      <c r="A247"/>
      <c r="B247"/>
      <c r="C247"/>
      <c r="D247"/>
      <c r="E247"/>
      <c r="F247"/>
      <c r="G247"/>
      <c r="H247"/>
      <c r="I247"/>
      <c r="J247"/>
      <c r="K247"/>
      <c r="L247"/>
    </row>
    <row r="248" spans="1:12" s="1" customFormat="1" ht="137.25" customHeight="1" x14ac:dyDescent="0.25">
      <c r="A248"/>
      <c r="B248"/>
      <c r="C248"/>
      <c r="D248"/>
      <c r="E248"/>
      <c r="F248"/>
      <c r="G248"/>
      <c r="H248"/>
      <c r="I248"/>
      <c r="J248"/>
      <c r="K248"/>
      <c r="L248"/>
    </row>
    <row r="249" spans="1:12" s="1" customFormat="1" ht="137.25" customHeight="1" x14ac:dyDescent="0.25">
      <c r="A249"/>
      <c r="B249"/>
      <c r="C249"/>
      <c r="D249"/>
      <c r="E249"/>
      <c r="F249"/>
      <c r="G249"/>
      <c r="H249"/>
      <c r="I249"/>
      <c r="J249"/>
      <c r="K249"/>
      <c r="L249"/>
    </row>
    <row r="250" spans="1:12" s="1" customFormat="1" ht="134.25" customHeight="1" x14ac:dyDescent="0.25">
      <c r="A250"/>
      <c r="B250"/>
      <c r="C250"/>
      <c r="D250"/>
      <c r="E250"/>
      <c r="F250"/>
      <c r="G250"/>
      <c r="H250"/>
      <c r="I250"/>
      <c r="J250"/>
      <c r="K250"/>
      <c r="L250"/>
    </row>
    <row r="251" spans="1:12" s="1" customFormat="1" ht="142.5" customHeight="1" x14ac:dyDescent="0.25">
      <c r="A251"/>
      <c r="B251"/>
      <c r="C251"/>
      <c r="D251"/>
      <c r="E251"/>
      <c r="F251"/>
      <c r="G251"/>
      <c r="H251"/>
      <c r="I251"/>
      <c r="J251"/>
      <c r="K251"/>
      <c r="L251"/>
    </row>
    <row r="252" spans="1:12" s="1" customFormat="1" ht="136.5" customHeight="1" x14ac:dyDescent="0.25">
      <c r="A252"/>
      <c r="B252"/>
      <c r="C252"/>
      <c r="D252"/>
      <c r="E252"/>
      <c r="F252"/>
      <c r="G252"/>
      <c r="H252"/>
      <c r="I252"/>
      <c r="J252"/>
      <c r="K252"/>
      <c r="L252"/>
    </row>
    <row r="253" spans="1:12" s="1" customFormat="1" ht="136.5" customHeight="1" x14ac:dyDescent="0.25">
      <c r="A253"/>
      <c r="B253"/>
      <c r="C253"/>
      <c r="D253"/>
      <c r="E253"/>
      <c r="F253"/>
      <c r="G253"/>
      <c r="H253"/>
      <c r="I253"/>
      <c r="J253"/>
      <c r="K253"/>
      <c r="L253"/>
    </row>
    <row r="254" spans="1:12" s="1" customFormat="1" ht="144.75" customHeight="1" x14ac:dyDescent="0.25">
      <c r="A254"/>
      <c r="B254"/>
      <c r="C254"/>
      <c r="D254"/>
      <c r="E254"/>
      <c r="F254"/>
      <c r="G254"/>
      <c r="H254"/>
      <c r="I254"/>
      <c r="J254"/>
      <c r="K254"/>
      <c r="L254"/>
    </row>
    <row r="255" spans="1:12" s="1" customFormat="1" ht="139.5" customHeight="1" x14ac:dyDescent="0.25">
      <c r="A255"/>
      <c r="B255"/>
      <c r="C255"/>
      <c r="D255"/>
      <c r="E255"/>
      <c r="F255"/>
      <c r="G255"/>
      <c r="H255"/>
      <c r="I255"/>
      <c r="J255"/>
      <c r="K255"/>
      <c r="L255"/>
    </row>
    <row r="256" spans="1:12" s="1" customFormat="1" ht="134.25" customHeight="1" x14ac:dyDescent="0.25">
      <c r="A256"/>
      <c r="B256"/>
      <c r="C256"/>
      <c r="D256"/>
      <c r="E256"/>
      <c r="F256"/>
      <c r="G256"/>
      <c r="H256"/>
      <c r="I256"/>
      <c r="J256"/>
      <c r="K256"/>
      <c r="L256"/>
    </row>
    <row r="257" spans="1:12" s="1" customFormat="1" ht="129" customHeight="1" x14ac:dyDescent="0.25">
      <c r="A257"/>
      <c r="B257"/>
      <c r="C257"/>
      <c r="D257"/>
      <c r="E257"/>
      <c r="F257"/>
      <c r="G257"/>
      <c r="H257"/>
      <c r="I257"/>
      <c r="J257"/>
      <c r="K257"/>
      <c r="L257"/>
    </row>
    <row r="258" spans="1:12" s="1" customFormat="1" ht="136.5" customHeight="1" x14ac:dyDescent="0.25">
      <c r="A258"/>
      <c r="B258"/>
      <c r="C258"/>
      <c r="D258"/>
      <c r="E258"/>
      <c r="F258"/>
      <c r="G258"/>
      <c r="H258"/>
      <c r="I258"/>
      <c r="J258"/>
      <c r="K258"/>
      <c r="L258"/>
    </row>
    <row r="259" spans="1:12" s="1" customFormat="1" ht="132.75" customHeight="1" x14ac:dyDescent="0.25">
      <c r="A259"/>
      <c r="B259"/>
      <c r="C259"/>
      <c r="D259"/>
      <c r="E259"/>
      <c r="F259"/>
      <c r="G259"/>
      <c r="H259"/>
      <c r="I259"/>
      <c r="J259"/>
      <c r="K259"/>
      <c r="L259"/>
    </row>
    <row r="260" spans="1:12" s="1" customFormat="1" ht="144" customHeight="1" x14ac:dyDescent="0.25">
      <c r="A260"/>
      <c r="B260"/>
      <c r="C260"/>
      <c r="D260"/>
      <c r="E260"/>
      <c r="F260"/>
      <c r="G260"/>
      <c r="H260"/>
      <c r="I260"/>
      <c r="J260"/>
      <c r="K260"/>
      <c r="L260"/>
    </row>
    <row r="261" spans="1:12" s="1" customFormat="1" ht="141.75" customHeight="1" x14ac:dyDescent="0.25">
      <c r="A261"/>
      <c r="B261"/>
      <c r="C261"/>
      <c r="D261"/>
      <c r="E261"/>
      <c r="F261"/>
      <c r="G261"/>
      <c r="H261"/>
      <c r="I261"/>
      <c r="J261"/>
      <c r="K261"/>
      <c r="L261"/>
    </row>
    <row r="262" spans="1:12" s="1" customFormat="1" ht="132" customHeight="1" x14ac:dyDescent="0.25">
      <c r="A262"/>
      <c r="B262"/>
      <c r="C262"/>
      <c r="D262"/>
      <c r="E262"/>
      <c r="F262"/>
      <c r="G262"/>
      <c r="H262"/>
      <c r="I262"/>
      <c r="J262"/>
      <c r="K262"/>
      <c r="L262"/>
    </row>
    <row r="263" spans="1:12" s="1" customFormat="1" ht="137.25" customHeight="1" x14ac:dyDescent="0.25">
      <c r="A263"/>
      <c r="B263"/>
      <c r="C263"/>
      <c r="D263"/>
      <c r="E263"/>
      <c r="F263"/>
      <c r="G263"/>
      <c r="H263"/>
      <c r="I263"/>
      <c r="J263"/>
      <c r="K263"/>
      <c r="L263"/>
    </row>
    <row r="264" spans="1:12" s="1" customFormat="1" ht="123" customHeight="1" x14ac:dyDescent="0.25">
      <c r="A264"/>
      <c r="B264"/>
      <c r="C264"/>
      <c r="D264"/>
      <c r="E264"/>
      <c r="F264"/>
      <c r="G264"/>
      <c r="H264"/>
      <c r="I264"/>
      <c r="J264"/>
      <c r="K264"/>
      <c r="L264"/>
    </row>
    <row r="265" spans="1:12" s="1" customFormat="1" ht="137.25" customHeight="1" x14ac:dyDescent="0.25">
      <c r="A265"/>
      <c r="B265"/>
      <c r="C265"/>
      <c r="D265"/>
      <c r="E265"/>
      <c r="F265"/>
      <c r="G265"/>
      <c r="H265"/>
      <c r="I265"/>
      <c r="J265"/>
      <c r="K265"/>
      <c r="L265"/>
    </row>
    <row r="266" spans="1:12" s="1" customFormat="1" ht="134.25" customHeight="1" x14ac:dyDescent="0.25">
      <c r="A266"/>
      <c r="B266"/>
      <c r="C266"/>
      <c r="D266"/>
      <c r="E266"/>
      <c r="F266"/>
      <c r="G266"/>
      <c r="H266"/>
      <c r="I266"/>
      <c r="J266"/>
      <c r="K266"/>
      <c r="L266"/>
    </row>
    <row r="267" spans="1:12" s="1" customFormat="1" ht="137.25" customHeight="1" x14ac:dyDescent="0.25">
      <c r="A267"/>
      <c r="B267"/>
      <c r="C267"/>
      <c r="D267"/>
      <c r="E267"/>
      <c r="F267"/>
      <c r="G267"/>
      <c r="H267"/>
      <c r="I267"/>
      <c r="J267"/>
      <c r="K267"/>
      <c r="L267"/>
    </row>
    <row r="268" spans="1:12" s="1" customFormat="1" ht="123" customHeight="1" x14ac:dyDescent="0.25">
      <c r="A268"/>
      <c r="B268"/>
      <c r="C268"/>
      <c r="D268"/>
      <c r="E268"/>
      <c r="F268"/>
      <c r="G268"/>
      <c r="H268"/>
      <c r="I268"/>
      <c r="J268"/>
      <c r="K268"/>
      <c r="L268"/>
    </row>
    <row r="269" spans="1:12" s="1" customFormat="1" ht="130.5" customHeight="1" x14ac:dyDescent="0.25">
      <c r="A269"/>
      <c r="B269"/>
      <c r="C269"/>
      <c r="D269"/>
      <c r="E269"/>
      <c r="F269"/>
      <c r="G269"/>
      <c r="H269"/>
      <c r="I269"/>
      <c r="J269"/>
      <c r="K269"/>
      <c r="L269"/>
    </row>
    <row r="270" spans="1:12" s="1" customFormat="1" ht="136.5" customHeight="1" x14ac:dyDescent="0.25">
      <c r="A270"/>
      <c r="B270"/>
      <c r="C270"/>
      <c r="D270"/>
      <c r="E270"/>
      <c r="F270"/>
      <c r="G270"/>
      <c r="H270"/>
      <c r="I270"/>
      <c r="J270"/>
      <c r="K270"/>
      <c r="L270"/>
    </row>
    <row r="271" spans="1:12" s="1" customFormat="1" ht="134.25" customHeight="1" x14ac:dyDescent="0.25">
      <c r="A271"/>
      <c r="B271"/>
      <c r="C271"/>
      <c r="D271"/>
      <c r="E271"/>
      <c r="F271"/>
      <c r="G271"/>
      <c r="H271"/>
      <c r="I271"/>
      <c r="J271"/>
      <c r="K271"/>
      <c r="L271"/>
    </row>
    <row r="272" spans="1:12" s="1" customFormat="1" ht="140.25" customHeight="1" x14ac:dyDescent="0.25">
      <c r="A272"/>
      <c r="B272"/>
      <c r="C272"/>
      <c r="D272"/>
      <c r="E272"/>
      <c r="F272"/>
      <c r="G272"/>
      <c r="H272"/>
      <c r="I272"/>
      <c r="J272"/>
      <c r="K272"/>
      <c r="L272"/>
    </row>
    <row r="273" spans="1:12" s="1" customFormat="1" ht="132" customHeight="1" x14ac:dyDescent="0.25">
      <c r="A273"/>
      <c r="B273"/>
      <c r="C273"/>
      <c r="D273"/>
      <c r="E273"/>
      <c r="F273"/>
      <c r="G273"/>
      <c r="H273"/>
      <c r="I273"/>
      <c r="J273"/>
      <c r="K273"/>
      <c r="L273"/>
    </row>
    <row r="274" spans="1:12" s="1" customFormat="1" ht="144" customHeight="1" x14ac:dyDescent="0.25">
      <c r="A274"/>
      <c r="B274"/>
      <c r="C274"/>
      <c r="D274"/>
      <c r="E274"/>
      <c r="F274"/>
      <c r="G274"/>
      <c r="H274"/>
      <c r="I274"/>
      <c r="J274"/>
      <c r="K274"/>
      <c r="L274"/>
    </row>
    <row r="275" spans="1:12" s="1" customFormat="1" ht="129.75" customHeight="1" x14ac:dyDescent="0.25">
      <c r="A275"/>
      <c r="B275"/>
      <c r="C275"/>
      <c r="D275"/>
      <c r="E275"/>
      <c r="F275"/>
      <c r="G275"/>
      <c r="H275"/>
      <c r="I275"/>
      <c r="J275"/>
      <c r="K275"/>
      <c r="L275"/>
    </row>
    <row r="276" spans="1:12" s="1" customFormat="1" ht="132" customHeight="1" x14ac:dyDescent="0.25">
      <c r="A276"/>
      <c r="B276"/>
      <c r="C276"/>
      <c r="D276"/>
      <c r="E276"/>
      <c r="F276"/>
      <c r="G276"/>
      <c r="H276"/>
      <c r="I276"/>
      <c r="J276"/>
      <c r="K276"/>
      <c r="L276"/>
    </row>
    <row r="277" spans="1:12" s="1" customFormat="1" ht="125.25" customHeight="1" x14ac:dyDescent="0.25">
      <c r="A277"/>
      <c r="B277"/>
      <c r="C277"/>
      <c r="D277"/>
      <c r="E277"/>
      <c r="F277"/>
      <c r="G277"/>
      <c r="H277"/>
      <c r="I277"/>
      <c r="J277"/>
      <c r="K277"/>
      <c r="L277"/>
    </row>
    <row r="278" spans="1:12" s="1" customFormat="1" ht="140.25" customHeight="1" x14ac:dyDescent="0.25">
      <c r="A278"/>
      <c r="B278"/>
      <c r="C278"/>
      <c r="D278"/>
      <c r="E278"/>
      <c r="F278"/>
      <c r="G278"/>
      <c r="H278"/>
      <c r="I278"/>
      <c r="J278"/>
      <c r="K278"/>
      <c r="L278"/>
    </row>
    <row r="279" spans="1:12" s="1" customFormat="1" ht="132" customHeight="1" x14ac:dyDescent="0.25">
      <c r="A279"/>
      <c r="B279"/>
      <c r="C279"/>
      <c r="D279"/>
      <c r="E279"/>
      <c r="F279"/>
      <c r="G279"/>
      <c r="H279"/>
      <c r="I279"/>
      <c r="J279"/>
      <c r="K279"/>
      <c r="L279"/>
    </row>
    <row r="280" spans="1:12" s="1" customFormat="1" ht="136.5" customHeight="1" x14ac:dyDescent="0.25">
      <c r="A280"/>
      <c r="B280"/>
      <c r="C280"/>
      <c r="D280"/>
      <c r="E280"/>
      <c r="F280"/>
      <c r="G280"/>
      <c r="H280"/>
      <c r="I280"/>
      <c r="J280"/>
      <c r="K280"/>
      <c r="L280"/>
    </row>
    <row r="281" spans="1:12" s="1" customFormat="1" ht="135" customHeight="1" x14ac:dyDescent="0.25">
      <c r="A281"/>
      <c r="B281"/>
      <c r="C281"/>
      <c r="D281"/>
      <c r="E281"/>
      <c r="F281"/>
      <c r="G281"/>
      <c r="H281"/>
      <c r="I281"/>
      <c r="J281"/>
      <c r="K281"/>
      <c r="L281"/>
    </row>
    <row r="282" spans="1:12" s="1" customFormat="1" ht="140.25" customHeight="1" x14ac:dyDescent="0.25">
      <c r="A282"/>
      <c r="B282"/>
      <c r="C282"/>
      <c r="D282"/>
      <c r="E282"/>
      <c r="F282"/>
      <c r="G282"/>
      <c r="H282"/>
      <c r="I282"/>
      <c r="J282"/>
      <c r="K282"/>
      <c r="L282"/>
    </row>
    <row r="283" spans="1:12" s="1" customFormat="1" ht="136.5" customHeight="1" x14ac:dyDescent="0.25">
      <c r="A283"/>
      <c r="B283"/>
      <c r="C283"/>
      <c r="D283"/>
      <c r="E283"/>
      <c r="F283"/>
      <c r="G283"/>
      <c r="H283"/>
      <c r="I283"/>
      <c r="J283"/>
      <c r="K283"/>
      <c r="L283"/>
    </row>
    <row r="284" spans="1:12" s="1" customFormat="1" ht="126.75" customHeight="1" x14ac:dyDescent="0.25">
      <c r="A284"/>
      <c r="B284"/>
      <c r="C284"/>
      <c r="D284"/>
      <c r="E284"/>
      <c r="F284"/>
      <c r="G284"/>
      <c r="H284"/>
      <c r="I284"/>
      <c r="J284"/>
      <c r="K284"/>
      <c r="L284"/>
    </row>
    <row r="285" spans="1:12" s="1" customFormat="1" ht="136.5" customHeight="1" x14ac:dyDescent="0.25">
      <c r="A285"/>
      <c r="B285"/>
      <c r="C285"/>
      <c r="D285"/>
      <c r="E285"/>
      <c r="F285"/>
      <c r="G285"/>
      <c r="H285"/>
      <c r="I285"/>
      <c r="J285"/>
      <c r="K285"/>
      <c r="L285"/>
    </row>
    <row r="286" spans="1:12" s="1" customFormat="1" ht="136.5" customHeight="1" x14ac:dyDescent="0.25">
      <c r="A286"/>
      <c r="B286"/>
      <c r="C286"/>
      <c r="D286"/>
      <c r="E286"/>
      <c r="F286"/>
      <c r="G286"/>
      <c r="H286"/>
      <c r="I286"/>
      <c r="J286"/>
      <c r="K286"/>
      <c r="L286"/>
    </row>
    <row r="287" spans="1:12" s="1" customFormat="1" ht="134.25" customHeight="1" x14ac:dyDescent="0.25">
      <c r="A287"/>
      <c r="B287"/>
      <c r="C287"/>
      <c r="D287"/>
      <c r="E287"/>
      <c r="F287"/>
      <c r="G287"/>
      <c r="H287"/>
      <c r="I287"/>
      <c r="J287"/>
      <c r="K287"/>
      <c r="L287"/>
    </row>
    <row r="288" spans="1:12" s="1" customFormat="1" ht="134.25" customHeight="1" x14ac:dyDescent="0.25">
      <c r="A288"/>
      <c r="B288"/>
      <c r="C288"/>
      <c r="D288"/>
      <c r="E288"/>
      <c r="F288"/>
      <c r="G288"/>
      <c r="H288"/>
      <c r="I288"/>
      <c r="J288"/>
      <c r="K288"/>
      <c r="L288"/>
    </row>
    <row r="289" spans="1:12" s="1" customFormat="1" ht="138" customHeight="1" x14ac:dyDescent="0.25">
      <c r="A289"/>
      <c r="B289"/>
      <c r="C289"/>
      <c r="D289"/>
      <c r="E289"/>
      <c r="F289"/>
      <c r="G289"/>
      <c r="H289"/>
      <c r="I289"/>
      <c r="J289"/>
      <c r="K289"/>
      <c r="L289"/>
    </row>
    <row r="290" spans="1:12" s="1" customFormat="1" ht="139.5" customHeight="1" x14ac:dyDescent="0.25">
      <c r="A290"/>
      <c r="B290"/>
      <c r="C290"/>
      <c r="D290"/>
      <c r="E290"/>
      <c r="F290"/>
      <c r="G290"/>
      <c r="H290"/>
      <c r="I290"/>
      <c r="J290"/>
      <c r="K290"/>
      <c r="L290"/>
    </row>
    <row r="291" spans="1:12" s="1" customFormat="1" ht="135" customHeight="1" x14ac:dyDescent="0.25">
      <c r="A291"/>
      <c r="B291"/>
      <c r="C291"/>
      <c r="D291"/>
      <c r="E291"/>
      <c r="F291"/>
      <c r="G291"/>
      <c r="H291"/>
      <c r="I291"/>
      <c r="J291"/>
      <c r="K291"/>
      <c r="L291"/>
    </row>
    <row r="292" spans="1:12" s="1" customFormat="1" ht="124.5" customHeight="1" x14ac:dyDescent="0.25">
      <c r="A292"/>
      <c r="B292"/>
      <c r="C292"/>
      <c r="D292"/>
      <c r="E292"/>
      <c r="F292"/>
      <c r="G292"/>
      <c r="H292"/>
      <c r="I292"/>
      <c r="J292"/>
      <c r="K292"/>
      <c r="L292"/>
    </row>
    <row r="293" spans="1:12" s="1" customFormat="1" ht="130.5" customHeight="1" x14ac:dyDescent="0.25">
      <c r="A293"/>
      <c r="B293"/>
      <c r="C293"/>
      <c r="D293"/>
      <c r="E293"/>
      <c r="F293"/>
      <c r="G293"/>
      <c r="H293"/>
      <c r="I293"/>
      <c r="J293"/>
      <c r="K293"/>
      <c r="L293"/>
    </row>
    <row r="294" spans="1:12" s="1" customFormat="1" ht="132" customHeight="1" x14ac:dyDescent="0.25">
      <c r="A294"/>
      <c r="B294"/>
      <c r="C294"/>
      <c r="D294"/>
      <c r="E294"/>
      <c r="F294"/>
      <c r="G294"/>
      <c r="H294"/>
      <c r="I294"/>
      <c r="J294"/>
      <c r="K294"/>
      <c r="L294"/>
    </row>
    <row r="295" spans="1:12" s="1" customFormat="1" ht="134.25" customHeight="1" x14ac:dyDescent="0.25">
      <c r="A295"/>
      <c r="B295"/>
      <c r="C295"/>
      <c r="D295"/>
      <c r="E295"/>
      <c r="F295"/>
      <c r="G295"/>
      <c r="H295"/>
      <c r="I295"/>
      <c r="J295"/>
      <c r="K295"/>
      <c r="L295"/>
    </row>
    <row r="296" spans="1:12" s="1" customFormat="1" ht="132.75" customHeight="1" x14ac:dyDescent="0.25">
      <c r="A296"/>
      <c r="B296"/>
      <c r="C296"/>
      <c r="D296"/>
      <c r="E296"/>
      <c r="F296"/>
      <c r="G296"/>
      <c r="H296"/>
      <c r="I296"/>
      <c r="J296"/>
      <c r="K296"/>
      <c r="L296"/>
    </row>
    <row r="297" spans="1:12" s="1" customFormat="1" ht="145.5" customHeight="1" x14ac:dyDescent="0.25">
      <c r="A297"/>
      <c r="B297"/>
      <c r="C297"/>
      <c r="D297"/>
      <c r="E297"/>
      <c r="F297"/>
      <c r="G297"/>
      <c r="H297"/>
      <c r="I297"/>
      <c r="J297"/>
      <c r="K297"/>
      <c r="L297"/>
    </row>
    <row r="298" spans="1:12" s="1" customFormat="1" ht="134.25" customHeight="1" x14ac:dyDescent="0.25">
      <c r="A298"/>
      <c r="B298"/>
      <c r="C298"/>
      <c r="D298"/>
      <c r="E298"/>
      <c r="F298"/>
      <c r="G298"/>
      <c r="H298"/>
      <c r="I298"/>
      <c r="J298"/>
      <c r="K298"/>
      <c r="L298"/>
    </row>
    <row r="299" spans="1:12" s="1" customFormat="1" ht="135" customHeight="1" x14ac:dyDescent="0.25">
      <c r="A299"/>
      <c r="B299"/>
      <c r="C299"/>
      <c r="D299"/>
      <c r="E299"/>
      <c r="F299"/>
      <c r="G299"/>
      <c r="H299"/>
      <c r="I299"/>
      <c r="J299"/>
      <c r="K299"/>
      <c r="L299"/>
    </row>
    <row r="300" spans="1:12" s="1" customFormat="1" ht="137.25" customHeight="1" x14ac:dyDescent="0.25">
      <c r="A300"/>
      <c r="B300"/>
      <c r="C300"/>
      <c r="D300"/>
      <c r="E300"/>
      <c r="F300"/>
      <c r="G300"/>
      <c r="H300"/>
      <c r="I300"/>
      <c r="J300"/>
      <c r="K300"/>
      <c r="L300"/>
    </row>
    <row r="301" spans="1:12" s="1" customFormat="1" ht="137.25" customHeight="1" x14ac:dyDescent="0.25">
      <c r="A301"/>
      <c r="B301"/>
      <c r="C301"/>
      <c r="D301"/>
      <c r="E301"/>
      <c r="F301"/>
      <c r="G301"/>
      <c r="H301"/>
      <c r="I301"/>
      <c r="J301"/>
      <c r="K301"/>
      <c r="L301"/>
    </row>
    <row r="302" spans="1:12" s="1" customFormat="1" ht="141.75" customHeight="1" x14ac:dyDescent="0.25">
      <c r="A302"/>
      <c r="B302"/>
      <c r="C302"/>
      <c r="D302"/>
      <c r="E302"/>
      <c r="F302"/>
      <c r="G302"/>
      <c r="H302"/>
      <c r="I302"/>
      <c r="J302"/>
      <c r="K302"/>
      <c r="L302"/>
    </row>
    <row r="303" spans="1:12" s="1" customFormat="1" ht="137.25" customHeight="1" x14ac:dyDescent="0.25">
      <c r="A303"/>
      <c r="B303"/>
      <c r="C303"/>
      <c r="D303"/>
      <c r="E303"/>
      <c r="F303"/>
      <c r="G303"/>
      <c r="H303"/>
      <c r="I303"/>
      <c r="J303"/>
      <c r="K303"/>
      <c r="L303"/>
    </row>
    <row r="304" spans="1:12" s="1" customFormat="1" ht="138" customHeight="1" x14ac:dyDescent="0.25">
      <c r="A304"/>
      <c r="B304"/>
      <c r="C304"/>
      <c r="D304"/>
      <c r="E304"/>
      <c r="F304"/>
      <c r="G304"/>
      <c r="H304"/>
      <c r="I304"/>
      <c r="J304"/>
      <c r="K304"/>
      <c r="L304"/>
    </row>
    <row r="305" spans="1:12" s="1" customFormat="1" ht="132.75" customHeight="1" x14ac:dyDescent="0.25">
      <c r="A305"/>
      <c r="B305"/>
      <c r="C305"/>
      <c r="D305"/>
      <c r="E305"/>
      <c r="F305"/>
      <c r="G305"/>
      <c r="H305"/>
      <c r="I305"/>
      <c r="J305"/>
      <c r="K305"/>
      <c r="L305"/>
    </row>
    <row r="306" spans="1:12" s="1" customFormat="1" ht="139.5" customHeight="1" x14ac:dyDescent="0.25">
      <c r="A306"/>
      <c r="B306"/>
      <c r="C306"/>
      <c r="D306"/>
      <c r="E306"/>
      <c r="F306"/>
      <c r="G306"/>
      <c r="H306"/>
      <c r="I306"/>
      <c r="J306"/>
      <c r="K306"/>
      <c r="L306"/>
    </row>
    <row r="307" spans="1:12" s="1" customFormat="1" ht="140.25" customHeight="1" x14ac:dyDescent="0.25">
      <c r="A307"/>
      <c r="B307"/>
      <c r="C307"/>
      <c r="D307"/>
      <c r="E307"/>
      <c r="F307"/>
      <c r="G307"/>
      <c r="H307"/>
      <c r="I307"/>
      <c r="J307"/>
      <c r="K307"/>
      <c r="L307"/>
    </row>
    <row r="308" spans="1:12" s="1" customFormat="1" ht="139.5" customHeight="1" x14ac:dyDescent="0.25">
      <c r="A308"/>
      <c r="B308"/>
      <c r="C308"/>
      <c r="D308"/>
      <c r="E308"/>
      <c r="F308"/>
      <c r="G308"/>
      <c r="H308"/>
      <c r="I308"/>
      <c r="J308"/>
      <c r="K308"/>
      <c r="L308"/>
    </row>
    <row r="309" spans="1:12" s="1" customFormat="1" ht="137.25" customHeight="1" x14ac:dyDescent="0.25">
      <c r="A309"/>
      <c r="B309"/>
      <c r="C309"/>
      <c r="D309"/>
      <c r="E309"/>
      <c r="F309"/>
      <c r="G309"/>
      <c r="H309"/>
      <c r="I309"/>
      <c r="J309"/>
      <c r="K309"/>
      <c r="L309"/>
    </row>
    <row r="310" spans="1:12" s="1" customFormat="1" ht="139.5" customHeight="1" x14ac:dyDescent="0.25">
      <c r="A310"/>
      <c r="B310"/>
      <c r="C310"/>
      <c r="D310"/>
      <c r="E310"/>
      <c r="F310"/>
      <c r="G310"/>
      <c r="H310"/>
      <c r="I310"/>
      <c r="J310"/>
      <c r="K310"/>
      <c r="L310"/>
    </row>
    <row r="311" spans="1:12" s="1" customFormat="1" ht="136.5" customHeight="1" x14ac:dyDescent="0.25">
      <c r="A311"/>
      <c r="B311"/>
      <c r="C311"/>
      <c r="D311"/>
      <c r="E311"/>
      <c r="F311"/>
      <c r="G311"/>
      <c r="H311"/>
      <c r="I311"/>
      <c r="J311"/>
      <c r="K311"/>
      <c r="L311"/>
    </row>
    <row r="312" spans="1:12" s="1" customFormat="1" ht="136.5" customHeight="1" x14ac:dyDescent="0.25">
      <c r="A312"/>
      <c r="B312"/>
      <c r="C312"/>
      <c r="D312"/>
      <c r="E312"/>
      <c r="F312"/>
      <c r="G312"/>
      <c r="H312"/>
      <c r="I312"/>
      <c r="J312"/>
      <c r="K312"/>
      <c r="L312"/>
    </row>
    <row r="313" spans="1:12" s="1" customFormat="1" ht="137.25" customHeight="1" x14ac:dyDescent="0.25">
      <c r="A313"/>
      <c r="B313"/>
      <c r="C313"/>
      <c r="D313"/>
      <c r="E313"/>
      <c r="F313"/>
      <c r="G313"/>
      <c r="H313"/>
      <c r="I313"/>
      <c r="J313"/>
      <c r="K313"/>
      <c r="L313"/>
    </row>
    <row r="314" spans="1:12" s="1" customFormat="1" ht="135" customHeight="1" x14ac:dyDescent="0.25">
      <c r="A314"/>
      <c r="B314"/>
      <c r="C314"/>
      <c r="D314"/>
      <c r="E314"/>
      <c r="F314"/>
      <c r="G314"/>
      <c r="H314"/>
      <c r="I314"/>
      <c r="J314"/>
      <c r="K314"/>
      <c r="L314"/>
    </row>
    <row r="315" spans="1:12" s="1" customFormat="1" ht="137.25" customHeight="1" x14ac:dyDescent="0.25">
      <c r="A315"/>
      <c r="B315"/>
      <c r="C315"/>
      <c r="D315"/>
      <c r="E315"/>
      <c r="F315"/>
      <c r="G315"/>
      <c r="H315"/>
      <c r="I315"/>
      <c r="J315"/>
      <c r="K315"/>
      <c r="L315"/>
    </row>
    <row r="316" spans="1:12" s="1" customFormat="1" ht="137.25" customHeight="1" x14ac:dyDescent="0.25">
      <c r="A316"/>
      <c r="B316"/>
      <c r="C316"/>
      <c r="D316"/>
      <c r="E316"/>
      <c r="F316"/>
      <c r="G316"/>
      <c r="H316"/>
      <c r="I316"/>
      <c r="J316"/>
      <c r="K316"/>
      <c r="L316"/>
    </row>
    <row r="317" spans="1:12" s="1" customFormat="1" ht="134.25" customHeight="1" x14ac:dyDescent="0.25">
      <c r="A317"/>
      <c r="B317"/>
      <c r="C317"/>
      <c r="D317"/>
      <c r="E317"/>
      <c r="F317"/>
      <c r="G317"/>
      <c r="H317"/>
      <c r="I317"/>
      <c r="J317"/>
      <c r="K317"/>
      <c r="L317"/>
    </row>
    <row r="318" spans="1:12" s="1" customFormat="1" ht="132" customHeight="1" x14ac:dyDescent="0.25">
      <c r="A318"/>
      <c r="B318"/>
      <c r="C318"/>
      <c r="D318"/>
      <c r="E318"/>
      <c r="F318"/>
      <c r="G318"/>
      <c r="H318"/>
      <c r="I318"/>
      <c r="J318"/>
      <c r="K318"/>
      <c r="L318"/>
    </row>
    <row r="319" spans="1:12" s="1" customFormat="1" ht="142.5" customHeight="1" x14ac:dyDescent="0.25">
      <c r="A319"/>
      <c r="B319"/>
      <c r="C319"/>
      <c r="D319"/>
      <c r="E319"/>
      <c r="F319"/>
      <c r="G319"/>
      <c r="H319"/>
      <c r="I319"/>
      <c r="J319"/>
      <c r="K319"/>
      <c r="L319"/>
    </row>
    <row r="320" spans="1:12" s="1" customFormat="1" ht="137.25" customHeight="1" x14ac:dyDescent="0.25">
      <c r="A320"/>
      <c r="B320"/>
      <c r="C320"/>
      <c r="D320"/>
      <c r="E320"/>
      <c r="F320"/>
      <c r="G320"/>
      <c r="H320"/>
      <c r="I320"/>
      <c r="J320"/>
      <c r="K320"/>
      <c r="L320"/>
    </row>
    <row r="321" spans="1:12" s="1" customFormat="1" ht="136.5" customHeight="1" x14ac:dyDescent="0.25">
      <c r="A321"/>
      <c r="B321"/>
      <c r="C321"/>
      <c r="D321"/>
      <c r="E321"/>
      <c r="F321"/>
      <c r="G321"/>
      <c r="H321"/>
      <c r="I321"/>
      <c r="J321"/>
      <c r="K321"/>
      <c r="L321"/>
    </row>
    <row r="322" spans="1:12" s="1" customFormat="1" ht="132.75" customHeight="1" x14ac:dyDescent="0.25">
      <c r="A322"/>
      <c r="B322"/>
      <c r="C322"/>
      <c r="D322"/>
      <c r="E322"/>
      <c r="F322"/>
      <c r="G322"/>
      <c r="H322"/>
      <c r="I322"/>
      <c r="J322"/>
      <c r="K322"/>
      <c r="L322"/>
    </row>
    <row r="323" spans="1:12" s="1" customFormat="1" ht="134.25" customHeight="1" x14ac:dyDescent="0.25">
      <c r="A323"/>
      <c r="B323"/>
      <c r="C323"/>
      <c r="D323"/>
      <c r="E323"/>
      <c r="F323"/>
      <c r="G323"/>
      <c r="H323"/>
      <c r="I323"/>
      <c r="J323"/>
      <c r="K323"/>
      <c r="L323"/>
    </row>
    <row r="324" spans="1:12" s="1" customFormat="1" ht="141.75" customHeight="1" x14ac:dyDescent="0.25">
      <c r="A324"/>
      <c r="B324"/>
      <c r="C324"/>
      <c r="D324"/>
      <c r="E324"/>
      <c r="F324"/>
      <c r="G324"/>
      <c r="H324"/>
      <c r="I324"/>
      <c r="J324"/>
      <c r="K324"/>
      <c r="L324"/>
    </row>
    <row r="325" spans="1:12" s="1" customFormat="1" ht="136.5" customHeight="1" x14ac:dyDescent="0.25">
      <c r="A325"/>
      <c r="B325"/>
      <c r="C325"/>
      <c r="D325"/>
      <c r="E325"/>
      <c r="F325"/>
      <c r="G325"/>
      <c r="H325"/>
      <c r="I325"/>
      <c r="J325"/>
      <c r="K325"/>
      <c r="L325"/>
    </row>
    <row r="326" spans="1:12" s="1" customFormat="1" ht="137.25" customHeight="1" x14ac:dyDescent="0.25">
      <c r="A326"/>
      <c r="B326"/>
      <c r="C326"/>
      <c r="D326"/>
      <c r="E326"/>
      <c r="F326"/>
      <c r="G326"/>
      <c r="H326"/>
      <c r="I326"/>
      <c r="J326"/>
      <c r="K326"/>
      <c r="L326"/>
    </row>
    <row r="327" spans="1:12" s="1" customFormat="1" ht="144" customHeight="1" x14ac:dyDescent="0.25">
      <c r="A327"/>
      <c r="B327"/>
      <c r="C327"/>
      <c r="D327"/>
      <c r="E327"/>
      <c r="F327"/>
      <c r="G327"/>
      <c r="H327"/>
      <c r="I327"/>
      <c r="J327"/>
      <c r="K327"/>
      <c r="L327"/>
    </row>
    <row r="328" spans="1:12" s="1" customFormat="1" ht="132" customHeight="1" x14ac:dyDescent="0.25">
      <c r="A328"/>
      <c r="B328"/>
      <c r="C328"/>
      <c r="D328"/>
      <c r="E328"/>
      <c r="F328"/>
      <c r="G328"/>
      <c r="H328"/>
      <c r="I328"/>
      <c r="J328"/>
      <c r="K328"/>
      <c r="L328"/>
    </row>
    <row r="329" spans="1:12" s="1" customFormat="1" ht="138" customHeight="1" x14ac:dyDescent="0.25">
      <c r="A329"/>
      <c r="B329"/>
      <c r="C329"/>
      <c r="D329"/>
      <c r="E329"/>
      <c r="F329"/>
      <c r="G329"/>
      <c r="H329"/>
      <c r="I329"/>
      <c r="J329"/>
      <c r="K329"/>
      <c r="L329"/>
    </row>
    <row r="330" spans="1:12" s="1" customFormat="1" ht="142.5" customHeight="1" x14ac:dyDescent="0.25">
      <c r="A330"/>
      <c r="B330"/>
      <c r="C330"/>
      <c r="D330"/>
      <c r="E330"/>
      <c r="F330"/>
      <c r="G330"/>
      <c r="H330"/>
      <c r="I330"/>
      <c r="J330"/>
      <c r="K330"/>
      <c r="L330"/>
    </row>
    <row r="331" spans="1:12" s="1" customFormat="1" ht="135" customHeight="1" x14ac:dyDescent="0.25">
      <c r="A331"/>
      <c r="B331"/>
      <c r="C331"/>
      <c r="D331"/>
      <c r="E331"/>
      <c r="F331"/>
      <c r="G331"/>
      <c r="H331"/>
      <c r="I331"/>
      <c r="J331"/>
      <c r="K331"/>
      <c r="L331"/>
    </row>
    <row r="332" spans="1:12" s="1" customFormat="1" ht="126.75" customHeight="1" x14ac:dyDescent="0.25">
      <c r="A332"/>
      <c r="B332"/>
      <c r="C332"/>
      <c r="D332"/>
      <c r="E332"/>
      <c r="F332"/>
      <c r="G332"/>
      <c r="H332"/>
      <c r="I332"/>
      <c r="J332"/>
      <c r="K332"/>
      <c r="L332"/>
    </row>
    <row r="333" spans="1:12" s="1" customFormat="1" ht="129" customHeight="1" x14ac:dyDescent="0.25">
      <c r="A333"/>
      <c r="B333"/>
      <c r="C333"/>
      <c r="D333"/>
      <c r="E333"/>
      <c r="F333"/>
      <c r="G333"/>
      <c r="H333"/>
      <c r="I333"/>
      <c r="J333"/>
      <c r="K333"/>
      <c r="L333"/>
    </row>
    <row r="334" spans="1:12" s="1" customFormat="1" ht="122.25" customHeight="1" x14ac:dyDescent="0.25">
      <c r="A334"/>
      <c r="B334"/>
      <c r="C334"/>
      <c r="D334"/>
      <c r="E334"/>
      <c r="F334"/>
      <c r="G334"/>
      <c r="H334"/>
      <c r="I334"/>
      <c r="J334"/>
      <c r="K334"/>
      <c r="L334"/>
    </row>
    <row r="335" spans="1:12" s="1" customFormat="1" ht="122.25" customHeight="1" x14ac:dyDescent="0.25">
      <c r="A335"/>
      <c r="B335"/>
      <c r="C335"/>
      <c r="D335"/>
      <c r="E335"/>
      <c r="F335"/>
      <c r="G335"/>
      <c r="H335"/>
      <c r="I335"/>
      <c r="J335"/>
      <c r="K335"/>
      <c r="L335"/>
    </row>
    <row r="336" spans="1:12" s="1" customFormat="1" ht="136.5" customHeight="1" x14ac:dyDescent="0.25">
      <c r="A336"/>
      <c r="B336"/>
      <c r="C336"/>
      <c r="D336"/>
      <c r="E336"/>
      <c r="F336"/>
      <c r="G336"/>
      <c r="H336"/>
      <c r="I336"/>
      <c r="J336"/>
      <c r="K336"/>
      <c r="L336"/>
    </row>
    <row r="337" spans="1:12" s="1" customFormat="1" ht="136.5" customHeight="1" x14ac:dyDescent="0.25">
      <c r="A337"/>
      <c r="B337"/>
      <c r="C337"/>
      <c r="D337"/>
      <c r="E337"/>
      <c r="F337"/>
      <c r="G337"/>
      <c r="H337"/>
      <c r="I337"/>
      <c r="J337"/>
      <c r="K337"/>
      <c r="L337"/>
    </row>
    <row r="338" spans="1:12" s="1" customFormat="1" ht="142.5" customHeight="1" x14ac:dyDescent="0.25">
      <c r="A338"/>
      <c r="B338"/>
      <c r="C338"/>
      <c r="D338"/>
      <c r="E338"/>
      <c r="F338"/>
      <c r="G338"/>
      <c r="H338"/>
      <c r="I338"/>
      <c r="J338"/>
      <c r="K338"/>
      <c r="L338"/>
    </row>
    <row r="339" spans="1:12" s="1" customFormat="1" ht="138" customHeight="1" x14ac:dyDescent="0.25">
      <c r="A339"/>
      <c r="B339"/>
      <c r="C339"/>
      <c r="D339"/>
      <c r="E339"/>
      <c r="F339"/>
      <c r="G339"/>
      <c r="H339"/>
      <c r="I339"/>
      <c r="J339"/>
      <c r="K339"/>
      <c r="L339"/>
    </row>
    <row r="340" spans="1:12" s="1" customFormat="1" ht="135" customHeight="1" x14ac:dyDescent="0.25">
      <c r="A340"/>
      <c r="B340"/>
      <c r="C340"/>
      <c r="D340"/>
      <c r="E340"/>
      <c r="F340"/>
      <c r="G340"/>
      <c r="H340"/>
      <c r="I340"/>
      <c r="J340"/>
      <c r="K340"/>
      <c r="L340"/>
    </row>
    <row r="341" spans="1:12" s="1" customFormat="1" ht="138" customHeight="1" x14ac:dyDescent="0.25">
      <c r="A341"/>
      <c r="B341"/>
      <c r="C341"/>
      <c r="D341"/>
      <c r="E341"/>
      <c r="F341"/>
      <c r="G341"/>
      <c r="H341"/>
      <c r="I341"/>
      <c r="J341"/>
      <c r="K341"/>
      <c r="L341"/>
    </row>
    <row r="342" spans="1:12" s="1" customFormat="1" ht="134.25" customHeight="1" x14ac:dyDescent="0.25">
      <c r="A342"/>
      <c r="B342"/>
      <c r="C342"/>
      <c r="D342"/>
      <c r="E342"/>
      <c r="F342"/>
      <c r="G342"/>
      <c r="H342"/>
      <c r="I342"/>
      <c r="J342"/>
      <c r="K342"/>
      <c r="L342"/>
    </row>
    <row r="343" spans="1:12" s="1" customFormat="1" ht="138" customHeight="1" x14ac:dyDescent="0.25">
      <c r="A343"/>
      <c r="B343"/>
      <c r="C343"/>
      <c r="D343"/>
      <c r="E343"/>
      <c r="F343"/>
      <c r="G343"/>
      <c r="H343"/>
      <c r="I343"/>
      <c r="J343"/>
      <c r="K343"/>
      <c r="L343"/>
    </row>
    <row r="344" spans="1:12" s="1" customFormat="1" ht="135" customHeight="1" x14ac:dyDescent="0.25">
      <c r="A344"/>
      <c r="B344"/>
      <c r="C344"/>
      <c r="D344"/>
      <c r="E344"/>
      <c r="F344"/>
      <c r="G344"/>
      <c r="H344"/>
      <c r="I344"/>
      <c r="J344"/>
      <c r="K344"/>
      <c r="L344"/>
    </row>
    <row r="345" spans="1:12" s="1" customFormat="1" ht="123" customHeight="1" x14ac:dyDescent="0.25">
      <c r="A345"/>
      <c r="B345"/>
      <c r="C345"/>
      <c r="D345"/>
      <c r="E345"/>
      <c r="F345"/>
      <c r="G345"/>
      <c r="H345"/>
      <c r="I345"/>
      <c r="J345"/>
      <c r="K345"/>
      <c r="L345"/>
    </row>
    <row r="346" spans="1:12" s="1" customFormat="1" ht="135" customHeight="1" x14ac:dyDescent="0.25">
      <c r="A346"/>
      <c r="B346"/>
      <c r="C346"/>
      <c r="D346"/>
      <c r="E346"/>
      <c r="F346"/>
      <c r="G346"/>
      <c r="H346"/>
      <c r="I346"/>
      <c r="J346"/>
      <c r="K346"/>
      <c r="L346"/>
    </row>
    <row r="347" spans="1:12" s="1" customFormat="1" ht="123" customHeight="1" x14ac:dyDescent="0.25">
      <c r="A347"/>
      <c r="B347"/>
      <c r="C347"/>
      <c r="D347"/>
      <c r="E347"/>
      <c r="F347"/>
      <c r="G347"/>
      <c r="H347"/>
      <c r="I347"/>
      <c r="J347"/>
      <c r="K347"/>
      <c r="L347"/>
    </row>
    <row r="348" spans="1:12" s="1" customFormat="1" ht="132.75" customHeight="1" x14ac:dyDescent="0.25">
      <c r="A348"/>
      <c r="B348"/>
      <c r="C348"/>
      <c r="D348"/>
      <c r="E348"/>
      <c r="F348"/>
      <c r="G348"/>
      <c r="H348"/>
      <c r="I348"/>
      <c r="J348"/>
      <c r="K348"/>
      <c r="L348"/>
    </row>
    <row r="349" spans="1:12" s="1" customFormat="1" ht="135" customHeight="1" x14ac:dyDescent="0.25">
      <c r="A349"/>
      <c r="B349"/>
      <c r="C349"/>
      <c r="D349"/>
      <c r="E349"/>
      <c r="F349"/>
      <c r="G349"/>
      <c r="H349"/>
      <c r="I349"/>
      <c r="J349"/>
      <c r="K349"/>
      <c r="L349"/>
    </row>
    <row r="350" spans="1:12" s="1" customFormat="1" ht="138" customHeight="1" x14ac:dyDescent="0.25">
      <c r="A350"/>
      <c r="B350"/>
      <c r="C350"/>
      <c r="D350"/>
      <c r="E350"/>
      <c r="F350"/>
      <c r="G350"/>
      <c r="H350"/>
      <c r="I350"/>
      <c r="J350"/>
      <c r="K350"/>
      <c r="L350"/>
    </row>
    <row r="351" spans="1:12" s="1" customFormat="1" ht="137.25" customHeight="1" x14ac:dyDescent="0.25">
      <c r="A351"/>
      <c r="B351"/>
      <c r="C351"/>
      <c r="D351"/>
      <c r="E351"/>
      <c r="F351"/>
      <c r="G351"/>
      <c r="H351"/>
      <c r="I351"/>
      <c r="J351"/>
      <c r="K351"/>
      <c r="L351"/>
    </row>
    <row r="352" spans="1:12" s="1" customFormat="1" ht="125.25" customHeight="1" x14ac:dyDescent="0.25">
      <c r="A352"/>
      <c r="B352"/>
      <c r="C352"/>
      <c r="D352"/>
      <c r="E352"/>
      <c r="F352"/>
      <c r="G352"/>
      <c r="H352"/>
      <c r="I352"/>
      <c r="J352"/>
      <c r="K352"/>
      <c r="L352"/>
    </row>
    <row r="353" spans="1:12" s="1" customFormat="1" ht="134.25" customHeight="1" x14ac:dyDescent="0.25">
      <c r="A353"/>
      <c r="B353"/>
      <c r="C353"/>
      <c r="D353"/>
      <c r="E353"/>
      <c r="F353"/>
      <c r="G353"/>
      <c r="H353"/>
      <c r="I353"/>
      <c r="J353"/>
      <c r="K353"/>
      <c r="L353"/>
    </row>
    <row r="354" spans="1:12" s="1" customFormat="1" ht="137.25" customHeight="1" x14ac:dyDescent="0.25">
      <c r="A354"/>
      <c r="B354"/>
      <c r="C354"/>
      <c r="D354"/>
      <c r="E354"/>
      <c r="F354"/>
      <c r="G354"/>
      <c r="H354"/>
      <c r="I354"/>
      <c r="J354"/>
      <c r="K354"/>
      <c r="L354"/>
    </row>
    <row r="355" spans="1:12" s="1" customFormat="1" ht="135" customHeight="1" x14ac:dyDescent="0.25">
      <c r="A355"/>
      <c r="B355"/>
      <c r="C355"/>
      <c r="D355"/>
      <c r="E355"/>
      <c r="F355"/>
      <c r="G355"/>
      <c r="H355"/>
      <c r="I355"/>
      <c r="J355"/>
      <c r="K355"/>
      <c r="L355"/>
    </row>
    <row r="356" spans="1:12" s="1" customFormat="1" ht="142.5" customHeight="1" x14ac:dyDescent="0.25">
      <c r="A356"/>
      <c r="B356"/>
      <c r="C356"/>
      <c r="D356"/>
      <c r="E356"/>
      <c r="F356"/>
      <c r="G356"/>
      <c r="H356"/>
      <c r="I356"/>
      <c r="J356"/>
      <c r="K356"/>
      <c r="L356"/>
    </row>
    <row r="357" spans="1:12" s="1" customFormat="1" ht="136.5" customHeight="1" x14ac:dyDescent="0.25">
      <c r="A357"/>
      <c r="B357"/>
      <c r="C357"/>
      <c r="D357"/>
      <c r="E357"/>
      <c r="F357"/>
      <c r="G357"/>
      <c r="H357"/>
      <c r="I357"/>
      <c r="J357"/>
      <c r="K357"/>
      <c r="L357"/>
    </row>
    <row r="358" spans="1:12" s="1" customFormat="1" ht="155.25" customHeight="1" x14ac:dyDescent="0.25">
      <c r="A358"/>
      <c r="B358"/>
      <c r="C358"/>
      <c r="D358"/>
      <c r="E358"/>
      <c r="F358"/>
      <c r="G358"/>
      <c r="H358"/>
      <c r="I358"/>
      <c r="J358"/>
      <c r="K358"/>
      <c r="L358"/>
    </row>
    <row r="359" spans="1:12" s="1" customFormat="1" ht="151.5" customHeight="1" x14ac:dyDescent="0.25">
      <c r="A359"/>
      <c r="B359"/>
      <c r="C359"/>
      <c r="D359"/>
      <c r="E359"/>
      <c r="F359"/>
      <c r="G359"/>
      <c r="H359"/>
      <c r="I359"/>
      <c r="J359"/>
      <c r="K359"/>
      <c r="L359"/>
    </row>
    <row r="360" spans="1:12" s="1" customFormat="1" ht="129" customHeight="1" x14ac:dyDescent="0.25">
      <c r="A360"/>
      <c r="B360"/>
      <c r="C360"/>
      <c r="D360"/>
      <c r="E360"/>
      <c r="F360"/>
      <c r="G360"/>
      <c r="H360"/>
      <c r="I360"/>
      <c r="J360"/>
      <c r="K360"/>
      <c r="L360"/>
    </row>
    <row r="361" spans="1:12" s="1" customFormat="1" ht="137.25" customHeight="1" x14ac:dyDescent="0.25">
      <c r="A361"/>
      <c r="B361"/>
      <c r="C361"/>
      <c r="D361"/>
      <c r="E361"/>
      <c r="F361"/>
      <c r="G361"/>
      <c r="H361"/>
      <c r="I361"/>
      <c r="J361"/>
      <c r="K361"/>
      <c r="L361"/>
    </row>
    <row r="362" spans="1:12" s="1" customFormat="1" ht="138" customHeight="1" x14ac:dyDescent="0.25">
      <c r="A362"/>
      <c r="B362"/>
      <c r="C362"/>
      <c r="D362"/>
      <c r="E362"/>
      <c r="F362"/>
      <c r="G362"/>
      <c r="H362"/>
      <c r="I362"/>
      <c r="J362"/>
      <c r="K362"/>
      <c r="L362"/>
    </row>
    <row r="363" spans="1:12" s="1" customFormat="1" ht="135" customHeight="1" x14ac:dyDescent="0.25">
      <c r="A363"/>
      <c r="B363"/>
      <c r="C363"/>
      <c r="D363"/>
      <c r="E363"/>
      <c r="F363"/>
      <c r="G363"/>
      <c r="H363"/>
      <c r="I363"/>
      <c r="J363"/>
      <c r="K363"/>
      <c r="L363"/>
    </row>
    <row r="364" spans="1:12" s="1" customFormat="1" ht="137.25" customHeight="1" x14ac:dyDescent="0.25">
      <c r="A364"/>
      <c r="B364"/>
      <c r="C364"/>
      <c r="D364"/>
      <c r="E364"/>
      <c r="F364"/>
      <c r="G364"/>
      <c r="H364"/>
      <c r="I364"/>
      <c r="J364"/>
      <c r="K364"/>
      <c r="L364"/>
    </row>
    <row r="365" spans="1:12" s="1" customFormat="1" ht="125.25" customHeight="1" x14ac:dyDescent="0.25">
      <c r="A365"/>
      <c r="B365"/>
      <c r="C365"/>
      <c r="D365"/>
      <c r="E365"/>
      <c r="F365"/>
      <c r="G365"/>
      <c r="H365"/>
      <c r="I365"/>
      <c r="J365"/>
      <c r="K365"/>
      <c r="L365"/>
    </row>
    <row r="366" spans="1:12" s="1" customFormat="1" ht="132" customHeight="1" x14ac:dyDescent="0.25">
      <c r="A366"/>
      <c r="B366"/>
      <c r="C366"/>
      <c r="D366"/>
      <c r="E366"/>
      <c r="F366"/>
      <c r="G366"/>
      <c r="H366"/>
      <c r="I366"/>
      <c r="J366"/>
      <c r="K366"/>
      <c r="L366"/>
    </row>
    <row r="367" spans="1:12" s="1" customFormat="1" ht="127.5" customHeight="1" x14ac:dyDescent="0.25">
      <c r="A367"/>
      <c r="B367"/>
      <c r="C367"/>
      <c r="D367"/>
      <c r="E367"/>
      <c r="F367"/>
      <c r="G367"/>
      <c r="H367"/>
      <c r="I367"/>
      <c r="J367"/>
      <c r="K367"/>
      <c r="L367"/>
    </row>
    <row r="368" spans="1:12" s="1" customFormat="1" ht="144" customHeight="1" x14ac:dyDescent="0.25">
      <c r="A368"/>
      <c r="B368"/>
      <c r="C368"/>
      <c r="D368"/>
      <c r="E368"/>
      <c r="F368"/>
      <c r="G368"/>
      <c r="H368"/>
      <c r="I368"/>
      <c r="J368"/>
      <c r="K368"/>
      <c r="L368"/>
    </row>
    <row r="369" spans="1:12" s="1" customFormat="1" ht="135" customHeight="1" x14ac:dyDescent="0.25">
      <c r="A369"/>
      <c r="B369"/>
      <c r="C369"/>
      <c r="D369"/>
      <c r="E369"/>
      <c r="F369"/>
      <c r="G369"/>
      <c r="H369"/>
      <c r="I369"/>
      <c r="J369"/>
      <c r="K369"/>
      <c r="L369"/>
    </row>
    <row r="370" spans="1:12" s="1" customFormat="1" ht="134.25" customHeight="1" x14ac:dyDescent="0.25">
      <c r="A370"/>
      <c r="B370"/>
      <c r="C370"/>
      <c r="D370"/>
      <c r="E370"/>
      <c r="F370"/>
      <c r="G370"/>
      <c r="H370"/>
      <c r="I370"/>
      <c r="J370"/>
      <c r="K370"/>
      <c r="L370"/>
    </row>
    <row r="371" spans="1:12" s="1" customFormat="1" ht="138" customHeight="1" x14ac:dyDescent="0.25">
      <c r="A371"/>
      <c r="B371"/>
      <c r="C371"/>
      <c r="D371"/>
      <c r="E371"/>
      <c r="F371"/>
      <c r="G371"/>
      <c r="H371"/>
      <c r="I371"/>
      <c r="J371"/>
      <c r="K371"/>
      <c r="L371"/>
    </row>
    <row r="372" spans="1:12" s="1" customFormat="1" ht="142.5" customHeight="1" x14ac:dyDescent="0.25">
      <c r="A372"/>
      <c r="B372"/>
      <c r="C372"/>
      <c r="D372"/>
      <c r="E372"/>
      <c r="F372"/>
      <c r="G372"/>
      <c r="H372"/>
      <c r="I372"/>
      <c r="J372"/>
      <c r="K372"/>
      <c r="L372"/>
    </row>
    <row r="373" spans="1:12" s="1" customFormat="1" ht="140.25" customHeight="1" x14ac:dyDescent="0.25">
      <c r="A373"/>
      <c r="B373"/>
      <c r="C373"/>
      <c r="D373"/>
      <c r="E373"/>
      <c r="F373"/>
      <c r="G373"/>
      <c r="H373"/>
      <c r="I373"/>
      <c r="J373"/>
      <c r="K373"/>
      <c r="L373"/>
    </row>
    <row r="374" spans="1:12" s="1" customFormat="1" ht="137.25" customHeight="1" x14ac:dyDescent="0.25">
      <c r="A374"/>
      <c r="B374"/>
      <c r="C374"/>
      <c r="D374"/>
      <c r="E374"/>
      <c r="F374"/>
      <c r="G374"/>
      <c r="H374"/>
      <c r="I374"/>
      <c r="J374"/>
      <c r="K374"/>
      <c r="L374"/>
    </row>
    <row r="375" spans="1:12" s="1" customFormat="1" ht="137.25" customHeight="1" x14ac:dyDescent="0.25">
      <c r="A375"/>
      <c r="B375"/>
      <c r="C375"/>
      <c r="D375"/>
      <c r="E375"/>
      <c r="F375"/>
      <c r="G375"/>
      <c r="H375"/>
      <c r="I375"/>
      <c r="J375"/>
      <c r="K375"/>
      <c r="L375"/>
    </row>
    <row r="376" spans="1:12" s="1" customFormat="1" ht="134.25" customHeight="1" x14ac:dyDescent="0.25">
      <c r="A376"/>
      <c r="B376"/>
      <c r="C376"/>
      <c r="D376"/>
      <c r="E376"/>
      <c r="F376"/>
      <c r="G376"/>
      <c r="H376"/>
      <c r="I376"/>
      <c r="J376"/>
      <c r="K376"/>
      <c r="L376"/>
    </row>
    <row r="377" spans="1:12" s="1" customFormat="1" ht="138" customHeight="1" x14ac:dyDescent="0.25">
      <c r="A377"/>
      <c r="B377"/>
      <c r="C377"/>
      <c r="D377"/>
      <c r="E377"/>
      <c r="F377"/>
      <c r="G377"/>
      <c r="H377"/>
      <c r="I377"/>
      <c r="J377"/>
      <c r="K377"/>
      <c r="L377"/>
    </row>
    <row r="378" spans="1:12" s="1" customFormat="1" ht="134.25" customHeight="1" x14ac:dyDescent="0.25">
      <c r="A378"/>
      <c r="B378"/>
      <c r="C378"/>
      <c r="D378"/>
      <c r="E378"/>
      <c r="F378"/>
      <c r="G378"/>
      <c r="H378"/>
      <c r="I378"/>
      <c r="J378"/>
      <c r="K378"/>
      <c r="L378"/>
    </row>
    <row r="379" spans="1:12" s="1" customFormat="1" ht="135" customHeight="1" x14ac:dyDescent="0.25">
      <c r="A379"/>
      <c r="B379"/>
      <c r="C379"/>
      <c r="D379"/>
      <c r="E379"/>
      <c r="F379"/>
      <c r="G379"/>
      <c r="H379"/>
      <c r="I379"/>
      <c r="J379"/>
      <c r="K379"/>
      <c r="L379"/>
    </row>
    <row r="380" spans="1:12" s="1" customFormat="1" ht="139.5" customHeight="1" x14ac:dyDescent="0.25">
      <c r="A380"/>
      <c r="B380"/>
      <c r="C380"/>
      <c r="D380"/>
      <c r="E380"/>
      <c r="F380"/>
      <c r="G380"/>
      <c r="H380"/>
      <c r="I380"/>
      <c r="J380"/>
      <c r="K380"/>
      <c r="L380"/>
    </row>
    <row r="381" spans="1:12" s="1" customFormat="1" ht="134.25" customHeight="1" x14ac:dyDescent="0.25">
      <c r="A381"/>
      <c r="B381"/>
      <c r="C381"/>
      <c r="D381"/>
      <c r="E381"/>
      <c r="F381"/>
      <c r="G381"/>
      <c r="H381"/>
      <c r="I381"/>
      <c r="J381"/>
      <c r="K381"/>
      <c r="L381"/>
    </row>
    <row r="382" spans="1:12" s="1" customFormat="1" ht="135" customHeight="1" x14ac:dyDescent="0.25">
      <c r="A382"/>
      <c r="B382"/>
      <c r="C382"/>
      <c r="D382"/>
      <c r="E382"/>
      <c r="F382"/>
      <c r="G382"/>
      <c r="H382"/>
      <c r="I382"/>
      <c r="J382"/>
      <c r="K382"/>
      <c r="L382"/>
    </row>
    <row r="383" spans="1:12" s="1" customFormat="1" ht="135" customHeight="1" x14ac:dyDescent="0.25">
      <c r="A383"/>
      <c r="B383"/>
      <c r="C383"/>
      <c r="D383"/>
      <c r="E383"/>
      <c r="F383"/>
      <c r="G383"/>
      <c r="H383"/>
      <c r="I383"/>
      <c r="J383"/>
      <c r="K383"/>
      <c r="L383"/>
    </row>
    <row r="384" spans="1:12" s="1" customFormat="1" ht="136.5" customHeight="1" x14ac:dyDescent="0.25">
      <c r="A384"/>
      <c r="B384"/>
      <c r="C384"/>
      <c r="D384"/>
      <c r="E384"/>
      <c r="F384"/>
      <c r="G384"/>
      <c r="H384"/>
      <c r="I384"/>
      <c r="J384"/>
      <c r="K384"/>
      <c r="L384"/>
    </row>
    <row r="385" spans="1:12" s="1" customFormat="1" ht="136.5" customHeight="1" x14ac:dyDescent="0.25">
      <c r="A385"/>
      <c r="B385"/>
      <c r="C385"/>
      <c r="D385"/>
      <c r="E385"/>
      <c r="F385"/>
      <c r="G385"/>
      <c r="H385"/>
      <c r="I385"/>
      <c r="J385"/>
      <c r="K385"/>
      <c r="L385"/>
    </row>
    <row r="386" spans="1:12" s="1" customFormat="1" ht="141.75" customHeight="1" x14ac:dyDescent="0.25">
      <c r="A386"/>
      <c r="B386"/>
      <c r="C386"/>
      <c r="D386"/>
      <c r="E386"/>
      <c r="F386"/>
      <c r="G386"/>
      <c r="H386"/>
      <c r="I386"/>
      <c r="J386"/>
      <c r="K386"/>
      <c r="L386"/>
    </row>
    <row r="387" spans="1:12" s="1" customFormat="1" ht="132.75" customHeight="1" x14ac:dyDescent="0.25">
      <c r="A387"/>
      <c r="B387"/>
      <c r="C387"/>
      <c r="D387"/>
      <c r="E387"/>
      <c r="F387"/>
      <c r="G387"/>
      <c r="H387"/>
      <c r="I387"/>
      <c r="J387"/>
      <c r="K387"/>
      <c r="L387"/>
    </row>
    <row r="388" spans="1:12" s="1" customFormat="1" ht="129.75" customHeight="1" x14ac:dyDescent="0.25">
      <c r="A388"/>
      <c r="B388"/>
      <c r="C388"/>
      <c r="D388"/>
      <c r="E388"/>
      <c r="F388"/>
      <c r="G388"/>
      <c r="H388"/>
      <c r="I388"/>
      <c r="J388"/>
      <c r="K388"/>
      <c r="L388"/>
    </row>
    <row r="389" spans="1:12" s="1" customFormat="1" ht="139.5" customHeight="1" x14ac:dyDescent="0.25">
      <c r="A389"/>
      <c r="B389"/>
      <c r="C389"/>
      <c r="D389"/>
      <c r="E389"/>
      <c r="F389"/>
      <c r="G389"/>
      <c r="H389"/>
      <c r="I389"/>
      <c r="J389"/>
      <c r="K389"/>
      <c r="L389"/>
    </row>
    <row r="390" spans="1:12" s="1" customFormat="1" ht="136.5" customHeight="1" x14ac:dyDescent="0.25">
      <c r="A390"/>
      <c r="B390"/>
      <c r="C390"/>
      <c r="D390"/>
      <c r="E390"/>
      <c r="F390"/>
      <c r="G390"/>
      <c r="H390"/>
      <c r="I390"/>
      <c r="J390"/>
      <c r="K390"/>
      <c r="L390"/>
    </row>
    <row r="391" spans="1:12" s="1" customFormat="1" ht="138" customHeight="1" x14ac:dyDescent="0.25">
      <c r="A391"/>
      <c r="B391"/>
      <c r="C391"/>
      <c r="D391"/>
      <c r="E391"/>
      <c r="F391"/>
      <c r="G391"/>
      <c r="H391"/>
      <c r="I391"/>
      <c r="J391"/>
      <c r="K391"/>
      <c r="L391"/>
    </row>
    <row r="392" spans="1:12" s="1" customFormat="1" ht="138" customHeight="1" x14ac:dyDescent="0.25">
      <c r="A392"/>
      <c r="B392"/>
      <c r="C392"/>
      <c r="D392"/>
      <c r="E392"/>
      <c r="F392"/>
      <c r="G392"/>
      <c r="H392"/>
      <c r="I392"/>
      <c r="J392"/>
      <c r="K392"/>
      <c r="L392"/>
    </row>
    <row r="393" spans="1:12" s="1" customFormat="1" ht="132.75" customHeight="1" x14ac:dyDescent="0.25">
      <c r="A393"/>
      <c r="B393"/>
      <c r="C393"/>
      <c r="D393"/>
      <c r="E393"/>
      <c r="F393"/>
      <c r="G393"/>
      <c r="H393"/>
      <c r="I393"/>
      <c r="J393"/>
      <c r="K393"/>
      <c r="L393"/>
    </row>
    <row r="394" spans="1:12" s="1" customFormat="1" ht="137.25" customHeight="1" x14ac:dyDescent="0.25">
      <c r="A394"/>
      <c r="B394"/>
      <c r="C394"/>
      <c r="D394"/>
      <c r="E394"/>
      <c r="F394"/>
      <c r="G394"/>
      <c r="H394"/>
      <c r="I394"/>
      <c r="J394"/>
      <c r="K394"/>
      <c r="L394"/>
    </row>
    <row r="395" spans="1:12" s="1" customFormat="1" ht="134.25" customHeight="1" x14ac:dyDescent="0.25">
      <c r="A395"/>
      <c r="B395"/>
      <c r="C395"/>
      <c r="D395"/>
      <c r="E395"/>
      <c r="F395"/>
      <c r="G395"/>
      <c r="H395"/>
      <c r="I395"/>
      <c r="J395"/>
      <c r="K395"/>
      <c r="L395"/>
    </row>
    <row r="396" spans="1:12" s="1" customFormat="1" ht="142.5" customHeight="1" x14ac:dyDescent="0.25">
      <c r="A396"/>
      <c r="B396"/>
      <c r="C396"/>
      <c r="D396"/>
      <c r="E396"/>
      <c r="F396"/>
      <c r="G396"/>
      <c r="H396"/>
      <c r="I396"/>
      <c r="J396"/>
      <c r="K396"/>
      <c r="L396"/>
    </row>
    <row r="397" spans="1:12" s="1" customFormat="1" ht="120" customHeight="1" x14ac:dyDescent="0.25">
      <c r="A397"/>
      <c r="B397"/>
      <c r="C397"/>
      <c r="D397"/>
      <c r="E397"/>
      <c r="F397"/>
      <c r="G397"/>
      <c r="H397"/>
      <c r="I397"/>
      <c r="J397"/>
      <c r="K397"/>
      <c r="L397"/>
    </row>
    <row r="398" spans="1:12" s="1" customFormat="1" ht="123" customHeight="1" x14ac:dyDescent="0.25">
      <c r="A398"/>
      <c r="B398"/>
      <c r="C398"/>
      <c r="D398"/>
      <c r="E398"/>
      <c r="F398"/>
      <c r="G398"/>
      <c r="H398"/>
      <c r="I398"/>
      <c r="J398"/>
      <c r="K398"/>
      <c r="L398"/>
    </row>
    <row r="399" spans="1:12" s="1" customFormat="1" ht="104.25" customHeight="1" x14ac:dyDescent="0.25">
      <c r="A399"/>
      <c r="B399"/>
      <c r="C399"/>
      <c r="D399"/>
      <c r="E399"/>
      <c r="F399"/>
      <c r="G399"/>
      <c r="H399"/>
      <c r="I399"/>
      <c r="J399"/>
      <c r="K399"/>
      <c r="L399"/>
    </row>
    <row r="400" spans="1:12" s="1" customFormat="1" ht="136.5" customHeight="1" x14ac:dyDescent="0.25">
      <c r="A400"/>
      <c r="B400"/>
      <c r="C400"/>
      <c r="D400"/>
      <c r="E400"/>
      <c r="F400"/>
      <c r="G400"/>
      <c r="H400"/>
      <c r="I400"/>
      <c r="J400"/>
      <c r="K400"/>
      <c r="L400"/>
    </row>
    <row r="401" spans="1:12" s="1" customFormat="1" ht="154.5" customHeight="1" x14ac:dyDescent="0.25">
      <c r="A401"/>
      <c r="B401"/>
      <c r="C401"/>
      <c r="D401"/>
      <c r="E401"/>
      <c r="F401"/>
      <c r="G401"/>
      <c r="H401"/>
      <c r="I401"/>
      <c r="J401"/>
      <c r="K401"/>
      <c r="L401"/>
    </row>
    <row r="402" spans="1:12" s="1" customFormat="1" ht="144" customHeight="1" x14ac:dyDescent="0.25">
      <c r="A402"/>
      <c r="B402"/>
      <c r="C402"/>
      <c r="D402"/>
      <c r="E402"/>
      <c r="F402"/>
      <c r="G402"/>
      <c r="H402"/>
      <c r="I402"/>
      <c r="J402"/>
      <c r="K402"/>
      <c r="L402"/>
    </row>
    <row r="403" spans="1:12" s="1" customFormat="1" ht="195.75" customHeight="1" x14ac:dyDescent="0.25">
      <c r="A403"/>
      <c r="B403"/>
      <c r="C403"/>
      <c r="D403"/>
      <c r="E403"/>
      <c r="F403"/>
      <c r="G403"/>
      <c r="H403"/>
      <c r="I403"/>
      <c r="J403"/>
      <c r="K403"/>
      <c r="L403"/>
    </row>
    <row r="404" spans="1:12" s="11" customFormat="1" ht="141.75" customHeight="1" x14ac:dyDescent="0.25">
      <c r="A404"/>
      <c r="B404"/>
      <c r="C404"/>
      <c r="D404"/>
      <c r="E404"/>
      <c r="F404"/>
      <c r="G404"/>
      <c r="H404"/>
      <c r="I404"/>
      <c r="J404"/>
      <c r="K404"/>
      <c r="L404"/>
    </row>
    <row r="405" spans="1:12" s="1" customFormat="1" ht="77.25" customHeight="1" x14ac:dyDescent="0.25">
      <c r="A405"/>
      <c r="B405"/>
      <c r="C405"/>
      <c r="D405"/>
      <c r="E405"/>
      <c r="F405"/>
      <c r="G405"/>
      <c r="H405"/>
      <c r="I405"/>
      <c r="J405"/>
      <c r="K405"/>
      <c r="L405"/>
    </row>
    <row r="406" spans="1:12" s="11" customFormat="1" ht="77.25" customHeight="1" x14ac:dyDescent="0.25">
      <c r="A406"/>
      <c r="B406"/>
      <c r="C406"/>
      <c r="D406"/>
      <c r="E406"/>
      <c r="F406"/>
      <c r="G406"/>
      <c r="H406"/>
      <c r="I406"/>
      <c r="J406"/>
      <c r="K406"/>
      <c r="L406"/>
    </row>
    <row r="407" spans="1:12" s="36" customFormat="1" ht="137.25" customHeight="1" x14ac:dyDescent="0.25">
      <c r="A407"/>
      <c r="B407"/>
      <c r="C407"/>
      <c r="D407"/>
      <c r="E407"/>
      <c r="F407"/>
      <c r="G407"/>
      <c r="H407"/>
      <c r="I407"/>
      <c r="J407"/>
      <c r="K407"/>
      <c r="L407"/>
    </row>
    <row r="408" spans="1:12" s="1" customFormat="1" ht="99" customHeight="1" x14ac:dyDescent="0.25">
      <c r="A408"/>
      <c r="B408"/>
      <c r="C408"/>
      <c r="D408"/>
      <c r="E408"/>
      <c r="F408"/>
      <c r="G408"/>
      <c r="H408"/>
      <c r="I408"/>
      <c r="J408"/>
      <c r="K408"/>
      <c r="L408"/>
    </row>
    <row r="409" spans="1:12" s="1" customFormat="1" ht="77.25" customHeight="1" x14ac:dyDescent="0.25">
      <c r="A409"/>
      <c r="B409"/>
      <c r="C409"/>
      <c r="D409"/>
      <c r="E409"/>
      <c r="F409"/>
      <c r="G409"/>
      <c r="H409"/>
      <c r="I409"/>
      <c r="J409"/>
      <c r="K409"/>
      <c r="L409"/>
    </row>
    <row r="410" spans="1:12" s="1" customFormat="1" ht="77.25" customHeight="1" x14ac:dyDescent="0.25">
      <c r="A410"/>
      <c r="B410"/>
      <c r="C410"/>
      <c r="D410"/>
      <c r="E410"/>
      <c r="F410"/>
      <c r="G410"/>
      <c r="H410"/>
      <c r="I410"/>
      <c r="J410"/>
      <c r="K410"/>
      <c r="L410"/>
    </row>
    <row r="411" spans="1:12" s="1" customFormat="1" ht="77.25" customHeight="1" x14ac:dyDescent="0.25">
      <c r="A411"/>
      <c r="B411"/>
      <c r="C411"/>
      <c r="D411"/>
      <c r="E411"/>
      <c r="F411"/>
      <c r="G411"/>
      <c r="H411"/>
      <c r="I411"/>
      <c r="J411"/>
      <c r="K411"/>
      <c r="L411"/>
    </row>
    <row r="412" spans="1:12" s="1" customFormat="1" ht="77.25" customHeight="1" x14ac:dyDescent="0.25">
      <c r="A412"/>
      <c r="B412"/>
      <c r="C412"/>
      <c r="D412"/>
      <c r="E412"/>
      <c r="F412"/>
      <c r="G412"/>
      <c r="H412"/>
      <c r="I412"/>
      <c r="J412"/>
      <c r="K412"/>
      <c r="L412"/>
    </row>
    <row r="413" spans="1:12" s="1" customFormat="1" ht="77.25" customHeight="1" x14ac:dyDescent="0.25">
      <c r="A413"/>
      <c r="B413"/>
      <c r="C413"/>
      <c r="D413"/>
      <c r="E413"/>
      <c r="F413"/>
      <c r="G413"/>
      <c r="H413"/>
      <c r="I413"/>
      <c r="J413"/>
      <c r="K413"/>
      <c r="L413"/>
    </row>
    <row r="414" spans="1:12" s="1" customFormat="1" ht="77.25" customHeight="1" x14ac:dyDescent="0.25">
      <c r="A414"/>
      <c r="B414"/>
      <c r="C414"/>
      <c r="D414"/>
      <c r="E414"/>
      <c r="F414"/>
      <c r="G414"/>
      <c r="H414"/>
      <c r="I414"/>
      <c r="J414"/>
      <c r="K414"/>
      <c r="L414"/>
    </row>
    <row r="415" spans="1:12" s="1" customFormat="1" ht="77.25" customHeight="1" x14ac:dyDescent="0.25">
      <c r="A415"/>
      <c r="B415"/>
      <c r="C415"/>
      <c r="D415"/>
      <c r="E415"/>
      <c r="F415"/>
      <c r="G415"/>
      <c r="H415"/>
      <c r="I415"/>
      <c r="J415"/>
      <c r="K415"/>
      <c r="L415"/>
    </row>
    <row r="416" spans="1:12" s="11" customFormat="1" ht="94.5" customHeight="1" x14ac:dyDescent="0.25">
      <c r="A416"/>
      <c r="B416"/>
      <c r="C416"/>
      <c r="D416"/>
      <c r="E416"/>
      <c r="F416"/>
      <c r="G416"/>
      <c r="H416"/>
      <c r="I416"/>
      <c r="J416"/>
      <c r="K416"/>
      <c r="L416"/>
    </row>
    <row r="417" spans="1:12" s="1" customFormat="1" ht="77.25" customHeight="1" x14ac:dyDescent="0.25">
      <c r="A417"/>
      <c r="B417"/>
      <c r="C417"/>
      <c r="D417"/>
      <c r="E417"/>
      <c r="F417"/>
      <c r="G417"/>
      <c r="H417"/>
      <c r="I417"/>
      <c r="J417"/>
      <c r="K417"/>
      <c r="L417"/>
    </row>
    <row r="418" spans="1:12" s="11" customFormat="1" ht="95.25" customHeight="1" x14ac:dyDescent="0.25">
      <c r="A418"/>
      <c r="B418"/>
      <c r="C418"/>
      <c r="D418"/>
      <c r="E418"/>
      <c r="F418"/>
      <c r="G418"/>
      <c r="H418"/>
      <c r="I418"/>
      <c r="J418"/>
      <c r="K418"/>
      <c r="L418"/>
    </row>
    <row r="419" spans="1:12" s="11" customFormat="1" ht="94.5" customHeight="1" x14ac:dyDescent="0.25">
      <c r="A419"/>
      <c r="B419"/>
      <c r="C419"/>
      <c r="D419"/>
      <c r="E419"/>
      <c r="F419"/>
      <c r="G419"/>
      <c r="H419"/>
      <c r="I419"/>
      <c r="J419"/>
      <c r="K419"/>
      <c r="L419"/>
    </row>
    <row r="420" spans="1:12" s="1" customFormat="1" ht="77.25" customHeight="1" x14ac:dyDescent="0.25">
      <c r="A420"/>
      <c r="B420"/>
      <c r="C420"/>
      <c r="D420"/>
      <c r="E420"/>
      <c r="F420"/>
      <c r="G420"/>
      <c r="H420"/>
      <c r="I420"/>
      <c r="J420"/>
      <c r="K420"/>
      <c r="L420"/>
    </row>
    <row r="421" spans="1:12" s="11" customFormat="1" ht="94.5" customHeight="1" x14ac:dyDescent="0.25">
      <c r="A421"/>
      <c r="B421"/>
      <c r="C421"/>
      <c r="D421"/>
      <c r="E421"/>
      <c r="F421"/>
      <c r="G421"/>
      <c r="H421"/>
      <c r="I421"/>
      <c r="J421"/>
      <c r="K421"/>
      <c r="L421"/>
    </row>
    <row r="422" spans="1:12" s="1" customFormat="1" ht="102.75" customHeight="1" x14ac:dyDescent="0.25">
      <c r="A422"/>
      <c r="B422"/>
      <c r="C422"/>
      <c r="D422"/>
      <c r="E422"/>
      <c r="F422"/>
      <c r="G422"/>
      <c r="H422"/>
      <c r="I422"/>
      <c r="J422"/>
      <c r="K422"/>
      <c r="L422"/>
    </row>
    <row r="423" spans="1:12" s="11" customFormat="1" ht="63" customHeight="1" x14ac:dyDescent="0.25">
      <c r="A423"/>
      <c r="B423"/>
      <c r="C423"/>
      <c r="D423"/>
      <c r="E423"/>
      <c r="F423"/>
      <c r="G423"/>
      <c r="H423"/>
      <c r="I423"/>
      <c r="J423"/>
      <c r="K423"/>
      <c r="L423"/>
    </row>
    <row r="424" spans="1:12" s="11" customFormat="1" ht="90" customHeight="1" x14ac:dyDescent="0.25">
      <c r="A424"/>
      <c r="B424"/>
      <c r="C424"/>
      <c r="D424"/>
      <c r="E424"/>
      <c r="F424"/>
      <c r="G424"/>
      <c r="H424"/>
      <c r="I424"/>
      <c r="J424"/>
      <c r="K424"/>
      <c r="L424"/>
    </row>
    <row r="425" spans="1:12" s="1" customFormat="1" ht="77.25" customHeight="1" x14ac:dyDescent="0.25">
      <c r="A425"/>
      <c r="B425"/>
      <c r="C425"/>
      <c r="D425"/>
      <c r="E425"/>
      <c r="F425"/>
      <c r="G425"/>
      <c r="H425"/>
      <c r="I425"/>
      <c r="J425"/>
      <c r="K425"/>
      <c r="L425"/>
    </row>
    <row r="426" spans="1:12" s="1" customFormat="1" ht="119.25" customHeight="1" x14ac:dyDescent="0.25">
      <c r="A426"/>
      <c r="B426"/>
      <c r="C426"/>
      <c r="D426"/>
      <c r="E426"/>
      <c r="F426"/>
      <c r="G426"/>
      <c r="H426"/>
      <c r="I426"/>
      <c r="J426"/>
      <c r="K426"/>
      <c r="L426"/>
    </row>
    <row r="427" spans="1:12" s="11" customFormat="1" ht="94.5" customHeight="1" x14ac:dyDescent="0.25">
      <c r="A427"/>
      <c r="B427"/>
      <c r="C427"/>
      <c r="D427"/>
      <c r="E427"/>
      <c r="F427"/>
      <c r="G427"/>
      <c r="H427"/>
      <c r="I427"/>
      <c r="J427"/>
      <c r="K427"/>
      <c r="L427"/>
    </row>
    <row r="428" spans="1:12" s="1" customFormat="1" ht="77.25" customHeight="1" x14ac:dyDescent="0.25">
      <c r="A428"/>
      <c r="B428"/>
      <c r="C428"/>
      <c r="D428"/>
      <c r="E428"/>
      <c r="F428"/>
      <c r="G428"/>
      <c r="H428"/>
      <c r="I428"/>
      <c r="J428"/>
      <c r="K428"/>
      <c r="L428"/>
    </row>
    <row r="429" spans="1:12" s="11" customFormat="1" ht="77.25" customHeight="1" x14ac:dyDescent="0.25">
      <c r="A429"/>
      <c r="B429"/>
      <c r="C429"/>
      <c r="D429"/>
      <c r="E429"/>
      <c r="F429"/>
      <c r="G429"/>
      <c r="H429"/>
      <c r="I429"/>
      <c r="J429"/>
      <c r="K429"/>
      <c r="L429"/>
    </row>
    <row r="430" spans="1:12" s="1" customFormat="1" ht="77.25" customHeight="1" x14ac:dyDescent="0.25">
      <c r="A430"/>
      <c r="B430"/>
      <c r="C430"/>
      <c r="D430"/>
      <c r="E430"/>
      <c r="F430"/>
      <c r="G430"/>
      <c r="H430"/>
      <c r="I430"/>
      <c r="J430"/>
      <c r="K430"/>
      <c r="L430"/>
    </row>
    <row r="431" spans="1:12" s="11" customFormat="1" ht="225.75" customHeight="1" x14ac:dyDescent="0.25">
      <c r="A431"/>
      <c r="B431"/>
      <c r="C431"/>
      <c r="D431"/>
      <c r="E431"/>
      <c r="F431"/>
      <c r="G431"/>
      <c r="H431"/>
      <c r="I431"/>
      <c r="J431"/>
      <c r="K431"/>
      <c r="L431"/>
    </row>
    <row r="432" spans="1:12" s="11" customFormat="1" ht="218.25" customHeight="1" x14ac:dyDescent="0.25">
      <c r="A432"/>
      <c r="B432"/>
      <c r="C432"/>
      <c r="D432"/>
      <c r="E432"/>
      <c r="F432"/>
      <c r="G432"/>
      <c r="H432"/>
      <c r="I432"/>
      <c r="J432"/>
      <c r="K432"/>
      <c r="L432"/>
    </row>
    <row r="433" spans="1:13" s="11" customFormat="1" ht="94.5" customHeight="1" x14ac:dyDescent="0.25">
      <c r="A433"/>
      <c r="B433"/>
      <c r="C433"/>
      <c r="D433"/>
      <c r="E433"/>
      <c r="F433"/>
      <c r="G433"/>
      <c r="H433"/>
      <c r="I433"/>
      <c r="J433"/>
      <c r="K433"/>
      <c r="L433"/>
    </row>
    <row r="434" spans="1:13" s="11" customFormat="1" ht="94.5" customHeight="1" x14ac:dyDescent="0.25">
      <c r="A434"/>
      <c r="B434"/>
      <c r="C434"/>
      <c r="D434"/>
      <c r="E434"/>
      <c r="F434"/>
      <c r="G434"/>
      <c r="H434"/>
      <c r="I434"/>
      <c r="J434"/>
      <c r="K434"/>
      <c r="L434"/>
    </row>
    <row r="435" spans="1:13" s="36" customFormat="1" x14ac:dyDescent="0.25">
      <c r="A435"/>
      <c r="B435"/>
      <c r="C435"/>
      <c r="D435"/>
      <c r="E435"/>
      <c r="F435"/>
      <c r="G435"/>
      <c r="H435"/>
      <c r="I435"/>
      <c r="J435"/>
      <c r="K435"/>
      <c r="L435"/>
    </row>
    <row r="436" spans="1:13" s="11" customFormat="1" ht="94.5" customHeight="1" x14ac:dyDescent="0.25">
      <c r="A436"/>
      <c r="B436"/>
      <c r="C436"/>
      <c r="D436"/>
      <c r="E436"/>
      <c r="F436"/>
      <c r="G436"/>
      <c r="H436"/>
      <c r="I436"/>
      <c r="J436"/>
      <c r="K436"/>
      <c r="L436"/>
    </row>
    <row r="437" spans="1:13" s="1" customFormat="1" ht="116.25" customHeight="1" x14ac:dyDescent="0.25">
      <c r="A437"/>
      <c r="B437"/>
      <c r="C437"/>
      <c r="D437"/>
      <c r="E437"/>
      <c r="F437"/>
      <c r="G437"/>
      <c r="H437"/>
      <c r="I437"/>
      <c r="J437"/>
      <c r="K437"/>
      <c r="L437"/>
    </row>
    <row r="438" spans="1:13" s="1" customFormat="1" ht="77.25" customHeight="1" x14ac:dyDescent="0.25">
      <c r="A438"/>
      <c r="B438"/>
      <c r="C438"/>
      <c r="D438"/>
      <c r="E438"/>
      <c r="F438"/>
      <c r="G438"/>
      <c r="H438"/>
      <c r="I438"/>
      <c r="J438"/>
      <c r="K438"/>
      <c r="L438"/>
    </row>
    <row r="439" spans="1:13" s="11" customFormat="1" ht="94.5" customHeight="1" x14ac:dyDescent="0.25">
      <c r="A439"/>
      <c r="B439"/>
      <c r="C439"/>
      <c r="D439"/>
      <c r="E439"/>
      <c r="F439"/>
      <c r="G439"/>
      <c r="H439"/>
      <c r="I439"/>
      <c r="J439"/>
      <c r="K439"/>
      <c r="L439"/>
    </row>
    <row r="440" spans="1:13" s="1" customFormat="1" ht="77.25" customHeight="1" x14ac:dyDescent="0.25">
      <c r="A440"/>
      <c r="B440"/>
      <c r="C440"/>
      <c r="D440"/>
      <c r="E440"/>
      <c r="F440"/>
      <c r="G440"/>
      <c r="H440"/>
      <c r="I440"/>
      <c r="J440"/>
      <c r="K440"/>
      <c r="L440"/>
      <c r="M440" s="11"/>
    </row>
    <row r="441" spans="1:13" s="11" customFormat="1" ht="94.5" customHeight="1" x14ac:dyDescent="0.25">
      <c r="A441"/>
      <c r="B441"/>
      <c r="C441"/>
      <c r="D441"/>
      <c r="E441"/>
      <c r="F441"/>
      <c r="G441"/>
      <c r="H441"/>
      <c r="I441"/>
      <c r="J441"/>
      <c r="K441"/>
      <c r="L441"/>
    </row>
    <row r="442" spans="1:13" s="11" customFormat="1" ht="94.5" customHeight="1" x14ac:dyDescent="0.25">
      <c r="A442"/>
      <c r="B442"/>
      <c r="C442"/>
      <c r="D442"/>
      <c r="E442"/>
      <c r="F442"/>
      <c r="G442"/>
      <c r="H442"/>
      <c r="I442"/>
      <c r="J442"/>
      <c r="K442"/>
      <c r="L442"/>
    </row>
    <row r="443" spans="1:13" s="11" customFormat="1" ht="94.5" customHeight="1" x14ac:dyDescent="0.25">
      <c r="A443"/>
      <c r="B443"/>
      <c r="C443"/>
      <c r="D443"/>
      <c r="E443"/>
      <c r="F443"/>
      <c r="G443"/>
      <c r="H443"/>
      <c r="I443"/>
      <c r="J443"/>
      <c r="K443"/>
      <c r="L443"/>
    </row>
    <row r="444" spans="1:13" s="11" customFormat="1" ht="94.5" customHeight="1" x14ac:dyDescent="0.25">
      <c r="A444"/>
      <c r="B444"/>
      <c r="C444"/>
      <c r="D444"/>
      <c r="E444"/>
      <c r="F444"/>
      <c r="G444"/>
      <c r="H444"/>
      <c r="I444"/>
      <c r="J444"/>
      <c r="K444"/>
      <c r="L444"/>
    </row>
    <row r="445" spans="1:13" s="11" customFormat="1" x14ac:dyDescent="0.25">
      <c r="A445"/>
      <c r="B445"/>
      <c r="C445"/>
      <c r="D445"/>
      <c r="E445"/>
      <c r="F445"/>
      <c r="G445"/>
      <c r="H445"/>
      <c r="I445"/>
      <c r="J445"/>
      <c r="K445"/>
      <c r="L445"/>
    </row>
    <row r="446" spans="1:13" s="11" customFormat="1" x14ac:dyDescent="0.25">
      <c r="A446"/>
      <c r="B446"/>
      <c r="C446"/>
      <c r="D446"/>
      <c r="E446"/>
      <c r="F446"/>
      <c r="G446"/>
      <c r="H446"/>
      <c r="I446"/>
      <c r="J446"/>
      <c r="K446"/>
      <c r="L446"/>
    </row>
    <row r="447" spans="1:13" s="11" customFormat="1" x14ac:dyDescent="0.25">
      <c r="A447"/>
      <c r="B447"/>
      <c r="C447"/>
      <c r="D447"/>
      <c r="E447"/>
      <c r="F447"/>
      <c r="G447"/>
      <c r="H447"/>
      <c r="I447"/>
      <c r="J447"/>
      <c r="K447"/>
      <c r="L447"/>
    </row>
    <row r="448" spans="1:13" s="11" customFormat="1" x14ac:dyDescent="0.25">
      <c r="A448"/>
      <c r="B448"/>
      <c r="C448"/>
      <c r="D448"/>
      <c r="E448"/>
      <c r="F448"/>
      <c r="G448"/>
      <c r="H448"/>
      <c r="I448"/>
      <c r="J448"/>
      <c r="K448"/>
      <c r="L448"/>
    </row>
    <row r="449" spans="1:12" s="11" customFormat="1" x14ac:dyDescent="0.25">
      <c r="A449"/>
      <c r="B449"/>
      <c r="C449"/>
      <c r="D449"/>
      <c r="E449"/>
      <c r="F449"/>
      <c r="G449"/>
      <c r="H449"/>
      <c r="I449"/>
      <c r="J449"/>
      <c r="K449"/>
      <c r="L449"/>
    </row>
    <row r="450" spans="1:12" s="11" customFormat="1" x14ac:dyDescent="0.25">
      <c r="A450"/>
      <c r="B450"/>
      <c r="C450"/>
      <c r="D450"/>
      <c r="E450"/>
      <c r="F450"/>
      <c r="G450"/>
      <c r="H450"/>
      <c r="I450"/>
      <c r="J450"/>
      <c r="K450"/>
      <c r="L450"/>
    </row>
    <row r="451" spans="1:12" s="11" customFormat="1" x14ac:dyDescent="0.25">
      <c r="A451"/>
      <c r="B451"/>
      <c r="C451"/>
      <c r="D451"/>
      <c r="E451"/>
      <c r="F451"/>
      <c r="G451"/>
      <c r="H451"/>
      <c r="I451"/>
      <c r="J451"/>
      <c r="K451"/>
      <c r="L451"/>
    </row>
    <row r="452" spans="1:12" s="11" customFormat="1" x14ac:dyDescent="0.25">
      <c r="A452"/>
      <c r="B452"/>
      <c r="C452"/>
      <c r="D452"/>
      <c r="E452"/>
      <c r="F452"/>
      <c r="G452"/>
      <c r="H452"/>
      <c r="I452"/>
      <c r="J452"/>
      <c r="K452"/>
      <c r="L452"/>
    </row>
    <row r="453" spans="1:12" s="11" customFormat="1" x14ac:dyDescent="0.25">
      <c r="A453"/>
      <c r="B453"/>
      <c r="C453"/>
      <c r="D453"/>
      <c r="E453"/>
      <c r="F453"/>
      <c r="G453"/>
      <c r="H453"/>
      <c r="I453"/>
      <c r="J453"/>
      <c r="K453"/>
      <c r="L453"/>
    </row>
    <row r="454" spans="1:12" s="36" customFormat="1" x14ac:dyDescent="0.25">
      <c r="A454"/>
      <c r="B454"/>
      <c r="C454"/>
      <c r="D454"/>
      <c r="E454"/>
      <c r="F454"/>
      <c r="G454"/>
      <c r="H454"/>
      <c r="I454"/>
      <c r="J454"/>
      <c r="K454"/>
      <c r="L454"/>
    </row>
    <row r="455" spans="1:12" s="11" customFormat="1" x14ac:dyDescent="0.25">
      <c r="A455"/>
      <c r="B455"/>
      <c r="C455"/>
      <c r="D455"/>
      <c r="E455"/>
      <c r="F455"/>
      <c r="G455"/>
      <c r="H455"/>
      <c r="I455"/>
      <c r="J455"/>
      <c r="K455"/>
      <c r="L455"/>
    </row>
    <row r="456" spans="1:12" s="11" customFormat="1" x14ac:dyDescent="0.25">
      <c r="A456"/>
      <c r="B456"/>
      <c r="C456"/>
      <c r="D456"/>
      <c r="E456"/>
      <c r="F456"/>
      <c r="G456"/>
      <c r="H456"/>
      <c r="I456"/>
      <c r="J456"/>
      <c r="K456"/>
      <c r="L456"/>
    </row>
    <row r="457" spans="1:12" s="11" customFormat="1" x14ac:dyDescent="0.25">
      <c r="A457"/>
      <c r="B457"/>
      <c r="C457"/>
      <c r="D457"/>
      <c r="E457"/>
      <c r="F457"/>
      <c r="G457"/>
      <c r="H457"/>
      <c r="I457"/>
      <c r="J457"/>
      <c r="K457"/>
      <c r="L457"/>
    </row>
    <row r="458" spans="1:12" s="11" customFormat="1" x14ac:dyDescent="0.25">
      <c r="A458"/>
      <c r="B458"/>
      <c r="C458"/>
      <c r="D458"/>
      <c r="E458"/>
      <c r="F458"/>
      <c r="G458"/>
      <c r="H458"/>
      <c r="I458"/>
      <c r="J458"/>
      <c r="K458"/>
      <c r="L458"/>
    </row>
    <row r="459" spans="1:12" s="24" customFormat="1" x14ac:dyDescent="0.25">
      <c r="A459"/>
      <c r="B459"/>
      <c r="C459"/>
      <c r="D459"/>
      <c r="E459"/>
      <c r="F459"/>
      <c r="G459"/>
      <c r="H459"/>
      <c r="I459"/>
      <c r="J459"/>
      <c r="K459"/>
      <c r="L459"/>
    </row>
    <row r="460" spans="1:12" s="24" customFormat="1" x14ac:dyDescent="0.25">
      <c r="A460"/>
      <c r="B460"/>
      <c r="C460"/>
      <c r="D460"/>
      <c r="E460"/>
      <c r="F460"/>
      <c r="G460"/>
      <c r="H460"/>
      <c r="I460"/>
      <c r="J460"/>
      <c r="K460"/>
      <c r="L460"/>
    </row>
    <row r="463" spans="1:12" ht="40.5" customHeight="1" x14ac:dyDescent="0.25"/>
    <row r="465" ht="30" customHeight="1" x14ac:dyDescent="0.25"/>
    <row r="466" ht="27.75" customHeight="1" x14ac:dyDescent="0.25"/>
  </sheetData>
  <mergeCells count="7">
    <mergeCell ref="A20:D20"/>
    <mergeCell ref="A1:K1"/>
    <mergeCell ref="A2:K2"/>
    <mergeCell ref="B8:K8"/>
    <mergeCell ref="A19:D19"/>
    <mergeCell ref="K19:L19"/>
    <mergeCell ref="B9:L9"/>
  </mergeCells>
  <conditionalFormatting sqref="D14">
    <cfRule type="duplicateValues" dxfId="5" priority="4"/>
  </conditionalFormatting>
  <conditionalFormatting sqref="D15">
    <cfRule type="duplicateValues" dxfId="4" priority="391"/>
  </conditionalFormatting>
  <conditionalFormatting sqref="D16:D17">
    <cfRule type="duplicateValues" dxfId="3" priority="393"/>
  </conditionalFormatting>
  <pageMargins left="0.51181102362204722" right="0.31496062992125984" top="0.55118110236220474" bottom="0.55118110236220474" header="0.31496062992125984" footer="0.31496062992125984"/>
  <pageSetup paperSize="9" scale="47" fitToHeight="0" orientation="landscape" r:id="rId1"/>
  <rowBreaks count="1" manualBreakCount="1">
    <brk id="21" max="12" man="1"/>
  </rowBreaks>
  <colBreaks count="1" manualBreakCount="1">
    <brk id="11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H20"/>
  <sheetViews>
    <sheetView view="pageBreakPreview" zoomScale="85" zoomScaleSheetLayoutView="85" workbookViewId="0">
      <selection activeCell="A12" sqref="A12:H14"/>
    </sheetView>
  </sheetViews>
  <sheetFormatPr defaultRowHeight="15" x14ac:dyDescent="0.25"/>
  <cols>
    <col min="1" max="1" width="16.28515625" customWidth="1"/>
    <col min="2" max="2" width="31.28515625" customWidth="1"/>
    <col min="3" max="3" width="22.28515625" customWidth="1"/>
    <col min="4" max="4" width="22" customWidth="1"/>
    <col min="5" max="5" width="21" customWidth="1"/>
    <col min="6" max="6" width="31.42578125" customWidth="1"/>
    <col min="7" max="7" width="28.42578125" customWidth="1"/>
    <col min="8" max="8" width="29.7109375" customWidth="1"/>
  </cols>
  <sheetData>
    <row r="1" spans="1:8" ht="36" customHeight="1" x14ac:dyDescent="0.35">
      <c r="A1" s="433" t="s">
        <v>3888</v>
      </c>
      <c r="B1" s="433"/>
      <c r="C1" s="433"/>
      <c r="D1" s="433"/>
      <c r="E1" s="433"/>
      <c r="F1" s="433"/>
      <c r="G1" s="433"/>
      <c r="H1" s="433"/>
    </row>
    <row r="2" spans="1:8" ht="36" customHeight="1" x14ac:dyDescent="0.35">
      <c r="A2" s="433" t="s">
        <v>3887</v>
      </c>
      <c r="B2" s="433"/>
      <c r="C2" s="433"/>
      <c r="D2" s="433"/>
      <c r="E2" s="433"/>
      <c r="F2" s="433"/>
      <c r="G2" s="433"/>
      <c r="H2" s="433"/>
    </row>
    <row r="3" spans="1:8" ht="23.25" customHeight="1" x14ac:dyDescent="0.45">
      <c r="A3" s="26"/>
      <c r="B3" s="42"/>
      <c r="C3" s="56"/>
      <c r="D3" s="56"/>
      <c r="E3" s="26"/>
      <c r="F3" s="26"/>
      <c r="G3" s="26"/>
      <c r="H3" s="26"/>
    </row>
    <row r="4" spans="1:8" ht="23.25" customHeight="1" x14ac:dyDescent="0.35">
      <c r="A4" s="27" t="s">
        <v>7844</v>
      </c>
      <c r="B4" s="23"/>
      <c r="C4" s="23"/>
      <c r="D4" s="23"/>
      <c r="E4" s="23"/>
      <c r="F4" s="23"/>
      <c r="G4" s="23"/>
      <c r="H4" s="23"/>
    </row>
    <row r="5" spans="1:8" ht="23.25" customHeight="1" x14ac:dyDescent="0.3">
      <c r="A5" s="23"/>
      <c r="B5" s="23"/>
      <c r="C5" s="23"/>
      <c r="D5" s="23"/>
      <c r="E5" s="23"/>
      <c r="F5" s="23"/>
      <c r="G5" s="23"/>
      <c r="H5" s="23"/>
    </row>
    <row r="6" spans="1:8" ht="30" customHeight="1" x14ac:dyDescent="0.35">
      <c r="A6" s="434" t="s">
        <v>4117</v>
      </c>
      <c r="B6" s="435"/>
      <c r="C6" s="435"/>
      <c r="D6" s="435"/>
      <c r="E6" s="435"/>
      <c r="F6" s="435"/>
      <c r="G6" s="435"/>
      <c r="H6" s="435"/>
    </row>
    <row r="7" spans="1:8" ht="27.75" customHeight="1" x14ac:dyDescent="0.35">
      <c r="A7" s="434" t="s">
        <v>4118</v>
      </c>
      <c r="B7" s="435"/>
      <c r="C7" s="435"/>
      <c r="D7" s="435"/>
      <c r="E7" s="435"/>
      <c r="F7" s="435"/>
      <c r="G7" s="435"/>
      <c r="H7" s="435"/>
    </row>
    <row r="8" spans="1:8" ht="27.75" customHeight="1" x14ac:dyDescent="0.4">
      <c r="A8" s="25"/>
      <c r="B8" s="43"/>
      <c r="C8" s="55"/>
      <c r="D8" s="55"/>
      <c r="E8" s="25"/>
      <c r="F8" s="25"/>
      <c r="G8" s="25"/>
      <c r="H8" s="25"/>
    </row>
    <row r="9" spans="1:8" ht="15.75" customHeight="1" x14ac:dyDescent="0.25">
      <c r="A9" s="418" t="s">
        <v>703</v>
      </c>
      <c r="B9" s="418" t="s">
        <v>702</v>
      </c>
      <c r="C9" s="436" t="s">
        <v>4129</v>
      </c>
      <c r="D9" s="436" t="s">
        <v>4130</v>
      </c>
      <c r="E9" s="418" t="s">
        <v>701</v>
      </c>
      <c r="F9" s="418" t="s">
        <v>700</v>
      </c>
      <c r="G9" s="418" t="s">
        <v>699</v>
      </c>
      <c r="H9" s="418" t="s">
        <v>698</v>
      </c>
    </row>
    <row r="10" spans="1:8" ht="96.75" customHeight="1" x14ac:dyDescent="0.25">
      <c r="A10" s="370"/>
      <c r="B10" s="370"/>
      <c r="C10" s="437"/>
      <c r="D10" s="437"/>
      <c r="E10" s="370"/>
      <c r="F10" s="370"/>
      <c r="G10" s="370"/>
      <c r="H10" s="370"/>
    </row>
    <row r="11" spans="1:8" ht="15.75" customHeight="1" x14ac:dyDescent="0.25">
      <c r="A11" s="51">
        <v>1</v>
      </c>
      <c r="B11" s="51">
        <v>2</v>
      </c>
      <c r="C11" s="51">
        <v>3</v>
      </c>
      <c r="D11" s="51">
        <v>4</v>
      </c>
      <c r="E11" s="51">
        <v>5</v>
      </c>
      <c r="F11" s="51">
        <v>6</v>
      </c>
      <c r="G11" s="51">
        <v>8</v>
      </c>
      <c r="H11" s="52">
        <v>9</v>
      </c>
    </row>
    <row r="12" spans="1:8" ht="71.25" customHeight="1" x14ac:dyDescent="0.25">
      <c r="A12" s="83"/>
      <c r="B12" s="85"/>
      <c r="C12" s="80"/>
      <c r="D12" s="80"/>
      <c r="E12" s="81"/>
      <c r="F12" s="84"/>
      <c r="G12" s="79"/>
      <c r="H12" s="82"/>
    </row>
    <row r="13" spans="1:8" ht="72.75" customHeight="1" x14ac:dyDescent="0.25">
      <c r="A13" s="83"/>
      <c r="B13" s="85"/>
      <c r="C13" s="80"/>
      <c r="D13" s="80"/>
      <c r="E13" s="81"/>
      <c r="F13" s="84"/>
      <c r="G13" s="79"/>
      <c r="H13" s="82"/>
    </row>
    <row r="14" spans="1:8" ht="84.75" customHeight="1" x14ac:dyDescent="0.25">
      <c r="A14" s="83"/>
      <c r="B14" s="85"/>
      <c r="C14" s="80"/>
      <c r="D14" s="80"/>
      <c r="E14" s="81"/>
      <c r="F14" s="84"/>
      <c r="G14" s="79"/>
      <c r="H14" s="82"/>
    </row>
    <row r="15" spans="1:8" x14ac:dyDescent="0.25">
      <c r="A15" s="28"/>
      <c r="B15" s="29"/>
      <c r="C15" s="30"/>
      <c r="D15" s="30"/>
      <c r="E15" s="30"/>
      <c r="F15" s="30"/>
      <c r="G15" s="30"/>
      <c r="H15" s="31"/>
    </row>
    <row r="16" spans="1:8" x14ac:dyDescent="0.25">
      <c r="A16" s="28"/>
      <c r="B16" s="29"/>
      <c r="C16" s="30"/>
      <c r="D16" s="30"/>
      <c r="E16" s="30"/>
      <c r="F16" s="30"/>
      <c r="G16" s="30"/>
      <c r="H16" s="31"/>
    </row>
    <row r="17" spans="1:8" ht="30" customHeight="1" x14ac:dyDescent="0.35">
      <c r="A17" s="32" t="s">
        <v>7845</v>
      </c>
      <c r="B17" s="15"/>
      <c r="C17" s="15"/>
      <c r="D17" s="15"/>
      <c r="E17" s="15"/>
      <c r="F17" s="15"/>
      <c r="G17" s="15"/>
      <c r="H17" s="15"/>
    </row>
    <row r="18" spans="1:8" s="33" customFormat="1" ht="27.75" customHeight="1" x14ac:dyDescent="0.35">
      <c r="A18" s="32" t="s">
        <v>3889</v>
      </c>
      <c r="B18" s="32"/>
      <c r="C18" s="32"/>
      <c r="D18" s="32"/>
      <c r="E18" s="32"/>
      <c r="F18" s="32"/>
      <c r="H18" s="32" t="s">
        <v>7846</v>
      </c>
    </row>
    <row r="19" spans="1:8" x14ac:dyDescent="0.25">
      <c r="A19" s="15"/>
      <c r="B19" s="15"/>
      <c r="C19" s="15"/>
      <c r="D19" s="15"/>
      <c r="E19" s="15"/>
      <c r="F19" s="15"/>
      <c r="G19" s="15"/>
      <c r="H19" s="15"/>
    </row>
    <row r="20" spans="1:8" ht="108" customHeight="1" x14ac:dyDescent="0.25">
      <c r="A20" s="86" t="s">
        <v>7847</v>
      </c>
    </row>
  </sheetData>
  <autoFilter ref="A11:H14" xr:uid="{00000000-0009-0000-0000-00000F000000}"/>
  <mergeCells count="12">
    <mergeCell ref="A1:H1"/>
    <mergeCell ref="A2:H2"/>
    <mergeCell ref="A6:H6"/>
    <mergeCell ref="A7:H7"/>
    <mergeCell ref="A9:A10"/>
    <mergeCell ref="E9:E10"/>
    <mergeCell ref="F9:F10"/>
    <mergeCell ref="G9:G10"/>
    <mergeCell ref="H9:H10"/>
    <mergeCell ref="B9:B10"/>
    <mergeCell ref="D9:D10"/>
    <mergeCell ref="C9:C10"/>
  </mergeCells>
  <conditionalFormatting sqref="A14">
    <cfRule type="duplicateValues" dxfId="2" priority="3"/>
  </conditionalFormatting>
  <conditionalFormatting sqref="A13">
    <cfRule type="duplicateValues" dxfId="1" priority="2"/>
  </conditionalFormatting>
  <conditionalFormatting sqref="A12">
    <cfRule type="duplicateValues" dxfId="0" priority="1"/>
  </conditionalFormatting>
  <pageMargins left="0.70866141732283472" right="0.70866141732283472" top="0.55118110236220474" bottom="0.55118110236220474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12</vt:i4>
      </vt:variant>
    </vt:vector>
  </HeadingPairs>
  <TitlesOfParts>
    <vt:vector size="25" baseType="lpstr">
      <vt:lpstr>р-1,под 1.1-ЗЕМ.УЧ</vt:lpstr>
      <vt:lpstr>р-1,под-1.2-здания,СООРУЖ,дорог</vt:lpstr>
      <vt:lpstr>р-1, под.1,3-ПОМЕЩЕНИЯ</vt:lpstr>
      <vt:lpstr>Р-1,под-1.4-ВОЗДУШ И МОРСК СУДА</vt:lpstr>
      <vt:lpstr>р-2,под-2.1-акции</vt:lpstr>
      <vt:lpstr>р-2,под-2.2-доли</vt:lpstr>
      <vt:lpstr>р-2,под-2.3-ДВИЖ.ИМУЩ(ТРАНС)</vt:lpstr>
      <vt:lpstr>р-2,под-2.4-доли в общей долСоб</vt:lpstr>
      <vt:lpstr>р-3 Юр. лица </vt:lpstr>
      <vt:lpstr>Прочее </vt:lpstr>
      <vt:lpstr>Выписка (здания и сооружения)</vt:lpstr>
      <vt:lpstr>Выписка (Земля)</vt:lpstr>
      <vt:lpstr>Выписка (Движимость)</vt:lpstr>
      <vt:lpstr>'Выписка (здания и сооружения)'!Область_печати</vt:lpstr>
      <vt:lpstr>'Выписка (Земля)'!Область_печати</vt:lpstr>
      <vt:lpstr>'Прочее '!Область_печати</vt:lpstr>
      <vt:lpstr>'р-1, под.1,3-ПОМЕЩЕНИЯ'!Область_печати</vt:lpstr>
      <vt:lpstr>'р-1,под 1.1-ЗЕМ.УЧ'!Область_печати</vt:lpstr>
      <vt:lpstr>'р-1,под-1.2-здания,СООРУЖ,дорог'!Область_печати</vt:lpstr>
      <vt:lpstr>'Р-1,под-1.4-ВОЗДУШ И МОРСК СУДА'!Область_печати</vt:lpstr>
      <vt:lpstr>'р-2,под-2.1-акции'!Область_печати</vt:lpstr>
      <vt:lpstr>'р-2,под-2.2-доли'!Область_печати</vt:lpstr>
      <vt:lpstr>'р-2,под-2.3-ДВИЖ.ИМУЩ(ТРАНС)'!Область_печати</vt:lpstr>
      <vt:lpstr>'р-2,под-2.4-доли в общей долСоб'!Область_печати</vt:lpstr>
      <vt:lpstr>'р-3 Юр. лица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2025-04-01T03:45:29Z</dcterms:modified>
</cp:coreProperties>
</file>