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persons/person.xml" ContentType="application/vnd.ms-excel.person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readedComments/threadedComment9.xml" ContentType="application/vnd.ms-excel.threadedcomments+xml"/>
  <Override PartName="/xl/comments9.xml" ContentType="application/vnd.openxmlformats-officedocument.spreadsheetml.comments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readedComments/threadedComment2.xml" ContentType="application/vnd.ms-excel.threadedcomments+xml"/>
  <Override PartName="/xl/threadedComments/threadedComment3.xml" ContentType="application/vnd.ms-excel.threadedcomments+xml"/>
  <Override PartName="/xl/worksheets/sheet4.xml" ContentType="application/vnd.openxmlformats-officedocument.spreadsheetml.worksheet+xml"/>
  <Override PartName="/xl/comments3.xml" ContentType="application/vnd.openxmlformats-officedocument.spreadsheetml.comments+xml"/>
  <Override PartName="/xl/worksheets/sheet12.xml" ContentType="application/vnd.openxmlformats-officedocument.spreadsheetml.worksheet+xml"/>
  <Override PartName="/xl/threadedComments/threadedComment1.xml" ContentType="application/vnd.ms-excel.threadedcomments+xml"/>
  <Override PartName="/xl/worksheets/sheet5.xml" ContentType="application/vnd.openxmlformats-officedocument.spreadsheetml.worksheet+xml"/>
  <Override PartName="/xl/threadedComments/threadedComment4.xml" ContentType="application/vnd.ms-excel.threadedcomments+xml"/>
  <Override PartName="/xl/externalLinks/externalLink1.xml" ContentType="application/vnd.openxmlformats-officedocument.spreadsheetml.externalLink+xml"/>
  <Override PartName="/xl/worksheets/sheet6.xml" ContentType="application/vnd.openxmlformats-officedocument.spreadsheetml.worksheet+xml"/>
  <Override PartName="/xl/worksheets/sheet13.xml" ContentType="application/vnd.openxmlformats-officedocument.spreadsheetml.worksheet+xml"/>
  <Override PartName="/xl/threadedComments/threadedComment7.xml" ContentType="application/vnd.ms-excel.threadedcomments+xml"/>
  <Override PartName="/xl/comments7.xml" ContentType="application/vnd.openxmlformats-officedocument.spreadsheetml.comments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8.xml" ContentType="application/vnd.openxmlformats-officedocument.spreadsheetml.comments+xml"/>
  <Override PartName="/xl/comments2.xml" ContentType="application/vnd.openxmlformats-officedocument.spreadsheetml.comments+xml"/>
  <Override PartName="/xl/threadedComments/threadedComment10.xml" ContentType="application/vnd.ms-excel.threadedcomments+xml"/>
  <Override PartName="/xl/comments4.xml" ContentType="application/vnd.openxmlformats-officedocument.spreadsheetml.comments+xml"/>
  <Override PartName="/xl/worksheets/sheet9.xml" ContentType="application/vnd.openxmlformats-officedocument.spreadsheetml.worksheet+xml"/>
  <Override PartName="/xl/comments6.xml" ContentType="application/vnd.openxmlformats-officedocument.spreadsheetml.comments+xml"/>
  <Override PartName="/xl/comments5.xml" ContentType="application/vnd.openxmlformats-officedocument.spreadsheetml.comments+xml"/>
  <Override PartName="/xl/threadedComments/threadedComment5.xml" ContentType="application/vnd.ms-excel.threadedcomments+xml"/>
  <Override PartName="/xl/comments10.xml" ContentType="application/vnd.openxmlformats-officedocument.spreadsheetml.comments+xml"/>
  <Override PartName="/xl/threadedComments/threadedComment8.xml" ContentType="application/vnd.ms-excel.threadedcomments+xml"/>
  <Override PartName="/xl/worksheets/sheet3.xml" ContentType="application/vnd.openxmlformats-officedocument.spreadsheetml.worksheet+xml"/>
  <Override PartName="/xl/worksheets/sheet11.xml" ContentType="application/vnd.openxmlformats-officedocument.spreadsheetml.worksheet+xml"/>
  <Override PartName="/xl/threadedComments/threadedComment6.xml" ContentType="application/vnd.ms-excel.threadedcomment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1"/>
  </bookViews>
  <sheets>
    <sheet name="Справочник" sheetId="1" state="visible" r:id="rId3"/>
    <sheet name="Экономическое развитие" sheetId="2" state="visible" r:id="rId4"/>
    <sheet name="Дошкольное образование" sheetId="3" state="visible" r:id="rId5"/>
    <sheet name="Общее и доп образование" sheetId="4" state="visible" r:id="rId6"/>
    <sheet name="Культура" sheetId="5" state="visible" r:id="rId7"/>
    <sheet name="Физическая культура и спорт" sheetId="6" state="visible" r:id="rId8"/>
    <sheet name="Жилищное строительство и обеспе" sheetId="7" state="visible" r:id="rId9"/>
    <sheet name="Жилищно-коммунальное хозяйство" sheetId="8" state="visible" r:id="rId10"/>
    <sheet name="Организация муниципального упра" sheetId="9" state="visible" r:id="rId11"/>
    <sheet name="Энергосбережение и повышение эн" sheetId="10" state="visible" r:id="rId12"/>
    <sheet name="Независимая оценка" sheetId="11" state="visible" r:id="rId13"/>
    <sheet name="Доклад Главы" sheetId="12" state="visible" r:id="rId14"/>
    <sheet name="Титул Доклада" sheetId="13" state="visible" r:id="rId15"/>
  </sheets>
  <externalReferences>
    <externalReference r:id="rId1"/>
  </externalReferences>
  <definedNames>
    <definedName name="отметки" localSheetId="10">'Экономическое развитие'!#REF!</definedName>
    <definedName name="_xlnm.Print_Area" localSheetId="12">'Титул Доклада'!$A$2:$K$29</definedName>
    <definedName name="отметки">'Экономическое развитие'!#REF!</definedName>
  </definedName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tc={001900F7-0045-44C5-85B0-001500F500D9}</author>
  </authors>
  <commentList>
    <comment ref="K3" authorId="0" xr:uid="{001900F7-0045-44C5-85B0-001500F500D9}">
      <text>
        <r>
          <rPr>
            <b/>
            <sz val="9"/>
            <rFont val="Tahoma"/>
          </rPr>
          <t>Kandarakov:</t>
        </r>
        <r>
          <rPr>
            <sz val="9"/>
            <rFont val="Tahoma"/>
          </rPr>
          <t xml:space="preserve">
Пояснительная записка доступна ТОЛЬКО для просмотра. Чтобы внести корректировку в пояснительную записку, необходимо выйти из данной таблицы и зайти в пояснительную записку в папке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tc={009A001F-000E-428A-BF31-002D005E006A}</author>
  </authors>
  <commentList>
    <comment ref="K3" authorId="0" xr:uid="{009A001F-000E-428A-BF31-002D005E006A}">
      <text>
        <r>
          <rPr>
            <b/>
            <sz val="9"/>
            <rFont val="Tahoma"/>
          </rPr>
          <t>Kandarakov:</t>
        </r>
        <r>
          <rPr>
            <sz val="9"/>
            <rFont val="Tahoma"/>
          </rPr>
          <t xml:space="preserve">
Пояснительная записка доступна ТОЛЬКО для просмотра. Чтобы внести корректировку в пояснительную записку, необходимо выйти из данной таблицы и зайти в пояснительную записку в папке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tc={0060001E-00EC-4C17-A620-00D6000A0078}</author>
  </authors>
  <commentList>
    <comment ref="K3" authorId="0" xr:uid="{0060001E-00EC-4C17-A620-00D6000A0078}">
      <text>
        <r>
          <rPr>
            <b/>
            <sz val="9"/>
            <rFont val="Tahoma"/>
          </rPr>
          <t>Kandarakov:</t>
        </r>
        <r>
          <rPr>
            <sz val="9"/>
            <rFont val="Tahoma"/>
          </rPr>
          <t xml:space="preserve">
Пояснительная записка доступна ТОЛЬКО для просмотра. Чтобы внести корректировку в пояснительную записку, необходимо выйти из данной таблицы и зайти в пояснительную записку в папке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tc={00CA0070-00AB-48F0-8FF1-0063008200A6}</author>
  </authors>
  <commentList>
    <comment ref="K3" authorId="0" xr:uid="{00CA0070-00AB-48F0-8FF1-0063008200A6}">
      <text>
        <r>
          <rPr>
            <b/>
            <sz val="9"/>
            <rFont val="Tahoma"/>
          </rPr>
          <t>Kandarakov:</t>
        </r>
        <r>
          <rPr>
            <sz val="9"/>
            <rFont val="Tahoma"/>
          </rPr>
          <t xml:space="preserve">
Пояснительная записка доступна ТОЛЬКО для просмотра. Чтобы внести корректировку в пояснительную записку, необходимо выйти из данной таблицы и зайти в пояснительную записку в папке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tc={0034007E-0065-46CA-9816-006E008500A0}</author>
  </authors>
  <commentList>
    <comment ref="K3" authorId="0" xr:uid="{0034007E-0065-46CA-9816-006E008500A0}">
      <text>
        <r>
          <rPr>
            <b/>
            <sz val="9"/>
            <rFont val="Tahoma"/>
          </rPr>
          <t>Kandarakov:</t>
        </r>
        <r>
          <rPr>
            <sz val="9"/>
            <rFont val="Tahoma"/>
          </rPr>
          <t xml:space="preserve">
Пояснительная записка доступна ТОЛЬКО для просмотра. Чтобы внести корректировку в пояснительную записку, необходимо выйти из данной таблицы и зайти в пояснительную записку в папке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tc={00500049-001F-41A9-A83C-000100BD00D2}</author>
    <author>tc={003300E7-00C8-4ABA-AADF-00A900AC00C3}</author>
    <author>tc={E35A820E-C555-D728-A4E2-984FDE01276D}</author>
    <author>tc={CB65C740-27F2-DAD8-219D-79B69F9C2A14}</author>
    <author>tc={0E53D4A4-8718-985E-115D-2AA5FC88CE8D}</author>
    <author>tc={D8D8DCB6-4972-9AAD-F301-585FC1CA336D}</author>
    <author>tc={D5AE831F-EB41-EA0D-A2BF-D50073AACF2E}</author>
    <author>tc={A1E4C0F4-3F3A-EB70-8D1F-A7B06B74A948}</author>
    <author>tc={79CE7077-398D-5C3D-08B4-4FC917D8F633}</author>
    <author>tc={6A333EC8-875E-2038-3CB3-13940A78F630}</author>
    <author>tc={92A6EB42-9F56-A8FF-1EF4-D89EEF745904}</author>
    <author>tc={92BAFB2B-AF87-FF7A-7A84-A7BF111E027B}</author>
    <author>tc={7A489318-72CF-B20A-146A-8007E70FCC72}</author>
    <author>tc={F8639B95-7E79-4F92-F07B-6A4AC54C3EAA}</author>
    <author>tc={73C03678-22BB-7E19-9561-9DABEFE2277D}</author>
  </authors>
  <commentList>
    <comment ref="K3" authorId="0" xr:uid="{00500049-001F-41A9-A83C-000100BD00D2}">
      <text>
        <r>
          <rPr>
            <b/>
            <sz val="9"/>
            <rFont val="Tahoma"/>
          </rPr>
          <t>Kandarakov:</t>
        </r>
        <r>
          <rPr>
            <sz val="9"/>
            <rFont val="Tahoma"/>
          </rPr>
          <t xml:space="preserve">
Пояснительная записка доступна ТОЛЬКО для просмотра. Чтобы внести корректировку в пояснительную записку, необходимо выйти из данной таблицы и зайти в пояснительную записку в папке
</t>
        </r>
      </text>
    </comment>
    <comment ref="S6" authorId="1" xr:uid="{003300E7-00C8-4ABA-AADF-00A900AC00C3}">
      <text>
        <r>
          <rPr>
            <b/>
            <sz val="9"/>
            <rFont val="Tahoma"/>
          </rPr>
          <t>Kandarakov:</t>
        </r>
        <r>
          <rPr>
            <sz val="9"/>
            <rFont val="Tahoma"/>
          </rPr>
          <t xml:space="preserve">
Выберите отметку о рассмотрении материалов из списка
</t>
        </r>
      </text>
    </comment>
    <comment ref="S11" authorId="2" xr:uid="{E35A820E-C555-D728-A4E2-984FDE01276D}">
      <text>
        <r>
          <rPr>
            <b/>
            <sz val="9"/>
            <rFont val="Tahoma"/>
          </rPr>
          <t>Kandarakov:</t>
        </r>
        <r>
          <rPr>
            <sz val="9"/>
            <rFont val="Tahoma"/>
          </rPr>
          <t xml:space="preserve">
Выберите отметку о рассмотрении материалов из списка
</t>
        </r>
      </text>
    </comment>
    <comment ref="S18" authorId="3" xr:uid="{CB65C740-27F2-DAD8-219D-79B69F9C2A14}">
      <text>
        <r>
          <rPr>
            <b/>
            <sz val="9"/>
            <rFont val="Tahoma"/>
          </rPr>
          <t>Kandarakov:</t>
        </r>
        <r>
          <rPr>
            <sz val="9"/>
            <rFont val="Tahoma"/>
          </rPr>
          <t xml:space="preserve">
Выберите отметку о рассмотрении материалов из списка
</t>
        </r>
      </text>
    </comment>
    <comment ref="S7" authorId="4" xr:uid="{0E53D4A4-8718-985E-115D-2AA5FC88CE8D}">
      <text>
        <r>
          <rPr>
            <b/>
            <sz val="9"/>
            <rFont val="Tahoma"/>
          </rPr>
          <t>Kandarakov:</t>
        </r>
        <r>
          <rPr>
            <sz val="9"/>
            <rFont val="Tahoma"/>
          </rPr>
          <t xml:space="preserve">
Выберите отметку о рассмотрении материалов из списка
</t>
        </r>
      </text>
    </comment>
    <comment ref="S8" authorId="5" xr:uid="{D8D8DCB6-4972-9AAD-F301-585FC1CA336D}">
      <text>
        <r>
          <rPr>
            <b/>
            <sz val="9"/>
            <rFont val="Tahoma"/>
          </rPr>
          <t>Kandarakov:</t>
        </r>
        <r>
          <rPr>
            <sz val="9"/>
            <rFont val="Tahoma"/>
          </rPr>
          <t xml:space="preserve">
Выберите отметку о рассмотрении материалов из списка
</t>
        </r>
      </text>
    </comment>
    <comment ref="S19" authorId="6" xr:uid="{D5AE831F-EB41-EA0D-A2BF-D50073AACF2E}">
      <text>
        <r>
          <rPr>
            <b/>
            <sz val="9"/>
            <rFont val="Tahoma"/>
          </rPr>
          <t>Kandarakov:</t>
        </r>
        <r>
          <rPr>
            <sz val="9"/>
            <rFont val="Tahoma"/>
          </rPr>
          <t xml:space="preserve">
Выберите отметку о рассмотрении материалов из списка
</t>
        </r>
      </text>
    </comment>
    <comment ref="S9" authorId="7" xr:uid="{A1E4C0F4-3F3A-EB70-8D1F-A7B06B74A948}">
      <text>
        <r>
          <rPr>
            <b/>
            <sz val="9"/>
            <rFont val="Tahoma"/>
          </rPr>
          <t>Kandarakov:</t>
        </r>
        <r>
          <rPr>
            <sz val="9"/>
            <rFont val="Tahoma"/>
          </rPr>
          <t xml:space="preserve">
Выберите отметку о рассмотрении материалов из списка
</t>
        </r>
      </text>
    </comment>
    <comment ref="S14" authorId="8" xr:uid="{79CE7077-398D-5C3D-08B4-4FC917D8F633}">
      <text>
        <r>
          <rPr>
            <b/>
            <sz val="9"/>
            <rFont val="Tahoma"/>
          </rPr>
          <t>Kandarakov:</t>
        </r>
        <r>
          <rPr>
            <sz val="9"/>
            <rFont val="Tahoma"/>
          </rPr>
          <t xml:space="preserve">
Выберите отметку о рассмотрении материалов из списка
</t>
        </r>
      </text>
    </comment>
    <comment ref="S10" authorId="9" xr:uid="{6A333EC8-875E-2038-3CB3-13940A78F630}">
      <text>
        <r>
          <rPr>
            <b/>
            <sz val="9"/>
            <rFont val="Tahoma"/>
          </rPr>
          <t>Kandarakov:</t>
        </r>
        <r>
          <rPr>
            <sz val="9"/>
            <rFont val="Tahoma"/>
          </rPr>
          <t xml:space="preserve">
Выберите отметку о рассмотрении материалов из списка
</t>
        </r>
      </text>
    </comment>
    <comment ref="S12" authorId="10" xr:uid="{92A6EB42-9F56-A8FF-1EF4-D89EEF745904}">
      <text>
        <r>
          <rPr>
            <b/>
            <sz val="9"/>
            <rFont val="Tahoma"/>
          </rPr>
          <t>Kandarakov:</t>
        </r>
        <r>
          <rPr>
            <sz val="9"/>
            <rFont val="Tahoma"/>
          </rPr>
          <t xml:space="preserve">
Выберите отметку о рассмотрении материалов из списка
</t>
        </r>
      </text>
    </comment>
    <comment ref="S13" authorId="11" xr:uid="{92BAFB2B-AF87-FF7A-7A84-A7BF111E027B}">
      <text>
        <r>
          <rPr>
            <b/>
            <sz val="9"/>
            <rFont val="Tahoma"/>
          </rPr>
          <t>Kandarakov:</t>
        </r>
        <r>
          <rPr>
            <sz val="9"/>
            <rFont val="Tahoma"/>
          </rPr>
          <t xml:space="preserve">
Выберите отметку о рассмотрении материалов из списка
</t>
        </r>
      </text>
    </comment>
    <comment ref="S15" authorId="12" xr:uid="{7A489318-72CF-B20A-146A-8007E70FCC72}">
      <text>
        <r>
          <rPr>
            <b/>
            <sz val="9"/>
            <rFont val="Tahoma"/>
          </rPr>
          <t>Kandarakov:</t>
        </r>
        <r>
          <rPr>
            <sz val="9"/>
            <rFont val="Tahoma"/>
          </rPr>
          <t xml:space="preserve">
Выберите отметку о рассмотрении материалов из списка
</t>
        </r>
      </text>
    </comment>
    <comment ref="S16" authorId="13" xr:uid="{F8639B95-7E79-4F92-F07B-6A4AC54C3EAA}">
      <text>
        <r>
          <rPr>
            <b/>
            <sz val="9"/>
            <rFont val="Tahoma"/>
          </rPr>
          <t>Kandarakov:</t>
        </r>
        <r>
          <rPr>
            <sz val="9"/>
            <rFont val="Tahoma"/>
          </rPr>
          <t xml:space="preserve">
Выберите отметку о рассмотрении материалов из списка
</t>
        </r>
      </text>
    </comment>
    <comment ref="S17" authorId="14" xr:uid="{73C03678-22BB-7E19-9561-9DABEFE2277D}">
      <text>
        <r>
          <rPr>
            <b/>
            <sz val="9"/>
            <rFont val="Tahoma"/>
          </rPr>
          <t>Kandarakov:</t>
        </r>
        <r>
          <rPr>
            <sz val="9"/>
            <rFont val="Tahoma"/>
          </rPr>
          <t xml:space="preserve">
Выберите отметку о рассмотрении материалов из списка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tc={00F7005C-001E-4357-94B2-00AE00AC00A1}</author>
  </authors>
  <commentList>
    <comment ref="K3" authorId="0" xr:uid="{00F7005C-001E-4357-94B2-00AE00AC00A1}">
      <text>
        <r>
          <rPr>
            <b/>
            <sz val="9"/>
            <rFont val="Tahoma"/>
          </rPr>
          <t>Kandarakov:</t>
        </r>
        <r>
          <rPr>
            <sz val="9"/>
            <rFont val="Tahoma"/>
          </rPr>
          <t xml:space="preserve">
Пояснительная записка доступна ТОЛЬКО для просмотра. Чтобы внести корректировку в пояснительную записку, необходимо выйти из данной таблицы и зайти в пояснительную записку в папке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tc={004E0014-0025-4EAB-9AB1-00C9008D00C5}</author>
  </authors>
  <commentList>
    <comment ref="K3" authorId="0" xr:uid="{004E0014-0025-4EAB-9AB1-00C9008D00C5}">
      <text>
        <r>
          <rPr>
            <b/>
            <sz val="9"/>
            <rFont val="Tahoma"/>
          </rPr>
          <t>Kandarakov:</t>
        </r>
        <r>
          <rPr>
            <sz val="9"/>
            <rFont val="Tahoma"/>
          </rPr>
          <t xml:space="preserve">
Пояснительная записка доступна ТОЛЬКО для просмотра. Чтобы внести корректировку в пояснительную записку, необходимо выйти из данной таблицы и зайти в пояснительную записку в папке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tc={00D40013-005D-4E4C-A34C-00BB007100F0}</author>
  </authors>
  <commentList>
    <comment ref="K3" authorId="0" xr:uid="{00D40013-005D-4E4C-A34C-00BB007100F0}">
      <text>
        <r>
          <rPr>
            <b/>
            <sz val="9"/>
            <rFont val="Tahoma"/>
          </rPr>
          <t>Kandarakov:</t>
        </r>
        <r>
          <rPr>
            <sz val="9"/>
            <rFont val="Tahoma"/>
          </rPr>
          <t xml:space="preserve">
Пояснительная записка доступна ТОЛЬКО для просмотра. Чтобы внести корректировку в пояснительную записку, необходимо выйти из данной таблицы и зайти в пояснительную записку в папке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tc={006300A0-008B-4E7D-989E-0016005400A7}</author>
  </authors>
  <commentList>
    <comment ref="K3" authorId="0" xr:uid="{006300A0-008B-4E7D-989E-0016005400A7}">
      <text>
        <r>
          <rPr>
            <b/>
            <sz val="9"/>
            <rFont val="Tahoma"/>
          </rPr>
          <t>Kandarakov:</t>
        </r>
        <r>
          <rPr>
            <sz val="9"/>
            <rFont val="Tahoma"/>
          </rPr>
          <t xml:space="preserve">
Пояснительная записка доступна ТОЛЬКО для просмотра. Чтобы внести корректировку в пояснительную записку, необходимо выйти из данной таблицы и зайти в пояснительную записку в папке
</t>
        </r>
      </text>
    </comment>
  </commentList>
</comments>
</file>

<file path=xl/sharedStrings.xml><?xml version="1.0" encoding="utf-8"?>
<sst xmlns="http://schemas.openxmlformats.org/spreadsheetml/2006/main" count="626" uniqueCount="626">
  <si>
    <t xml:space="preserve">Список специалистов, ответственных  за согласование показателей, </t>
  </si>
  <si>
    <t xml:space="preserve">используемых для оценки эфективности деятельности органов местного самоуправления</t>
  </si>
  <si>
    <t xml:space="preserve"> муниципальных районов и городского округа в Республике Алтай</t>
  </si>
  <si>
    <t xml:space="preserve">№ показателя</t>
  </si>
  <si>
    <t xml:space="preserve">Наименование целевого покзателя</t>
  </si>
  <si>
    <t xml:space="preserve">Единицы измерения</t>
  </si>
  <si>
    <t xml:space="preserve">Ведомство - согласовывает пояснительные записки и показатели</t>
  </si>
  <si>
    <t xml:space="preserve">ФИО ответственного специалиста</t>
  </si>
  <si>
    <t xml:space="preserve">контакт. телефон</t>
  </si>
  <si>
    <t xml:space="preserve">электронный адрес</t>
  </si>
  <si>
    <t xml:space="preserve">ФИО начальника отдела</t>
  </si>
  <si>
    <t>I.</t>
  </si>
  <si>
    <t xml:space="preserve">Экономическое развитие</t>
  </si>
  <si>
    <t xml:space="preserve">Число субъектов малого и среднего предпринимательства</t>
  </si>
  <si>
    <t xml:space="preserve">единиц на 10 тыс. человек населения</t>
  </si>
  <si>
    <t xml:space="preserve">Минэкономразвития РА</t>
  </si>
  <si>
    <t xml:space="preserve">Кобошева Надежда Николаевна</t>
  </si>
  <si>
    <t xml:space="preserve">8 (38822) 2 55 38</t>
  </si>
  <si>
    <t>okr@mineco04.ru</t>
  </si>
  <si>
    <t xml:space="preserve">Делдошпоева Елена Семеновна</t>
  </si>
  <si>
    <t xml:space="preserve">(38822)     2-55-38</t>
  </si>
  <si>
    <t xml:space="preserve">Доля среденесписочной численности работников (без внешних совместителей) малых и средних предприятий в среденесписочной численности работников (без внешних совместителей) всех предприятий и организаций</t>
  </si>
  <si>
    <t>процентов</t>
  </si>
  <si>
    <t xml:space="preserve">Объем инвестиций в основной капитал (за исключением бюджетных средств) в расчете на 1 жителя</t>
  </si>
  <si>
    <t>рублей</t>
  </si>
  <si>
    <t xml:space="preserve">Джадранова Ольга Асылбековна</t>
  </si>
  <si>
    <t xml:space="preserve">8 (38822) 2 9511
</t>
  </si>
  <si>
    <t>04invest@bk.ru</t>
  </si>
  <si>
    <t xml:space="preserve">Щелкунова Анна Николаевна</t>
  </si>
  <si>
    <t xml:space="preserve">8 (38822) 2 13 50
</t>
  </si>
  <si>
    <t xml:space="preserve">Доля площади земельных участков, являющихся объектами налогообложения земельным налогом, в общей площади территории городского округа (муниципального района)</t>
  </si>
  <si>
    <t xml:space="preserve">Ялбаков Аржан Владимирович</t>
  </si>
  <si>
    <t xml:space="preserve">8 (38822) 2-26-08</t>
  </si>
  <si>
    <t>res1@mineco04.ru</t>
  </si>
  <si>
    <t>2-26-08</t>
  </si>
  <si>
    <t xml:space="preserve">Доля прибыльных сельскохозяйственных организаций в общем их числе</t>
  </si>
  <si>
    <t xml:space="preserve">Министерство сельского хозяйства РА</t>
  </si>
  <si>
    <t xml:space="preserve">Абраменко Геннадий Сергеевич</t>
  </si>
  <si>
    <t xml:space="preserve">8 (38822) 2 12 48</t>
  </si>
  <si>
    <t>abramenko.mcx@yandex.ru</t>
  </si>
  <si>
    <t xml:space="preserve">Терехина Галина Александровна</t>
  </si>
  <si>
    <t xml:space="preserve">8 (38822) 2 40 37</t>
  </si>
  <si>
    <t xml:space="preserve">Доля протяженности автомобильных дорог общего пользования местного значения, не отвечающих нормативным требованиям, в общей протяженности автомобильных дорог общего пользования местного значения  </t>
  </si>
  <si>
    <t xml:space="preserve">Министерство регионального развития Республики Алтай</t>
  </si>
  <si>
    <t xml:space="preserve">Хорошилова Алена Михайловна</t>
  </si>
  <si>
    <t xml:space="preserve">8 (38822) 2 22 37</t>
  </si>
  <si>
    <t>transport@minregion-ra.ru</t>
  </si>
  <si>
    <t xml:space="preserve">Ватутина Жанна Ивановна</t>
  </si>
  <si>
    <t xml:space="preserve">Доля населения, проживающего в населенных пунктах, не имеющих регулярного автобусного и (или) железнодорожного сообщения с административным центром городского округа (муниципального района)</t>
  </si>
  <si>
    <t xml:space="preserve">Угрюмова Алеся Александровна</t>
  </si>
  <si>
    <t xml:space="preserve">8 (38822) 2 60 59</t>
  </si>
  <si>
    <t xml:space="preserve">Среднемесячная номинальная начисленная заработная плата работников:</t>
  </si>
  <si>
    <t>х</t>
  </si>
  <si>
    <t>8.1.</t>
  </si>
  <si>
    <t xml:space="preserve">крупных и средних предприятий и некоммерческих организаций городского округа (муниципального района)</t>
  </si>
  <si>
    <t xml:space="preserve">8(388 22) 2-25-64</t>
  </si>
  <si>
    <t>gospro@mineco04.ru</t>
  </si>
  <si>
    <t>8.2.</t>
  </si>
  <si>
    <t xml:space="preserve">муниципальных дошкольных образовательных организаций</t>
  </si>
  <si>
    <t xml:space="preserve">Министерство образования и науки РА</t>
  </si>
  <si>
    <t xml:space="preserve">Никитина Светлана Сергеевна</t>
  </si>
  <si>
    <t xml:space="preserve">8 (38822) 2 22 93</t>
  </si>
  <si>
    <t>nikitina@mon-ra.ru</t>
  </si>
  <si>
    <t xml:space="preserve">Попова Наталья Владимировна</t>
  </si>
  <si>
    <t>8.3.</t>
  </si>
  <si>
    <t xml:space="preserve">муниципальных общеобразовательных учреждений</t>
  </si>
  <si>
    <t>8.4.</t>
  </si>
  <si>
    <t xml:space="preserve">учителей муниципальных общеобразовательных учреждений</t>
  </si>
  <si>
    <t>8.5.</t>
  </si>
  <si>
    <t xml:space="preserve">муниципальных учреждений культуры и искусства</t>
  </si>
  <si>
    <t xml:space="preserve">Министерство культуры РА</t>
  </si>
  <si>
    <t xml:space="preserve">Сабина Айару Эзеновна</t>
  </si>
  <si>
    <t xml:space="preserve">8 (38822) 2 55 88</t>
  </si>
  <si>
    <t>econom.minkulturi.ra@yandex.ru</t>
  </si>
  <si>
    <t xml:space="preserve">Пильтина Чечеш Михайловна</t>
  </si>
  <si>
    <t xml:space="preserve">8 (38822) 2 22 02</t>
  </si>
  <si>
    <t>8.6.</t>
  </si>
  <si>
    <t xml:space="preserve">муниципальных учреждений физической культуры и спорта</t>
  </si>
  <si>
    <t xml:space="preserve">Комитет по физической культуре и спорту РА</t>
  </si>
  <si>
    <t xml:space="preserve">Титанакова Татьяна Борисовна</t>
  </si>
  <si>
    <t xml:space="preserve">8 (388 22) 6-11-90</t>
  </si>
  <si>
    <t>ttb@sportkom04.ru</t>
  </si>
  <si>
    <t>II</t>
  </si>
  <si>
    <t xml:space="preserve">Дошкольное образование</t>
  </si>
  <si>
    <t xml:space="preserve">Доля детей в возрасте 1 - 6 лет, получающих дошкольную образовательную услугу и (или) услугу по их содержанию в муниципальных образовательных учреждениях в общей численности детей в возрасте 1 - 6 лет</t>
  </si>
  <si>
    <t xml:space="preserve">Костюника Алена Анатольевна</t>
  </si>
  <si>
    <t xml:space="preserve">8 (38822) 2 25 10</t>
  </si>
  <si>
    <t>doshkol@mon-ra.ru</t>
  </si>
  <si>
    <t xml:space="preserve">Елфимова Ирина Ивановна</t>
  </si>
  <si>
    <t xml:space="preserve">8 (38822) 4 84 20</t>
  </si>
  <si>
    <t xml:space="preserve">Доля детей в возрасте 1 - 6 лет, стоящих на учете для определения в муниципальные дошкольные образовательные учреждения, в общей численности детей в возрасте 1 - 6 лет</t>
  </si>
  <si>
    <t xml:space="preserve">Доля муниципальных дошкольных образовательных учреждений, здания которых находятся в аварийном состоянии или требуют капитального ремонта, в общем числе муниципальных дошкольных образовательных учреждений </t>
  </si>
  <si>
    <t xml:space="preserve">Кергилова Галина Владимировна</t>
  </si>
  <si>
    <t xml:space="preserve">8 (38822) 2 35 22</t>
  </si>
  <si>
    <t>econom@mon-ra.ru</t>
  </si>
  <si>
    <t>III</t>
  </si>
  <si>
    <t xml:space="preserve">Общее и дополнительное образование</t>
  </si>
  <si>
    <t xml:space="preserve">Доля выпускников муниципальных общеобразовательных учреждений, не получивших аттестат о среднем (полном) образовании, в общей численности выпускников муниципальных общеобразовательных учреждений</t>
  </si>
  <si>
    <t xml:space="preserve">Дзукаева Полина Александровна</t>
  </si>
  <si>
    <t xml:space="preserve">8 (38822) 2 22 94</t>
  </si>
  <si>
    <t>volkhina@mon-ra.ru</t>
  </si>
  <si>
    <t xml:space="preserve">Доля муниципальных общеобразовательных учреждений, соответствующих современным требованиям обучения, в общем количестве муниципальных общеобразовательных учреждений</t>
  </si>
  <si>
    <t xml:space="preserve">Доля муниципальных общеобразовательных учреждений, здания которых находятся в аварийном состоянии или требуют капитального ремонта, в общем количестве муниципальных общеобразовательных учреждений</t>
  </si>
  <si>
    <t xml:space="preserve">Доля детей первой и второй групп здоровья в общей численности обучающихся в муниципальных общеобразовательных учреждениях</t>
  </si>
  <si>
    <t xml:space="preserve">Министерство здравоохранения РА</t>
  </si>
  <si>
    <t xml:space="preserve">Чернышова Татьяна Анатольевна</t>
  </si>
  <si>
    <t xml:space="preserve">8 (38822) 2 64 91</t>
  </si>
  <si>
    <t>medotdel-04@yandex.ru</t>
  </si>
  <si>
    <t xml:space="preserve">Добромыслова Наталья Геннадьевна</t>
  </si>
  <si>
    <t xml:space="preserve">8 (38822) 4-77-58</t>
  </si>
  <si>
    <t>справочно</t>
  </si>
  <si>
    <t xml:space="preserve">Численность детей первой и второй групп здоровья, обучающихся в муниципальных образовательных организациях</t>
  </si>
  <si>
    <t>человек</t>
  </si>
  <si>
    <t xml:space="preserve">Численность детей, обучающихся в муниципальных организациях</t>
  </si>
  <si>
    <t xml:space="preserve">9 (38822) 2 64 91</t>
  </si>
  <si>
    <t xml:space="preserve">Доля обучающихся в муниципальных общеобразовательных учреждениях, занимающихся во вторую (третью) смену, в общей численности обучающихся в муниципальных общеобразовательных учреждениях</t>
  </si>
  <si>
    <t xml:space="preserve">Бидинова Карина Борисовна</t>
  </si>
  <si>
    <t xml:space="preserve">8 (38822) 2 71 34</t>
  </si>
  <si>
    <t>bidinova@mon-ra.ru</t>
  </si>
  <si>
    <t xml:space="preserve">Расходы бюджета муниципального образования на общее образование в расчете на 1 обучающегося в муниципальных общеобразовательных учреждениях</t>
  </si>
  <si>
    <t xml:space="preserve">Попова Наталья ладимировна</t>
  </si>
  <si>
    <t xml:space="preserve">Доля детей в возрасте 5 - 18 лет, получающих услуги по дополнительному образованию в организациях различной организационно-правовой формы и формы собственности, в общей численности детей данной возрастной группы</t>
  </si>
  <si>
    <t xml:space="preserve">Тырышкина Инга Владимировна</t>
  </si>
  <si>
    <t xml:space="preserve">8 (38822) 2 37 22</t>
  </si>
  <si>
    <t>tirishkina@mon-ra.ru</t>
  </si>
  <si>
    <t xml:space="preserve">Каменева Наталья Юрьевна</t>
  </si>
  <si>
    <t>IV.</t>
  </si>
  <si>
    <t>Культура</t>
  </si>
  <si>
    <t xml:space="preserve">Уровень фактической обеспеченности учреждениями культуры в городском округе (муниципальном районе) от нормативной потребности:</t>
  </si>
  <si>
    <t xml:space="preserve">клубами и учреждениями клубного типа</t>
  </si>
  <si>
    <t xml:space="preserve">Чиндашева Татьяна Олеговна</t>
  </si>
  <si>
    <t>библиотеками</t>
  </si>
  <si>
    <t xml:space="preserve">парками культуры и отдыха</t>
  </si>
  <si>
    <t>20.</t>
  </si>
  <si>
    <t xml:space="preserve">Доля муниципальных учреждений культуры, здания которых находятся в аварийном состоянии или требуют капитального ремонта, в общем количестве муниципальных учреждений культуры</t>
  </si>
  <si>
    <t xml:space="preserve">Доля объектов культурного наследия, находящихся в муниципальной собственности и требующих консервации или реставрации, в общем количестве объектов культурного наследия, находящихся в муниципальной собственности</t>
  </si>
  <si>
    <t xml:space="preserve">Инспеция по государственной охране объектов культурного наследия РА</t>
  </si>
  <si>
    <t xml:space="preserve">Киселёва Екатерина Игоревна</t>
  </si>
  <si>
    <t xml:space="preserve">8 (38822) 2 41 73  8 913 695 6404</t>
  </si>
  <si>
    <t>klokova.ekaterinka@yandex.ru</t>
  </si>
  <si>
    <t xml:space="preserve">Базайченко Александр Викторович</t>
  </si>
  <si>
    <t xml:space="preserve">8 (38822) 2 41 91</t>
  </si>
  <si>
    <t>V</t>
  </si>
  <si>
    <t xml:space="preserve">Физическая культура и спорт</t>
  </si>
  <si>
    <t xml:space="preserve">Доля населения, систематически занимающегося физической культурой и спортом</t>
  </si>
  <si>
    <t xml:space="preserve">Доля обучающихся, систематически занимающихся физической культурой и спортом, в общей численности обучающихся</t>
  </si>
  <si>
    <t>VI.</t>
  </si>
  <si>
    <t xml:space="preserve">Жилищное строительство и обеспечение граждан жильем</t>
  </si>
  <si>
    <t xml:space="preserve">Общая площадь жилых помещений, приходящаяся в среднем на одного жителя, - всего</t>
  </si>
  <si>
    <t xml:space="preserve">кв. метров</t>
  </si>
  <si>
    <t xml:space="preserve">Министерство регионального развития РА</t>
  </si>
  <si>
    <t xml:space="preserve">Темирханова Гульсая Айтеновна</t>
  </si>
  <si>
    <t xml:space="preserve">8 (388-22) 2 60 28</t>
  </si>
  <si>
    <t>gilpolitika.minregion@mail.ru</t>
  </si>
  <si>
    <t xml:space="preserve">в том числе введенная в действие за один год</t>
  </si>
  <si>
    <t xml:space="preserve">кв. меторов</t>
  </si>
  <si>
    <t xml:space="preserve">Площадь земельных участков, предоставленных для строительства в расчете на 10 тыс. человек населения, - всего</t>
  </si>
  <si>
    <t>гектаров</t>
  </si>
  <si>
    <t xml:space="preserve">в том числе земельных участков, предоставленных для жилищного строительства, индивидуального строительства и комплексного освоения в целях жилищного строительства</t>
  </si>
  <si>
    <t xml:space="preserve">Площадь земельных участков, предоставленных для строительства, в отношении которых с даты принятия решения о предоставлении земельного участка или подписания протокола о результатах торгов (конкурсов, аукционов) не было получено разрешение на ввод в эксплуатацию:</t>
  </si>
  <si>
    <t xml:space="preserve">объектов жилищного строительства -в течение 3 лет</t>
  </si>
  <si>
    <t xml:space="preserve">иных объектов капитального строительства - в течение 5 лет</t>
  </si>
  <si>
    <t>VII</t>
  </si>
  <si>
    <t xml:space="preserve">Жилищно-коммунальное хозяйство</t>
  </si>
  <si>
    <t xml:space="preserve">Доля многоквартирных домов, в которых собственники помещений выбрали и реализуют один из способов управления многоквартирными домами, в общем числе многоквартирных домов, в которых собственники помещений должны выбрать способ управления данными домами</t>
  </si>
  <si>
    <t xml:space="preserve">Гулькина Наталья Владимировна</t>
  </si>
  <si>
    <t xml:space="preserve">8 (38822) 2 28 18</t>
  </si>
  <si>
    <t>economy@minregion-ra.ru</t>
  </si>
  <si>
    <t xml:space="preserve">Лорей Татьяна Александровна</t>
  </si>
  <si>
    <t xml:space="preserve">8 (38822) 2 93 03</t>
  </si>
  <si>
    <t xml:space="preserve">Доля организаций коммунального комплекса, осуществляющих производство товаров, оказание услуг по водо-, тепло-, газо-, электроснабжению, водоотведению, очистке сточных вод, утилизации (захоронению) твердых бытовых отходов и использующих объекты коммунальной инфраструктуры на праве частной собственности, по договору аренды или концессии, участие субъекта Российской Федерации и (или) городского округа (муниципального района) в уставном капитале которых составляет не более 25 процентов, в общем числе организаций коммунального комплекса, осуществляющих свою деятельность на территории городского округа (муниципального района)</t>
  </si>
  <si>
    <t xml:space="preserve">Доля многоквартирных домов, расположенных на земельных участках, в отношении которых осуществлен государственный кадастровый учет</t>
  </si>
  <si>
    <t xml:space="preserve">Доля населения, получившего жилые помещения и улучшившего жилищные условия в отчетном году, в общей численности населения, состоящего на учете в качестве нуждающегося в жилых помещениях</t>
  </si>
  <si>
    <t>VIII</t>
  </si>
  <si>
    <t xml:space="preserve">Организация муниципального управления</t>
  </si>
  <si>
    <t xml:space="preserve">Доля налоговых и неналоговых доходов местного бюджета (за исключением поступлений налоговых доходов по дополнительным нормативам отчислений) в общем объеме собственных доходов бюджета муниципального образования (без учета субвенций)</t>
  </si>
  <si>
    <t xml:space="preserve">Министерство финансов РА</t>
  </si>
  <si>
    <t xml:space="preserve">Тойлонова Элина Васильевна</t>
  </si>
  <si>
    <t xml:space="preserve">8 (38822) 2 43 99</t>
  </si>
  <si>
    <t>tey@mfmail.ru</t>
  </si>
  <si>
    <t xml:space="preserve">Арбаева Ирина Танкистовна</t>
  </si>
  <si>
    <t xml:space="preserve">8(388-22 )  2-63-57</t>
  </si>
  <si>
    <t xml:space="preserve">Сумма налоговых и неналоговых доходов местного бюджета (за исключением поступлений налоговых доходов по дополнительным нормативам отчислений)</t>
  </si>
  <si>
    <t xml:space="preserve">8(388-22 )  2-63-58</t>
  </si>
  <si>
    <t xml:space="preserve">Общий объем собственных доходов бюджета муниципального образования (без учета субвенций)</t>
  </si>
  <si>
    <t xml:space="preserve">Тадышева Анна Алексеевна</t>
  </si>
  <si>
    <t xml:space="preserve">8 (38822) 2 26 75</t>
  </si>
  <si>
    <t xml:space="preserve">Тихонова Лилия Прокопьевна</t>
  </si>
  <si>
    <t xml:space="preserve">8 (38822 ) 2 26 75</t>
  </si>
  <si>
    <t xml:space="preserve">Доля основных фондов организаций муниципальной формы собственности, находящихся в стадии банкротства, в основных фондах организаций муниципальной формы собственности (на конец года по полной учетной стоимости)</t>
  </si>
  <si>
    <t xml:space="preserve">Бабышев Амыр Сергеевич</t>
  </si>
  <si>
    <t xml:space="preserve">8(388) 2 71 36</t>
  </si>
  <si>
    <t>gossob5@mineco04.ru</t>
  </si>
  <si>
    <t xml:space="preserve">Топина Наталья Сергеевна</t>
  </si>
  <si>
    <t xml:space="preserve">Объем не завершенного в установленные сроки строительства, осуществляемого за счет средств бюджета городского округа (муниципального района)</t>
  </si>
  <si>
    <t xml:space="preserve">тыс. руб.</t>
  </si>
  <si>
    <t xml:space="preserve">Герасимова Анастасия Алексеевна</t>
  </si>
  <si>
    <t xml:space="preserve">8 (38822) 2 35 76</t>
  </si>
  <si>
    <t>invest-minregion@mail.ru</t>
  </si>
  <si>
    <t xml:space="preserve">Айташева Айана Эдуардовна</t>
  </si>
  <si>
    <t xml:space="preserve">8 (38822) 2 23 18</t>
  </si>
  <si>
    <t xml:space="preserve">Доля просроченной кредиторской задолженности по оплате труда (включая начисления на оплату труда) муниципальных учреждений в общем объеме расходов муниципального образования на оплату труда (включая начисления на оплату труда)</t>
  </si>
  <si>
    <t>taa@mfmail.ru</t>
  </si>
  <si>
    <t xml:space="preserve">Расходы бюджета муниципального образования на содержание работников органов местного самоуправления в расчете на одного жителя муниципального образования</t>
  </si>
  <si>
    <t xml:space="preserve">8 (38822) 2 26 75</t>
  </si>
  <si>
    <t xml:space="preserve">Наличие в городском округе (муниципальном районе) утвержденного генерального плана городского округа (схемы территориального планирования муниципального района)</t>
  </si>
  <si>
    <t>да/нет</t>
  </si>
  <si>
    <t xml:space="preserve">Ченчубаева Лия Васильевна</t>
  </si>
  <si>
    <t xml:space="preserve">8 (38822) 2 20 91</t>
  </si>
  <si>
    <t>agsn.minregion@mail.ru</t>
  </si>
  <si>
    <t xml:space="preserve">Дуреева Галина Владимировна</t>
  </si>
  <si>
    <t xml:space="preserve">Удовлетворенность населения деятельностью органов местного самоуправления городского округа (муниципального района)</t>
  </si>
  <si>
    <t xml:space="preserve">процентов от числа опрошенных</t>
  </si>
  <si>
    <t xml:space="preserve">8(38822) 2 32 34</t>
  </si>
  <si>
    <t xml:space="preserve">Алашева Ольга Сергеевна</t>
  </si>
  <si>
    <t>8(38822)2-32-34</t>
  </si>
  <si>
    <t xml:space="preserve">Среднегодовая численность постоянного населения</t>
  </si>
  <si>
    <t xml:space="preserve">тыс. человек</t>
  </si>
  <si>
    <t>IX</t>
  </si>
  <si>
    <t xml:space="preserve">Энергосбережение и повышение энергетической эффективности</t>
  </si>
  <si>
    <t xml:space="preserve">Удельная величина потребления энергетических ресурсов в многоквартирных домах:</t>
  </si>
  <si>
    <t xml:space="preserve">электрическая энергия</t>
  </si>
  <si>
    <t xml:space="preserve">кВт/ч на 1 прожи-вающего</t>
  </si>
  <si>
    <t xml:space="preserve">Ишмин Тимур Юрьевич</t>
  </si>
  <si>
    <t>2-61-14</t>
  </si>
  <si>
    <t xml:space="preserve">тепловая энергия</t>
  </si>
  <si>
    <t xml:space="preserve">Гкал на 1 кв. метр общей площади</t>
  </si>
  <si>
    <t xml:space="preserve">горячая вода</t>
  </si>
  <si>
    <t xml:space="preserve">куб. метров на 1 прожи-вающего</t>
  </si>
  <si>
    <t xml:space="preserve">холодная вода</t>
  </si>
  <si>
    <t xml:space="preserve">природный газ</t>
  </si>
  <si>
    <t xml:space="preserve">Удельная величина потребления энергетических ресурсов муниципальными бюджетными учреждениями:</t>
  </si>
  <si>
    <t xml:space="preserve">Мунатова Диана Васильевна</t>
  </si>
  <si>
    <t xml:space="preserve">8 (38822) 2 25 43</t>
  </si>
  <si>
    <t>gkhminregion@yandex.ru</t>
  </si>
  <si>
    <t xml:space="preserve">Туткушаков Чингис Валентинович</t>
  </si>
  <si>
    <t xml:space="preserve">Результаты независимой оценки качества условий оказания услуг муниципальными организациями в сферах культуры, образования, социального обслуживания и иными организациями, расположенными на территориях соответствующих муниципальных образований и оказывающими услуги в указанных сферах за счет бюджетных ассигнований бюджетов муниципальных образований (по данным официального сайта для размещения информации о государственных и муниципальных учреждениях в информационно-телекоммуникационной сети «Интернет») (при наличии):</t>
  </si>
  <si>
    <t xml:space="preserve">в сфере культуры</t>
  </si>
  <si>
    <t>баллы</t>
  </si>
  <si>
    <t xml:space="preserve">Шеверова Марина Алесандровна</t>
  </si>
  <si>
    <t xml:space="preserve">8 (38822) 2 45 27</t>
  </si>
  <si>
    <t xml:space="preserve">Шатина Елена Александровна</t>
  </si>
  <si>
    <t xml:space="preserve">8 (38822) 2 66 57</t>
  </si>
  <si>
    <t xml:space="preserve">в сфере образования</t>
  </si>
  <si>
    <t xml:space="preserve">Бочкарева Ирина Александровна</t>
  </si>
  <si>
    <t xml:space="preserve">8 (38822) 4 77 83</t>
  </si>
  <si>
    <t>chepkanakova.ia@mail.ru</t>
  </si>
  <si>
    <t xml:space="preserve">Чепканакова Ирина Александровна</t>
  </si>
  <si>
    <t xml:space="preserve">в сфере социального обслуживания</t>
  </si>
  <si>
    <t xml:space="preserve">Министерство труда, социального развития и занятости населения РА</t>
  </si>
  <si>
    <t xml:space="preserve">Белеева Байсура Павловна</t>
  </si>
  <si>
    <t xml:space="preserve">8 (38822) 4 77 39</t>
  </si>
  <si>
    <t>beleeva@mintrud-altay.ru</t>
  </si>
  <si>
    <t xml:space="preserve">в сфере охраны здоровья</t>
  </si>
  <si>
    <t xml:space="preserve">Министерство здравоохранения Республики Алтай</t>
  </si>
  <si>
    <t xml:space="preserve">Согласование доклада Главы ОМСУ </t>
  </si>
  <si>
    <t xml:space="preserve">Муниципальное образование</t>
  </si>
  <si>
    <t xml:space="preserve">конктакт. телефон</t>
  </si>
  <si>
    <t xml:space="preserve">город Горно-Алтайск</t>
  </si>
  <si>
    <t xml:space="preserve">Набутова Аржана Артуровна</t>
  </si>
  <si>
    <t xml:space="preserve">2 32 34</t>
  </si>
  <si>
    <t xml:space="preserve">Кош-Агачский район</t>
  </si>
  <si>
    <t xml:space="preserve">Майминский район</t>
  </si>
  <si>
    <t xml:space="preserve">Онгудайский район</t>
  </si>
  <si>
    <t xml:space="preserve">Турочакский район</t>
  </si>
  <si>
    <t xml:space="preserve">Дудина Юлия Николаевна</t>
  </si>
  <si>
    <t xml:space="preserve">2 25 64</t>
  </si>
  <si>
    <t xml:space="preserve">Улаганский район</t>
  </si>
  <si>
    <t xml:space="preserve">Усть-Канский район</t>
  </si>
  <si>
    <t xml:space="preserve">Усть-Коксинский район</t>
  </si>
  <si>
    <t xml:space="preserve">Мусихина Татьяна Алексеевна</t>
  </si>
  <si>
    <t xml:space="preserve">Чемальский район</t>
  </si>
  <si>
    <t xml:space="preserve">Чойский район</t>
  </si>
  <si>
    <t xml:space="preserve">Шебалинский район</t>
  </si>
  <si>
    <t xml:space="preserve">МО "Усть-Коксинский район"</t>
  </si>
  <si>
    <t xml:space="preserve">Заочное согласование показателей для оценки эфективности деятельности органов местного самоуправления  муниципальных районов и городского округа в Республике Алтай за 2022 год и пояснительных записок к ним</t>
  </si>
  <si>
    <t xml:space="preserve">Наименование показателя</t>
  </si>
  <si>
    <t xml:space="preserve">Единица измерения</t>
  </si>
  <si>
    <t xml:space="preserve">Отчетная информация</t>
  </si>
  <si>
    <t xml:space="preserve">пояснительная записка</t>
  </si>
  <si>
    <t xml:space="preserve">Муниципальное образовние</t>
  </si>
  <si>
    <t xml:space="preserve">Ведомство (согласование ПОЯСНИТЕЛЬНЫХ записок и ведомственных целевых показатателей)</t>
  </si>
  <si>
    <t xml:space="preserve">ФИО (полностью)</t>
  </si>
  <si>
    <r>
      <t xml:space="preserve">контактный телефон (</t>
    </r>
    <r>
      <rPr>
        <sz val="10"/>
        <color indexed="2"/>
        <rFont val="Arial"/>
      </rPr>
      <t>ОБЯЗАТЕЛЬНО</t>
    </r>
    <r>
      <rPr>
        <sz val="10"/>
        <rFont val="Arial"/>
      </rPr>
      <t>)</t>
    </r>
  </si>
  <si>
    <r>
      <t xml:space="preserve">дата и время внесения на согласования (</t>
    </r>
    <r>
      <rPr>
        <sz val="10"/>
        <color indexed="2"/>
        <rFont val="Arial"/>
      </rPr>
      <t>ОБЯЗАТЕЛЬНО</t>
    </r>
    <r>
      <rPr>
        <sz val="10"/>
        <rFont val="Arial"/>
      </rPr>
      <t>)</t>
    </r>
  </si>
  <si>
    <r>
      <t xml:space="preserve">Комментарий ответственного сотрудника </t>
    </r>
    <r>
      <rPr>
        <sz val="10"/>
        <color indexed="2"/>
        <rFont val="Arial"/>
      </rPr>
      <t>ОБЯЗАТЕЛЬНО</t>
    </r>
  </si>
  <si>
    <r>
      <t xml:space="preserve">контактный телефон (</t>
    </r>
    <r>
      <rPr>
        <sz val="10"/>
        <color indexed="2"/>
        <rFont val="Arial"/>
      </rPr>
      <t>обязательно</t>
    </r>
    <r>
      <rPr>
        <sz val="10"/>
        <rFont val="Arial"/>
      </rPr>
      <t>)</t>
    </r>
  </si>
  <si>
    <r>
      <t xml:space="preserve">дата и время согласования (</t>
    </r>
    <r>
      <rPr>
        <sz val="10"/>
        <color indexed="2"/>
        <rFont val="Arial"/>
      </rPr>
      <t>ОБЯЗАТЕЛЬНО)</t>
    </r>
  </si>
  <si>
    <r>
      <t xml:space="preserve">комментарий ответственного сотрудника </t>
    </r>
    <r>
      <rPr>
        <sz val="10"/>
        <color indexed="2"/>
        <rFont val="Arial"/>
      </rPr>
      <t>ОБЯЗАТЕЛЬНО</t>
    </r>
  </si>
  <si>
    <t xml:space="preserve">I. Экономическое развитие</t>
  </si>
  <si>
    <t xml:space="preserve">Число субъектов малого и среднего предпринимательства в расчете на 10 тыс. человек населения</t>
  </si>
  <si>
    <t xml:space="preserve">единиц на 10 тыс.чел. населения</t>
  </si>
  <si>
    <t>https://yadi.sk/i/qNE2kKib3U9fmv</t>
  </si>
  <si>
    <t xml:space="preserve">Показатель согласован 20.04.2023 17:20</t>
  </si>
  <si>
    <t xml:space="preserve">Аналитика согласована 21.04.2023 11:30</t>
  </si>
  <si>
    <t>справочно:</t>
  </si>
  <si>
    <t>единиц</t>
  </si>
  <si>
    <t xml:space="preserve">Самтарова Марина Айдаровна</t>
  </si>
  <si>
    <t>388(48)22-4-36</t>
  </si>
  <si>
    <t xml:space="preserve">Показатели для согласования</t>
  </si>
  <si>
    <t xml:space="preserve">Численность населения на начало следующего за отчетным года</t>
  </si>
  <si>
    <t xml:space="preserve">Кононова Лариса Викторовна</t>
  </si>
  <si>
    <t xml:space="preserve">14.04.2023  в 14-33 ч.</t>
  </si>
  <si>
    <t xml:space="preserve">показатель по численности населения согласован</t>
  </si>
  <si>
    <t>2.</t>
  </si>
  <si>
    <t xml:space="preserve">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</t>
  </si>
  <si>
    <t xml:space="preserve">показатель согласован 20.04.2023 17:20</t>
  </si>
  <si>
    <t xml:space="preserve">Среднесписочная численность работников (без внешних совместителей) малых предприятий</t>
  </si>
  <si>
    <t xml:space="preserve">Среднесписочная численность работников (без внешних совместителей) средних предприятий</t>
  </si>
  <si>
    <t xml:space="preserve">Среднесписочная численность работников (без внешних совместителей) крупных и средних предприятий и некоммерческих организаций (без субъектов малого предпринимательства)</t>
  </si>
  <si>
    <t xml:space="preserve">показатель согласован 24.04.2023 17:25</t>
  </si>
  <si>
    <t xml:space="preserve">Согласовано с пояснительной запиской</t>
  </si>
  <si>
    <t xml:space="preserve">Объем инвестиций в основной капитал - всего</t>
  </si>
  <si>
    <t xml:space="preserve">тыс. рублей</t>
  </si>
  <si>
    <t>388(48)22263</t>
  </si>
  <si>
    <t>20.04.2023.9,00</t>
  </si>
  <si>
    <t xml:space="preserve">Показатели  и аналитика на согласование</t>
  </si>
  <si>
    <t xml:space="preserve">Инвестиции в основной капитал за счет бюджетных средств</t>
  </si>
  <si>
    <t>Согласовано</t>
  </si>
  <si>
    <t xml:space="preserve">Площадь земельных участков, являющихся объектами налогообложения земельным налогом</t>
  </si>
  <si>
    <t>га</t>
  </si>
  <si>
    <t xml:space="preserve">Казанцев Алексей Николаевич</t>
  </si>
  <si>
    <t xml:space="preserve">8 (38848) 22021</t>
  </si>
  <si>
    <t xml:space="preserve">Общая площадь территории городского округа (муниципального района)</t>
  </si>
  <si>
    <t xml:space="preserve">18.04.2023; 10:11</t>
  </si>
  <si>
    <t xml:space="preserve">согласовано с пояснительной запиской</t>
  </si>
  <si>
    <t xml:space="preserve">Число прибыльных сельскохозяйственных организаций (для муниципальных районов)</t>
  </si>
  <si>
    <t xml:space="preserve">Муранова Юлия Евгеньевна</t>
  </si>
  <si>
    <t xml:space="preserve">8 (38848) 22471</t>
  </si>
  <si>
    <t xml:space="preserve">Показатели и пояснительная для согласования</t>
  </si>
  <si>
    <t xml:space="preserve">Общее число сельскохозяйственных организаций (для муниципальных районов)</t>
  </si>
  <si>
    <t xml:space="preserve">Доля протяженности автомобильных дорог общего пользования местного значения, не отвечающих нормативным требованиям, в общей протяженности автомобильных дорог общего пользования местного значения</t>
  </si>
  <si>
    <t xml:space="preserve">17.04.2023, 15:27</t>
  </si>
  <si>
    <t xml:space="preserve">Согласовано с пояснительнойзапиской</t>
  </si>
  <si>
    <t xml:space="preserve">Протяженность автомобильных дорог общего пользования местного значения, не отвечающих нормативным требованиям</t>
  </si>
  <si>
    <t>километров</t>
  </si>
  <si>
    <t xml:space="preserve">Масьянова Екатерина Владимировна</t>
  </si>
  <si>
    <t xml:space="preserve">9:36 17.04.2023 г</t>
  </si>
  <si>
    <t xml:space="preserve">Показатель и пояснительная на согласование</t>
  </si>
  <si>
    <t xml:space="preserve">17.04.2023, 15:28</t>
  </si>
  <si>
    <t xml:space="preserve">Протяженность автомобильных дорог общего пользования местного значения</t>
  </si>
  <si>
    <t xml:space="preserve">9:37 17.04.2023 г</t>
  </si>
  <si>
    <t xml:space="preserve">17.04.2023, 15:29</t>
  </si>
  <si>
    <t xml:space="preserve">Доля населения, проживающего в населенных пунктах, не имеющих регулярного автобусного и (или) железнодорожного сообщения с административным центром городского округа (муниципального района), в общей численности населения городского округа (муниципального района)</t>
  </si>
  <si>
    <t xml:space="preserve">20.04.2023, 17.58</t>
  </si>
  <si>
    <t xml:space="preserve">Согласовано вместе с пояснительной запиской</t>
  </si>
  <si>
    <t xml:space="preserve">Среднегодовая численность населения, проживающего в населенных пунктах, имеющих регулярное автобусное и (или) железнодорожное сообщение с административным центром городского округа (муниципального района)</t>
  </si>
  <si>
    <t xml:space="preserve">показатель на согласование</t>
  </si>
  <si>
    <t xml:space="preserve">крупных и средних предприятий и некоммерческих организаций</t>
  </si>
  <si>
    <t xml:space="preserve">Кононова Л.В.</t>
  </si>
  <si>
    <t xml:space="preserve">8(388 22) 2-32-34</t>
  </si>
  <si>
    <t xml:space="preserve">24.04.2023 13.45</t>
  </si>
  <si>
    <t xml:space="preserve">муниципальных дошкольных образовательных учреждений</t>
  </si>
  <si>
    <t xml:space="preserve">Рахманова Марина Николаевна</t>
  </si>
  <si>
    <t xml:space="preserve">Направлено на согласование</t>
  </si>
  <si>
    <t xml:space="preserve">24.04.2023; 12:15</t>
  </si>
  <si>
    <t xml:space="preserve">24.04.2023; 12:16</t>
  </si>
  <si>
    <t xml:space="preserve">21.04.2023; 17:00</t>
  </si>
  <si>
    <t>30269.30</t>
  </si>
  <si>
    <t xml:space="preserve">Казанцева Жанна Григорьевна</t>
  </si>
  <si>
    <t xml:space="preserve">показатели для согласования</t>
  </si>
  <si>
    <t>согласовано</t>
  </si>
  <si>
    <t xml:space="preserve">II. Дошкольное образование</t>
  </si>
  <si>
    <t xml:space="preserve">Шилова Екатерина Валерьевна</t>
  </si>
  <si>
    <t xml:space="preserve">направлено на согласование</t>
  </si>
  <si>
    <t xml:space="preserve">Костюнина Алена Анатольевна</t>
  </si>
  <si>
    <t xml:space="preserve">21.04.2023 13.55</t>
  </si>
  <si>
    <t xml:space="preserve">Число детей в возрасте 1-6 лет, получающих дошкольную образовательную услугу и (или) услугу по их содержанию в муниципальных образовательных учреждениях</t>
  </si>
  <si>
    <t xml:space="preserve">Численность детей в возрасте 1-6 лет, состоящих на учете для определения в муниципальные дошкольные образовательные учреждения</t>
  </si>
  <si>
    <t xml:space="preserve">Общая численность детей в возрасте 1-6 лет</t>
  </si>
  <si>
    <t xml:space="preserve">21.04.2023 в 17.00</t>
  </si>
  <si>
    <t xml:space="preserve">Количество муниципальных дошкольных образовательных учреждений, здания которых находятся в аварийном состоянии или требуют капитального ремонта</t>
  </si>
  <si>
    <t xml:space="preserve">Количество муниципальных дошкольных образовательных учреждений</t>
  </si>
  <si>
    <t xml:space="preserve">III. Общее и дополнительное образование</t>
  </si>
  <si>
    <t xml:space="preserve">19.04.2023, 12.50</t>
  </si>
  <si>
    <t xml:space="preserve">Численность обучающихся выпускного класса общеобразовательных учреждений, не получивших аттестат о среднем (полном) образовании</t>
  </si>
  <si>
    <t xml:space="preserve">Численность обучающихся выпускного класса интернатных общеобразовательных учреждений, не получивших аттестат о среднем (полном) образовании</t>
  </si>
  <si>
    <t xml:space="preserve">19.04.2023, 12.30</t>
  </si>
  <si>
    <t xml:space="preserve">Численность обучающихся 11 класса общеобразовательных организаций, допущенных к государственной итоговой аттестации</t>
  </si>
  <si>
    <t xml:space="preserve">Численность обучающихся 12 класса общеобразовательных организаций, допущенных к государственной итоговой аттестации</t>
  </si>
  <si>
    <t xml:space="preserve">Численность обучающихся, выдержавших экзамены экстерном за курс средней школы и получивших аттестат о среднем (полном) общем образовании, в общеобразовательных учреждениях</t>
  </si>
  <si>
    <t xml:space="preserve">Численность обучающихся, окончившие 11 класс (окончили с аттестатом о среднем (полном) общем образовании), интернатные общеобразовательные учреждения</t>
  </si>
  <si>
    <t xml:space="preserve">Численность обучающихся, окончившие 12 класс, интернатные общеобразовательные школы-интернаты</t>
  </si>
  <si>
    <t xml:space="preserve">Численность обучающихся, выдержавших экзамены экстерном за курс средней школы и получивших аттестат о среднем (полном) общем образовании, в интернатных общеобразовательных учреждениях</t>
  </si>
  <si>
    <t xml:space="preserve">Число муниципальных общеобразовательных учреждений, соответствующих современным требованиям обучения</t>
  </si>
  <si>
    <t xml:space="preserve">Общее количество муниципальных общеобразовательных учреждений</t>
  </si>
  <si>
    <t xml:space="preserve">Количество муниципальных общеобразовательных учреждений, здания которых находятся в аварийном состоянии или требуют капитального ремонта</t>
  </si>
  <si>
    <t xml:space="preserve">Исправлено, Направлено на согласование</t>
  </si>
  <si>
    <t xml:space="preserve">21.04.2023, 12:21</t>
  </si>
  <si>
    <t xml:space="preserve">Численность детей первой и второй групп здоровья, обучающихся в муниципальных общеобразовательных учреждениях</t>
  </si>
  <si>
    <t xml:space="preserve">Общее число осмотренных детей, обучающихся в муниципальных общеобразовательных учреждениях</t>
  </si>
  <si>
    <t xml:space="preserve">21.04.2023, 16:08</t>
  </si>
  <si>
    <t xml:space="preserve">Число обучающихся в муниципальных общеобразовательных учреждениях, занимающихся во вторую (третью) смену</t>
  </si>
  <si>
    <t xml:space="preserve">Численность детей, обучающихся в муниципальных общеобразовательных учреждениях, без учета обучающихся вечерних (сменных) общеобразовательных организаций</t>
  </si>
  <si>
    <t xml:space="preserve">тысяч рублей</t>
  </si>
  <si>
    <t xml:space="preserve">24.04.2023; 18:40</t>
  </si>
  <si>
    <t xml:space="preserve">Общий объем расходов бюджета муниципального образования на общее образование</t>
  </si>
  <si>
    <t xml:space="preserve">24.04.2023; 12:18</t>
  </si>
  <si>
    <t xml:space="preserve">Среднегодовая численность обучающихся в муниципальных общеобразовательных организациях</t>
  </si>
  <si>
    <t xml:space="preserve">20.04.2023, 10.19</t>
  </si>
  <si>
    <t xml:space="preserve">Число детей в возрасте 5-18 лет, получающих услуги по дополнительному образованию в организациях различной организационно-правовой формы и формы собственности</t>
  </si>
  <si>
    <t xml:space="preserve">Общая численность детей в возрасте 5-18 лет</t>
  </si>
  <si>
    <t xml:space="preserve">IV. Культура</t>
  </si>
  <si>
    <t xml:space="preserve">Уровень фактической обеспеченности учреждениями культуры от нормативной потребности:</t>
  </si>
  <si>
    <t xml:space="preserve">Пильтина Чечеш Михайловна </t>
  </si>
  <si>
    <t xml:space="preserve">Согласован 21.04.2023 10:19</t>
  </si>
  <si>
    <t xml:space="preserve">Замечаний нет</t>
  </si>
  <si>
    <t xml:space="preserve">Количество клубов и учреждений клубного типа</t>
  </si>
  <si>
    <t xml:space="preserve">Требуемое количество клубов и учреждений клубного типа в соответствии с утвержденным нормативом</t>
  </si>
  <si>
    <t xml:space="preserve">показатели для согласования Аналитика доработана.</t>
  </si>
  <si>
    <t xml:space="preserve">Замечаний нет </t>
  </si>
  <si>
    <t xml:space="preserve">Согласован 20.04.2023г. 15:48</t>
  </si>
  <si>
    <t xml:space="preserve">Количество библиотек</t>
  </si>
  <si>
    <t xml:space="preserve">Нормативная потребность в библиотеках</t>
  </si>
  <si>
    <t xml:space="preserve">Количество парков культуры и отдыха</t>
  </si>
  <si>
    <t xml:space="preserve">Нормативная потребность в парках культуры и отдыха</t>
  </si>
  <si>
    <t xml:space="preserve">Количество муниципальных учреждений культуры, здания которых находятся в аварийном состоянии или требуют капитального ремонта</t>
  </si>
  <si>
    <t xml:space="preserve">Общее количество муниципальных учреждений культуры</t>
  </si>
  <si>
    <t xml:space="preserve">Согласовано 13.04.2023 10:38</t>
  </si>
  <si>
    <t xml:space="preserve">Предложений и замечаний не имеется</t>
  </si>
  <si>
    <t xml:space="preserve">Количество объектов культурного наследия, находящихся в муниципальной собственности и требующих консервации или реставрации</t>
  </si>
  <si>
    <t xml:space="preserve">Общее количество объектов культурного наследия, находящихся в муниципальной собственности</t>
  </si>
  <si>
    <t xml:space="preserve">V. Физическая культура и спорт</t>
  </si>
  <si>
    <t xml:space="preserve">Сахаров Николай Иосифович</t>
  </si>
  <si>
    <t>8(38848)22265</t>
  </si>
  <si>
    <t xml:space="preserve">17.04.2023 года  16.30 час</t>
  </si>
  <si>
    <t xml:space="preserve">согласовано </t>
  </si>
  <si>
    <t xml:space="preserve">Численность лиц, систематически занимающихся физической культурой и спортом</t>
  </si>
  <si>
    <t xml:space="preserve">Численность населения городского округа (муниципального района) в возрасте 3-79 лет на 1 января отчетного года</t>
  </si>
  <si>
    <t xml:space="preserve">17.04.2023 года 16.30 час</t>
  </si>
  <si>
    <t xml:space="preserve">Численность обучающихся, систематически занимающихся физической культурой и спортом</t>
  </si>
  <si>
    <t xml:space="preserve">Численность населения в возрасте от 3 до 18 лет на 1 января отчетного года</t>
  </si>
  <si>
    <t xml:space="preserve">VI. Жилищное строительство и обеспечение граждан жильем</t>
  </si>
  <si>
    <t xml:space="preserve">17.04.2023, 17:15</t>
  </si>
  <si>
    <t xml:space="preserve">Площадь всего жилищного фонда на конец года (за исключением служебного жилищного фонда федеральных органов исполнительной власти, в которых законодательством Российской Федерации предусмотрена военная и приравненная к ней служба)</t>
  </si>
  <si>
    <t xml:space="preserve">Козлова Олеся Германовна</t>
  </si>
  <si>
    <t>8(38848)22-0-21</t>
  </si>
  <si>
    <t xml:space="preserve">17.04.2023, 17:16</t>
  </si>
  <si>
    <t xml:space="preserve">Численность постоянного населения на конец года</t>
  </si>
  <si>
    <t xml:space="preserve">17.04.2023, 17:17</t>
  </si>
  <si>
    <t xml:space="preserve">Общая площадь жилых помещений в жилых и нежилых зданиях, введенных в действие за год организациями-застройщиками</t>
  </si>
  <si>
    <t xml:space="preserve">Общая площадь жилых помещений в жилых домах, построенных населением за год</t>
  </si>
  <si>
    <t xml:space="preserve">17.04.2023, 17:18</t>
  </si>
  <si>
    <t xml:space="preserve">Площадь земельных участков, предоставленных для строительства - всего</t>
  </si>
  <si>
    <t>8(838848)22021</t>
  </si>
  <si>
    <t xml:space="preserve">17.04.2023, 17:19</t>
  </si>
  <si>
    <t xml:space="preserve">для жилищного строительства, индивидуального жилищного строительства</t>
  </si>
  <si>
    <t>8(38848)22021</t>
  </si>
  <si>
    <t xml:space="preserve">для комплексного освоения в целях жилищного строительства</t>
  </si>
  <si>
    <t xml:space="preserve">          </t>
  </si>
  <si>
    <t xml:space="preserve">17.04.2023, 17:20</t>
  </si>
  <si>
    <t xml:space="preserve">объектов жилищного строительства - в течение 3 лет</t>
  </si>
  <si>
    <t xml:space="preserve">18.04.2023, 12:51</t>
  </si>
  <si>
    <r>
      <t xml:space="preserve">контактный телефон (</t>
    </r>
    <r>
      <rPr>
        <sz val="12"/>
        <color indexed="2"/>
        <rFont val="Times New Roman"/>
      </rPr>
      <t>ОБЯЗАТЕЛЬНО</t>
    </r>
    <r>
      <rPr>
        <sz val="12"/>
        <rFont val="Times New Roman"/>
      </rPr>
      <t>)</t>
    </r>
  </si>
  <si>
    <r>
      <t xml:space="preserve">дата и время внесения на согласования (</t>
    </r>
    <r>
      <rPr>
        <sz val="12"/>
        <color indexed="2"/>
        <rFont val="Times New Roman"/>
      </rPr>
      <t>ОБЯЗАТЕЛЬНО</t>
    </r>
    <r>
      <rPr>
        <sz val="12"/>
        <rFont val="Times New Roman"/>
      </rPr>
      <t>)</t>
    </r>
  </si>
  <si>
    <r>
      <t xml:space="preserve">Комментарий ответственного сотрудника </t>
    </r>
    <r>
      <rPr>
        <sz val="12"/>
        <color indexed="2"/>
        <rFont val="Times New Roman"/>
      </rPr>
      <t>ОБЯЗАТЕЛЬНО</t>
    </r>
  </si>
  <si>
    <r>
      <t xml:space="preserve">контактный телефон (</t>
    </r>
    <r>
      <rPr>
        <sz val="12"/>
        <color indexed="2"/>
        <rFont val="Times New Roman"/>
      </rPr>
      <t>обязательно</t>
    </r>
    <r>
      <rPr>
        <sz val="12"/>
        <rFont val="Times New Roman"/>
      </rPr>
      <t>)</t>
    </r>
  </si>
  <si>
    <r>
      <t xml:space="preserve">дата и время согласования (</t>
    </r>
    <r>
      <rPr>
        <sz val="12"/>
        <color indexed="2"/>
        <rFont val="Times New Roman"/>
      </rPr>
      <t>ОБЯЗАТЕЛЬНО)</t>
    </r>
  </si>
  <si>
    <r>
      <t xml:space="preserve">комментарий ответственного сотрудника </t>
    </r>
    <r>
      <rPr>
        <sz val="12"/>
        <color indexed="2"/>
        <rFont val="Times New Roman"/>
      </rPr>
      <t>ОБЯЗАТЕЛЬНО</t>
    </r>
  </si>
  <si>
    <t xml:space="preserve">VII. Жилищно-коммунальное хозяйство</t>
  </si>
  <si>
    <t xml:space="preserve">19.04.2023 10.12</t>
  </si>
  <si>
    <t xml:space="preserve">Общее количество многоквартирных домов, в которых собственники помещений должны выбрать способ управления многоквартирными домами - всего</t>
  </si>
  <si>
    <t xml:space="preserve">10:12 17.04.2023 г. </t>
  </si>
  <si>
    <t xml:space="preserve">показатель и пояснительная на согласование</t>
  </si>
  <si>
    <t xml:space="preserve">количество многоквартирных домов по городскому округу (муниципальному району), управление которыми осуществляют собственники помещений</t>
  </si>
  <si>
    <t xml:space="preserve">количество многоквартирных домов по городскому округу (муниципальному району), управление которыми осуществляется товариществом собственников жилья либо жилищным кооперативом или иным специализированным потребительским кооперативом</t>
  </si>
  <si>
    <t xml:space="preserve">Количество многоквартирных домов, в которых собственники помещений выбрали и реализуют управление муниципальным или государственным учреждением либо предприятием</t>
  </si>
  <si>
    <t xml:space="preserve">Количество многоквартирных домов по городскому округу (муниципальному району), управление которыми осуществляется управляющей организацией частной формы собственности</t>
  </si>
  <si>
    <t xml:space="preserve">Количество многоквартирных домов, в которых собственники помещений выбрали и реализуют управление хозяйственным обществом с долей участия в уставном капитале субъекта Российской Федерации и (или) городского округа (муниципального района) не более 25 процентов</t>
  </si>
  <si>
    <t xml:space="preserve">Количество организаций коммунального комплекса, осуществляющих производство товаров, оказание услуг по водо-, тепло-, газо-, электроснабжению, водоотведению, очистке сточных вод, утилизации (захоронению) твердых бытовых отходов и использующих объекты коммунальной инфраструктуры на праве частной собственности, по договору аренды или концессии, участие субъекта Российской Федерации и (или) городского округа (муниципального района) в уставном капитале которых составляет не более 25 процентов</t>
  </si>
  <si>
    <t xml:space="preserve">Общее число организаций коммунального комплекса, осуществляющих свою деятельность на территории городского округа (муниципального района)</t>
  </si>
  <si>
    <t xml:space="preserve">20.04.2023, 10:56</t>
  </si>
  <si>
    <t xml:space="preserve">число многоквартирных домов, расположенных на земельных участках, в отношении которых осуществлен государственный кадастровый учет (единиц), в том числе по двухквартирным домам, расположенным на двух земельных участках, в отношении которых (каждого из двух) осуществлён государственный кадастровый учёт</t>
  </si>
  <si>
    <t xml:space="preserve">показатели и пояснительная записка для согласования</t>
  </si>
  <si>
    <t xml:space="preserve">общее число многоквартирных домов, имеющих разрешение на ввод в эксплуатацию</t>
  </si>
  <si>
    <t xml:space="preserve">Численность населения, получившего жилые помещения и улучшившего жилищные условия в отчетном году</t>
  </si>
  <si>
    <t xml:space="preserve">Ишина Александра Ивановна</t>
  </si>
  <si>
    <t xml:space="preserve">20.04.2023, 10:55</t>
  </si>
  <si>
    <t xml:space="preserve">Общая численность населения, состоящего на учете в качестве нуждающегося в жилых помещениях</t>
  </si>
  <si>
    <t xml:space="preserve">VIII. Организация муниципального управления</t>
  </si>
  <si>
    <t>20.04.2023г.,12-10</t>
  </si>
  <si>
    <t xml:space="preserve">Показатели и аналитика согласованы</t>
  </si>
  <si>
    <t xml:space="preserve">Масловская Нина Владимировна</t>
  </si>
  <si>
    <t>8(38848)23001</t>
  </si>
  <si>
    <t xml:space="preserve">11.04.2023г 14:23</t>
  </si>
  <si>
    <t xml:space="preserve">12.04.2023г 14-32</t>
  </si>
  <si>
    <t xml:space="preserve">показатели и аналитика согласованы</t>
  </si>
  <si>
    <t xml:space="preserve">17.04.2023 г. 11:21</t>
  </si>
  <si>
    <t xml:space="preserve">21.04.2023 г. 15:33</t>
  </si>
  <si>
    <t xml:space="preserve">Показатель согласован</t>
  </si>
  <si>
    <t xml:space="preserve">Полная учетная стоимость основных фондов организаций муниципальной формы собственности, находящихся в стадии банкротства на конец года</t>
  </si>
  <si>
    <t xml:space="preserve">Булатов Анатолий Николаевич</t>
  </si>
  <si>
    <t xml:space="preserve">13.04.2023г 11:45</t>
  </si>
  <si>
    <t xml:space="preserve">Полная учетная стоимость основных фондов организаций муниципальной формы собственности (на конец года)</t>
  </si>
  <si>
    <t xml:space="preserve">17.04.2023, 16:02</t>
  </si>
  <si>
    <t xml:space="preserve">Показатель и аналитика согласованы</t>
  </si>
  <si>
    <t xml:space="preserve">24.04.2023 г. 17:34</t>
  </si>
  <si>
    <t xml:space="preserve">Величина просроченной кредиторской задолженности по оплате труда (включая начисления на оплату труда) муниципальных учреждений на конец года</t>
  </si>
  <si>
    <t xml:space="preserve">Общий объем расходов муниципального образования по оплате труда (включая начисления на оплату труда)</t>
  </si>
  <si>
    <t xml:space="preserve">17.04.2023 г. 11:20</t>
  </si>
  <si>
    <t xml:space="preserve">Общий объем расходов бюджета муниципального образования на содержание работников органов местного самоуправления - всего</t>
  </si>
  <si>
    <t xml:space="preserve">Тебекова Светлана Михайловна</t>
  </si>
  <si>
    <t xml:space="preserve">12.04.2023г 15:17</t>
  </si>
  <si>
    <t xml:space="preserve">17.04.2023 г. 11:19</t>
  </si>
  <si>
    <t>да</t>
  </si>
  <si>
    <t xml:space="preserve">Косинова Елена Викторовна</t>
  </si>
  <si>
    <t>22-0-21</t>
  </si>
  <si>
    <t xml:space="preserve">на согласование</t>
  </si>
  <si>
    <t xml:space="preserve">21.04.2023 г. 16:33</t>
  </si>
  <si>
    <t xml:space="preserve">процентов от числа опрошен-ных</t>
  </si>
  <si>
    <t xml:space="preserve">На согласование</t>
  </si>
  <si>
    <t xml:space="preserve">19.04.2023 г. 9.30</t>
  </si>
  <si>
    <t xml:space="preserve">IX. Энергосбережение иповышение энергетической эффективности</t>
  </si>
  <si>
    <t xml:space="preserve">24.04.2023г. 15ч. 43 мин</t>
  </si>
  <si>
    <t xml:space="preserve">Объем потребления электрической энергии в многоквартирных домах</t>
  </si>
  <si>
    <t>МВт.ч</t>
  </si>
  <si>
    <t xml:space="preserve">Число проживающих в многоквартирных домах, которым отпущена электрическая энергия</t>
  </si>
  <si>
    <t xml:space="preserve">Объем потребления тепловой энергии в многоквартирных домах</t>
  </si>
  <si>
    <t>Гкал</t>
  </si>
  <si>
    <t xml:space="preserve">Общая площадь многоквартирных домов</t>
  </si>
  <si>
    <t xml:space="preserve">куб. метров на 1 проживающего</t>
  </si>
  <si>
    <t xml:space="preserve">Объем потребления горячей воды в многоквартирных домах</t>
  </si>
  <si>
    <t xml:space="preserve">тыс. куб. метров</t>
  </si>
  <si>
    <t xml:space="preserve">Число проживающих в многоквартирных домах, которым отпущена горячая вода</t>
  </si>
  <si>
    <t xml:space="preserve">Объем потребления холодной воды в многоквартирных домах</t>
  </si>
  <si>
    <t xml:space="preserve">10.01 18.04.2023</t>
  </si>
  <si>
    <t xml:space="preserve">Показатель на согласование</t>
  </si>
  <si>
    <t xml:space="preserve">24.04.2023г. 14 ч. 30 мин. </t>
  </si>
  <si>
    <t xml:space="preserve">Число проживающих в многоквартирных домах, которым отпущена холодная вода</t>
  </si>
  <si>
    <t xml:space="preserve">Объем потребления природного газа в многоквартирных домах</t>
  </si>
  <si>
    <t xml:space="preserve">Число проживающих в многоквартирных домах, которым отпущен природый газ</t>
  </si>
  <si>
    <t xml:space="preserve">кВт/ч на 1 человека населения</t>
  </si>
  <si>
    <t xml:space="preserve">24.04.2023г. 14 ч. 32 мин. </t>
  </si>
  <si>
    <t xml:space="preserve">Объем потребленной (израсходованной) электрической энергии муниципальными бюджетными учреждениями</t>
  </si>
  <si>
    <t xml:space="preserve">        </t>
  </si>
  <si>
    <t xml:space="preserve">24.04.2023г. 14 ч. 34 мин. </t>
  </si>
  <si>
    <t xml:space="preserve">14:32 20.04.2023 г.</t>
  </si>
  <si>
    <t xml:space="preserve">показатель  и пояснительная на согласование</t>
  </si>
  <si>
    <t xml:space="preserve">24.04.2023г. 14 ч. 36 мин. </t>
  </si>
  <si>
    <t xml:space="preserve">Объем потребленной (израсходованной) тепловой энергии муниципальными бюджетными учреждениями</t>
  </si>
  <si>
    <t xml:space="preserve">24.04.2023г. 14 ч. 38 мин. </t>
  </si>
  <si>
    <t xml:space="preserve">Общая площадь муниципальных бюджетных учреждений</t>
  </si>
  <si>
    <t xml:space="preserve">24.04.2023г. 14 ч. 40 мин. </t>
  </si>
  <si>
    <t xml:space="preserve">куб. метров на 1 челове-ка населения</t>
  </si>
  <si>
    <t xml:space="preserve">24.04.2023г. 14 ч. 42 мин. </t>
  </si>
  <si>
    <t xml:space="preserve">Объем потребленной (израсходованной) горячей воды муниципальными бюджетными учреждениями</t>
  </si>
  <si>
    <t xml:space="preserve">24.04.2023г. 14 ч. 44 мин. </t>
  </si>
  <si>
    <t>-"-</t>
  </si>
  <si>
    <t xml:space="preserve">11.07 21.04.2023 г</t>
  </si>
  <si>
    <t xml:space="preserve">24.04.2023г. 14 ч. 46 мин. </t>
  </si>
  <si>
    <t xml:space="preserve">Объем потребленной (израсходованной) холодной воды муниципальными бюджетными учреждениями</t>
  </si>
  <si>
    <t xml:space="preserve">24.04.2023г. 14 ч. 50 мин. </t>
  </si>
  <si>
    <t xml:space="preserve">24.04.2023г. 14 ч. 52 мин. </t>
  </si>
  <si>
    <t xml:space="preserve">Объем потребленного (израсходованного) природного газа муниципальными бюджетными учреждениями</t>
  </si>
  <si>
    <t xml:space="preserve">24.04.2023г. 14 ч. 54 мин. </t>
  </si>
  <si>
    <t xml:space="preserve"> </t>
  </si>
  <si>
    <t xml:space="preserve">X. Результаты независимой оценки качества условий оказания услуг муниципальными организациями в сферах культуры, образования, социального обслуживания и иными организациями, расположенными на территориях соответствующих муниципальных образований и оказывающими услуги в указанных сферах за счет бюджетных ассигнований бюджетов муниципальных образований</t>
  </si>
  <si>
    <t xml:space="preserve">24.04.2023 г. 14.25</t>
  </si>
  <si>
    <t xml:space="preserve">согласовано, замечаний нет</t>
  </si>
  <si>
    <t xml:space="preserve">20.04.2023 15,30</t>
  </si>
  <si>
    <t xml:space="preserve">исправлено, направлено на согласование</t>
  </si>
  <si>
    <t xml:space="preserve">24.04.2023 17ч. 17 мин.</t>
  </si>
  <si>
    <t xml:space="preserve">20.04.2023 11ч20 мин.</t>
  </si>
  <si>
    <t xml:space="preserve">24.04.2023, 10:15</t>
  </si>
  <si>
    <t>Примечание</t>
  </si>
  <si>
    <t>1.</t>
  </si>
  <si>
    <t>3.</t>
  </si>
  <si>
    <t>4.</t>
  </si>
  <si>
    <t>5.</t>
  </si>
  <si>
    <t>%</t>
  </si>
  <si>
    <t>6.</t>
  </si>
  <si>
    <t>7.</t>
  </si>
  <si>
    <t>8.</t>
  </si>
  <si>
    <t/>
  </si>
  <si>
    <t xml:space="preserve">муниципальных общеобразовательных учреждений:</t>
  </si>
  <si>
    <t>9.</t>
  </si>
  <si>
    <t xml:space="preserve">Доля детей в возрасте 1-6 лет, получающих дошкольную образовательную услугу и (или) услугу по их содержанию в муниципальных образовательных учреждениях в общей численности детей в возрасте 1-6 лет</t>
  </si>
  <si>
    <t>10.</t>
  </si>
  <si>
    <t xml:space="preserve">Доля детей в возрасте 1-6 лет, состоящих на учете для определения в муниципальные дошкольные образовательные учреждения, в общей численности детей в возрасте 1-6 лет</t>
  </si>
  <si>
    <t>11.</t>
  </si>
  <si>
    <t xml:space="preserve">Доля муниципальных дошкольных общеобразовательных учреждений, здания которых находятся в аварийном состоянии или требуют капитального ремонта, в общем числе муниципальных дошкольных общеобразовательных учреждений</t>
  </si>
  <si>
    <t>12.</t>
  </si>
  <si>
    <t>13.</t>
  </si>
  <si>
    <t>14.</t>
  </si>
  <si>
    <t>15.</t>
  </si>
  <si>
    <t>16.</t>
  </si>
  <si>
    <t>17.</t>
  </si>
  <si>
    <t>18.</t>
  </si>
  <si>
    <t xml:space="preserve">Доля детей в возрасте 5-18 лет, получающих услуги по дополнительному образованию в организациях различной организационно-правовой формы и формы собственности, в общей численности детей данной возрастной группы</t>
  </si>
  <si>
    <t>19.</t>
  </si>
  <si>
    <t>21.</t>
  </si>
  <si>
    <t>23</t>
  </si>
  <si>
    <t>24.</t>
  </si>
  <si>
    <t xml:space="preserve">в том числе введенная в действие за год</t>
  </si>
  <si>
    <t>25.</t>
  </si>
  <si>
    <t xml:space="preserve">Площадь земельных участков, предоставленных для строительства в расчете на 10 тыс. человек населения - всего</t>
  </si>
  <si>
    <t>26.</t>
  </si>
  <si>
    <t xml:space="preserve">Площадь земельных участков, предоставленных для строительства, в отношении которых с даты принятия решения о предоставлении земельного участка или подписания протокола о результатах торгов (конкурсов, аукционов) не было получено разрешение на ввод в эксплуатацию</t>
  </si>
  <si>
    <t xml:space="preserve">VII. Жилищное-коммунальное хозяйство</t>
  </si>
  <si>
    <t>27.</t>
  </si>
  <si>
    <t>28.</t>
  </si>
  <si>
    <t xml:space="preserve">Доля организаций коммунального комплекса, осуществляющих производство товаров, оказание услуг по водо-, тепло, -газо-, электроснабжению, водоотведению, очистке сточных вод, утилизации (захоронению) твердых бытовых отходов и использующих объекты коммунальной инфраструктуры на праве частной собственности, по договору аренды или концессии, участие субъекта Российской Федерации и (или) городского округа (муниципального района) в уставном капитале которых составляет не более 25 процентов, в общем числе организаций коммунального комплекса, осуществляющих свою деятельность на территории городского округа (муниципального района)</t>
  </si>
  <si>
    <t>29.</t>
  </si>
  <si>
    <t>30.</t>
  </si>
  <si>
    <t>31.</t>
  </si>
  <si>
    <t>32.</t>
  </si>
  <si>
    <t xml:space="preserve">Доля основных фондов организаций муниципальной формы собственности, находящихся в стадии банкротства, в основных фондах организаций муниципальной формы собственности (на конец года, по полной учетной стоимости)</t>
  </si>
  <si>
    <t>33.</t>
  </si>
  <si>
    <t>34.</t>
  </si>
  <si>
    <t>35.</t>
  </si>
  <si>
    <t>36.</t>
  </si>
  <si>
    <t xml:space="preserve">да - 1/нет - 0</t>
  </si>
  <si>
    <t>37.</t>
  </si>
  <si>
    <t>38.</t>
  </si>
  <si>
    <t xml:space="preserve">IX. Энергосбережение и повышение энергетической эффективности</t>
  </si>
  <si>
    <t>39.</t>
  </si>
  <si>
    <t xml:space="preserve">кВт-ч на 1 проживающего</t>
  </si>
  <si>
    <t>40.</t>
  </si>
  <si>
    <t xml:space="preserve">Удельная величина потребления энергетических ресурсов муниципальными бюджетными учреждениями</t>
  </si>
  <si>
    <t>41.</t>
  </si>
  <si>
    <t>ДОКЛАД</t>
  </si>
  <si>
    <t xml:space="preserve">Главы  муниципального образования "Усть-Коксинский район"</t>
  </si>
  <si>
    <t xml:space="preserve">(наименование городского округа (муниципального района)</t>
  </si>
  <si>
    <t xml:space="preserve">о достигнутых значениях показателей для оценки 
эффективности деятельности органов местного самоуправления 
городских округов и муниципальных районов за 2022 год и их 
планируемых значениях на 3-летний период</t>
  </si>
  <si>
    <t xml:space="preserve">Подпись _____________________</t>
  </si>
  <si>
    <t xml:space="preserve">Дата   28 апреля 2023 г.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</si>
</sst>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#,##0.000"/>
    <numFmt numFmtId="161" formatCode="dd/mm/yyyy"/>
    <numFmt numFmtId="162" formatCode="dd/mm/yyyy h:mm"/>
    <numFmt numFmtId="163" formatCode="dd/mm/yyyy h:mm:ss"/>
    <numFmt numFmtId="164" formatCode="dd/mm/yyyy\ h:mm:ss"/>
  </numFmts>
  <fonts count="32">
    <font>
      <name val="Arial"/>
      <color theme="1"/>
      <sz val="10.000000"/>
    </font>
    <font>
      <name val="Arial"/>
      <color theme="10"/>
      <sz val="10.000000"/>
      <u/>
    </font>
    <font>
      <name val="Arial"/>
      <sz val="10.000000"/>
    </font>
    <font>
      <name val="Arial Cyr"/>
      <sz val="10.000000"/>
    </font>
    <font>
      <name val="Calibri"/>
      <sz val="11.000000"/>
      <scheme val="minor"/>
    </font>
    <font>
      <name val="Arial"/>
      <b/>
      <sz val="16.000000"/>
    </font>
    <font>
      <name val="Arial"/>
      <sz val="16.000000"/>
    </font>
    <font>
      <name val="Arial"/>
      <b/>
      <sz val="10.000000"/>
    </font>
    <font>
      <name val="Arial"/>
      <sz val="12.000000"/>
    </font>
    <font>
      <name val="Arial"/>
      <b/>
      <sz val="12.000000"/>
    </font>
    <font>
      <name val="Times New Roman"/>
      <sz val="12.000000"/>
    </font>
    <font>
      <name val="Arial"/>
      <color theme="10"/>
      <sz val="12.000000"/>
      <u/>
    </font>
    <font>
      <name val="Calibri"/>
      <sz val="10.000000"/>
    </font>
    <font>
      <name val="Arial"/>
      <b/>
      <sz val="14.000000"/>
    </font>
    <font>
      <name val="Calibri"/>
      <b/>
      <sz val="14.000000"/>
    </font>
    <font>
      <name val="Times New Roman"/>
      <b/>
      <sz val="10.000000"/>
    </font>
    <font>
      <name val="Calibri"/>
      <b/>
      <sz val="11.000000"/>
    </font>
    <font>
      <name val="Times New Roman"/>
      <b/>
      <sz val="12.000000"/>
    </font>
    <font>
      <name val="Times New Roman"/>
      <sz val="10.000000"/>
    </font>
    <font>
      <name val="Times New Roman"/>
      <b/>
      <i/>
      <sz val="10.000000"/>
    </font>
    <font>
      <name val="Arial"/>
      <b/>
      <color indexed="63"/>
      <sz val="9.000000"/>
    </font>
    <font>
      <name val="Times New Roman"/>
      <color theme="10"/>
      <sz val="12.000000"/>
      <u/>
    </font>
    <font>
      <name val="Times New Roman"/>
      <b/>
      <sz val="14.000000"/>
    </font>
    <font>
      <name val="Times New Roman"/>
      <sz val="14.000000"/>
    </font>
    <font>
      <name val="Times New Roman"/>
      <sz val="8.000000"/>
    </font>
    <font>
      <name val="Times New Roman"/>
      <b/>
      <sz val="8.000000"/>
    </font>
    <font>
      <name val="Times New Roman"/>
      <color theme="1"/>
      <sz val="9.000000"/>
    </font>
    <font>
      <name val="Times New Roman"/>
      <sz val="9.000000"/>
    </font>
    <font>
      <name val="Arial"/>
      <color indexed="2"/>
      <sz val="9.000000"/>
      <u/>
    </font>
    <font>
      <name val="Arial"/>
      <sz val="8.000000"/>
    </font>
    <font>
      <name val="Times New Roman"/>
      <sz val="14.000000"/>
      <u/>
    </font>
    <font>
      <name val="Arial"/>
      <sz val="14.000000"/>
    </font>
  </fonts>
  <fills count="5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66FF99"/>
        <bgColor rgb="FF66FF99"/>
      </patternFill>
    </fill>
    <fill>
      <patternFill patternType="solid">
        <fgColor rgb="FF66FF99"/>
        <bgColor rgb="FF99FFCC"/>
      </patternFill>
    </fill>
    <fill>
      <patternFill patternType="solid">
        <fgColor rgb="FFC9DAF8"/>
        <bgColor rgb="FFC9DAF8"/>
      </patternFill>
    </fill>
    <fill>
      <patternFill patternType="solid">
        <fgColor theme="3" tint="0.59999389629810485"/>
        <bgColor rgb="FFC9DAF8"/>
      </patternFill>
    </fill>
    <fill>
      <patternFill patternType="solid">
        <fgColor theme="9" tint="0.79998168889431442"/>
        <bgColor rgb="FFC9DAF8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 tint="0.79998168889431442"/>
        <bgColor rgb="FFEAD1DC"/>
      </patternFill>
    </fill>
    <fill>
      <patternFill patternType="solid">
        <fgColor theme="0"/>
        <bgColor rgb="FF00B0F0"/>
      </patternFill>
    </fill>
    <fill>
      <patternFill patternType="solid">
        <fgColor theme="9" tint="0.79998168889431442"/>
        <bgColor rgb="FFD9D2E9"/>
      </patternFill>
    </fill>
    <fill>
      <patternFill patternType="solid">
        <fgColor theme="9" tint="0.79998168889431442"/>
        <bgColor rgb="FFD9EAD3"/>
      </patternFill>
    </fill>
    <fill>
      <patternFill patternType="solid">
        <fgColor theme="8" tint="0.59999389629810485"/>
        <bgColor rgb="FFD9EAD3"/>
      </patternFill>
    </fill>
    <fill>
      <patternFill patternType="solid">
        <fgColor theme="4" tint="0.79998168889431442"/>
        <bgColor rgb="FFD9EAD3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rgb="FFEAD1DC"/>
      </patternFill>
    </fill>
    <fill>
      <patternFill patternType="solid">
        <fgColor theme="0"/>
        <bgColor rgb="FFEAD1DC"/>
      </patternFill>
    </fill>
    <fill>
      <patternFill patternType="solid">
        <fgColor theme="9" tint="0.59999389629810485"/>
        <bgColor rgb="FFFFF2CC"/>
      </patternFill>
    </fill>
    <fill>
      <patternFill patternType="solid">
        <fgColor theme="9" tint="0.59999389629810485"/>
        <bgColor rgb="FFF4CCCC"/>
      </patternFill>
    </fill>
    <fill>
      <patternFill patternType="solid">
        <fgColor theme="9" tint="0.59999389629810485"/>
        <bgColor rgb="FFCFE2F3"/>
      </patternFill>
    </fill>
    <fill>
      <patternFill patternType="solid">
        <fgColor theme="9" tint="0.59999389629810485"/>
        <bgColor rgb="FFF9CB9C"/>
      </patternFill>
    </fill>
    <fill>
      <patternFill patternType="solid">
        <fgColor theme="5" tint="0.79998168889431442"/>
        <bgColor rgb="FFF9CB9C"/>
      </patternFill>
    </fill>
    <fill>
      <patternFill patternType="solid">
        <fgColor theme="6" tint="0.59999389629810485"/>
        <bgColor rgb="FFD9EAD3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theme="2" tint="-0.099978637043366805"/>
        <bgColor rgb="FFD9EAD3"/>
      </patternFill>
    </fill>
    <fill>
      <patternFill patternType="solid">
        <fgColor theme="9" tint="0.39997558519241921"/>
        <bgColor rgb="FFD9EAD3"/>
      </patternFill>
    </fill>
    <fill>
      <patternFill patternType="solid">
        <fgColor theme="9" tint="0.39997558519241921"/>
        <bgColor theme="9" tint="0.39997558519241921"/>
      </patternFill>
    </fill>
    <fill>
      <patternFill patternType="solid">
        <fgColor theme="0" tint="-0.249977111117893"/>
        <bgColor rgb="FFD9EAD3"/>
      </patternFill>
    </fill>
    <fill>
      <patternFill patternType="solid">
        <fgColor theme="0"/>
        <bgColor rgb="FFD9EAD3"/>
      </patternFill>
    </fill>
    <fill>
      <patternFill patternType="solid">
        <fgColor theme="5" tint="0.59999389629810485"/>
        <bgColor rgb="FFD9EAD3"/>
      </patternFill>
    </fill>
    <fill>
      <patternFill patternType="solid">
        <fgColor indexed="65"/>
        <bgColor indexed="65"/>
      </patternFill>
    </fill>
    <fill>
      <patternFill patternType="solid">
        <fgColor indexed="31"/>
        <bgColor indexed="31"/>
      </patternFill>
    </fill>
    <fill>
      <patternFill patternType="solid">
        <fgColor theme="4" tint="0.79998168889431442"/>
        <bgColor indexed="3"/>
      </patternFill>
    </fill>
    <fill>
      <patternFill patternType="solid">
        <fgColor theme="4" tint="0.79998168889431442"/>
        <bgColor indexed="5"/>
      </patternFill>
    </fill>
    <fill>
      <patternFill patternType="solid">
        <fgColor indexed="5"/>
        <bgColor indexed="5"/>
      </patternFill>
    </fill>
    <fill>
      <patternFill patternType="solid">
        <fgColor rgb="FF00B050"/>
        <bgColor indexed="5"/>
      </patternFill>
    </fill>
    <fill>
      <patternFill patternType="solid">
        <fgColor rgb="FF00B050"/>
        <bgColor indexed="7"/>
      </patternFill>
    </fill>
    <fill>
      <patternFill patternType="solid">
        <fgColor rgb="FF00B050"/>
        <bgColor indexed="3"/>
      </patternFill>
    </fill>
    <fill>
      <patternFill patternType="solid">
        <fgColor indexed="7"/>
        <bgColor indexed="7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6" tint="0.59999389629810485"/>
        <bgColor indexed="31"/>
      </patternFill>
    </fill>
    <fill>
      <patternFill patternType="solid">
        <fgColor theme="3" tint="0.39997558519241921"/>
        <bgColor theme="3" tint="0.39997558519241921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0"/>
        <bgColor theme="2" tint="-0.249977111117893"/>
      </patternFill>
    </fill>
    <fill>
      <patternFill patternType="solid">
        <fgColor theme="0"/>
        <bgColor theme="5" tint="0.59999389629810485"/>
      </patternFill>
    </fill>
    <fill>
      <patternFill patternType="solid">
        <fgColor indexed="2"/>
        <bgColor theme="0" tint="-0.14999847407452621"/>
      </patternFill>
    </fill>
    <fill>
      <patternFill patternType="solid">
        <fgColor theme="0"/>
        <bgColor theme="6" tint="0.59999389629810485"/>
      </patternFill>
    </fill>
    <fill>
      <patternFill patternType="solid">
        <fgColor theme="6" tint="-0.249977111117893"/>
        <bgColor theme="6" tint="-0.249977111117893"/>
      </patternFill>
    </fill>
    <fill>
      <patternFill patternType="solid">
        <fgColor rgb="FFD9D9D9"/>
        <bgColor rgb="FFD9D9D9"/>
      </patternFill>
    </fill>
    <fill>
      <patternFill patternType="solid">
        <fgColor rgb="FFF4F2ED"/>
        <bgColor rgb="FFF4F2ED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7">
    <xf fontId="0" fillId="0" borderId="0" numFmtId="0" applyNumberFormat="1" applyFont="1" applyFill="1" applyBorder="1"/>
    <xf fontId="1" fillId="0" borderId="0" numFmtId="0" applyNumberFormat="0" applyFont="1" applyFill="0" applyBorder="0" applyProtection="0"/>
    <xf fontId="1" fillId="0" borderId="0" numFmtId="0" applyNumberFormat="0" applyFont="1" applyFill="0" applyBorder="0" applyProtection="0"/>
    <xf fontId="2" fillId="0" borderId="0" numFmtId="0" applyNumberFormat="1" applyFont="1" applyFill="1" applyBorder="1">
      <protection locked="0"/>
    </xf>
    <xf fontId="3" fillId="0" borderId="0" numFmtId="0" applyNumberFormat="1" applyFont="1" applyFill="1" applyBorder="1"/>
    <xf fontId="2" fillId="0" borderId="0" numFmtId="0" applyNumberFormat="1" applyFont="1" applyFill="1" applyBorder="1">
      <protection locked="0"/>
    </xf>
    <xf fontId="4" fillId="0" borderId="0" numFmtId="0" applyNumberFormat="1" applyFont="1" applyFill="1" applyBorder="1"/>
  </cellStyleXfs>
  <cellXfs count="450">
    <xf fontId="0" fillId="0" borderId="0" numFmtId="0" xfId="0"/>
    <xf fontId="0" fillId="0" borderId="0" numFmtId="0" xfId="0"/>
    <xf fontId="0" fillId="0" borderId="0" numFmtId="0" xfId="0" applyAlignment="1">
      <alignment horizontal="center"/>
    </xf>
    <xf fontId="0" fillId="2" borderId="0" numFmtId="0" xfId="0" applyFill="1"/>
    <xf fontId="5" fillId="3" borderId="0" numFmtId="0" xfId="0" applyFont="1" applyFill="1" applyAlignment="1">
      <alignment horizontal="center"/>
    </xf>
    <xf fontId="0" fillId="3" borderId="0" numFmtId="0" xfId="0" applyFill="1" applyAlignment="1">
      <alignment horizontal="center"/>
    </xf>
    <xf fontId="5" fillId="4" borderId="0" numFmtId="0" xfId="0" applyFont="1" applyFill="1" applyAlignment="1">
      <alignment horizontal="center" wrapText="1"/>
    </xf>
    <xf fontId="6" fillId="3" borderId="0" numFmtId="0" xfId="0" applyFont="1" applyFill="1" applyAlignment="1">
      <alignment horizontal="center"/>
    </xf>
    <xf fontId="2" fillId="2" borderId="0" numFmtId="0" xfId="0" applyFont="1" applyFill="1" applyAlignment="1">
      <alignment wrapText="1"/>
    </xf>
    <xf fontId="5" fillId="3" borderId="1" numFmtId="0" xfId="0" applyFont="1" applyFill="1" applyBorder="1" applyAlignment="1">
      <alignment horizontal="center"/>
    </xf>
    <xf fontId="7" fillId="5" borderId="2" numFmtId="0" xfId="0" applyFont="1" applyFill="1" applyBorder="1" applyAlignment="1">
      <alignment horizontal="center" vertical="center" wrapText="1"/>
    </xf>
    <xf fontId="7" fillId="6" borderId="2" numFmtId="0" xfId="0" applyFont="1" applyFill="1" applyBorder="1" applyAlignment="1">
      <alignment horizontal="center" vertical="center" wrapText="1"/>
    </xf>
    <xf fontId="8" fillId="0" borderId="0" numFmtId="0" xfId="0" applyFont="1"/>
    <xf fontId="9" fillId="7" borderId="2" numFmtId="0" xfId="0" applyFont="1" applyFill="1" applyBorder="1" applyAlignment="1">
      <alignment horizontal="center" vertical="center" wrapText="1"/>
    </xf>
    <xf fontId="0" fillId="8" borderId="2" numFmtId="0" xfId="0" applyFill="1" applyBorder="1" applyAlignment="1">
      <alignment horizontal="center" vertical="center" wrapText="1"/>
    </xf>
    <xf fontId="8" fillId="2" borderId="0" numFmtId="0" xfId="0" applyFont="1" applyFill="1" applyAlignment="1">
      <alignment wrapText="1"/>
    </xf>
    <xf fontId="8" fillId="2" borderId="0" numFmtId="0" xfId="0" applyFont="1" applyFill="1"/>
    <xf fontId="0" fillId="9" borderId="2" numFmtId="0" xfId="0" applyFill="1" applyBorder="1" applyAlignment="1">
      <alignment horizontal="center" vertical="top" wrapText="1"/>
    </xf>
    <xf fontId="0" fillId="9" borderId="2" numFmtId="0" xfId="0" applyFill="1" applyBorder="1" applyAlignment="1">
      <alignment vertical="top" wrapText="1"/>
    </xf>
    <xf fontId="2" fillId="9" borderId="2" numFmtId="0" xfId="0" applyFont="1" applyFill="1" applyBorder="1" applyAlignment="1">
      <alignment vertical="top" wrapText="1"/>
    </xf>
    <xf fontId="1" fillId="9" borderId="2" numFmtId="0" xfId="2" applyFont="1" applyFill="1" applyBorder="1" applyAlignment="1">
      <alignment vertical="top" wrapText="1"/>
    </xf>
    <xf fontId="2" fillId="10" borderId="0" numFmtId="0" xfId="0" applyFont="1" applyFill="1" applyAlignment="1">
      <alignment wrapText="1"/>
    </xf>
    <xf fontId="0" fillId="11" borderId="2" numFmtId="0" xfId="0" applyFill="1" applyBorder="1" applyAlignment="1">
      <alignment horizontal="center" vertical="top" wrapText="1"/>
    </xf>
    <xf fontId="0" fillId="9" borderId="2" numFmtId="0" xfId="0" applyFill="1" applyBorder="1" applyAlignment="1">
      <alignment horizontal="left" vertical="top" wrapText="1"/>
    </xf>
    <xf fontId="0" fillId="11" borderId="2" numFmtId="0" xfId="0" applyFill="1" applyBorder="1" applyAlignment="1">
      <alignment vertical="top" wrapText="1"/>
    </xf>
    <xf fontId="2" fillId="11" borderId="2" numFmtId="0" xfId="0" applyFont="1" applyFill="1" applyBorder="1" applyAlignment="1">
      <alignment vertical="top" wrapText="1"/>
    </xf>
    <xf fontId="1" fillId="11" borderId="2" numFmtId="0" xfId="2" applyFont="1" applyFill="1" applyBorder="1" applyAlignment="1">
      <alignment vertical="top" wrapText="1"/>
    </xf>
    <xf fontId="1" fillId="9" borderId="2" numFmtId="0" xfId="2" applyFont="1" applyFill="1" applyBorder="1"/>
    <xf fontId="2" fillId="9" borderId="2" numFmtId="14" xfId="0" applyNumberFormat="1" applyFont="1" applyFill="1" applyBorder="1" applyAlignment="1">
      <alignment vertical="top" wrapText="1"/>
    </xf>
    <xf fontId="2" fillId="10" borderId="0" numFmtId="14" xfId="0" applyNumberFormat="1" applyFont="1" applyFill="1" applyAlignment="1">
      <alignment wrapText="1"/>
    </xf>
    <xf fontId="1" fillId="9" borderId="2" numFmtId="0" xfId="2" applyFont="1" applyFill="1" applyBorder="1" applyAlignment="1">
      <alignment wrapText="1"/>
    </xf>
    <xf fontId="2" fillId="9" borderId="2" numFmtId="0" xfId="0" applyFont="1" applyFill="1" applyBorder="1" applyAlignment="1">
      <alignment horizontal="center" vertical="top" wrapText="1"/>
    </xf>
    <xf fontId="0" fillId="12" borderId="2" numFmtId="0" xfId="0" applyFill="1" applyBorder="1" applyAlignment="1">
      <alignment horizontal="center" vertical="top" wrapText="1"/>
    </xf>
    <xf fontId="0" fillId="12" borderId="2" numFmtId="0" xfId="0" applyFill="1" applyBorder="1" applyAlignment="1">
      <alignment vertical="top" wrapText="1"/>
    </xf>
    <xf fontId="2" fillId="12" borderId="2" numFmtId="0" xfId="0" applyFont="1" applyFill="1" applyBorder="1" applyAlignment="1">
      <alignment horizontal="center" vertical="top" wrapText="1"/>
    </xf>
    <xf fontId="2" fillId="12" borderId="2" numFmtId="0" xfId="0" applyFont="1" applyFill="1" applyBorder="1" applyAlignment="1">
      <alignment vertical="top" wrapText="1"/>
    </xf>
    <xf fontId="1" fillId="12" borderId="2" numFmtId="0" xfId="2" applyFont="1" applyFill="1" applyBorder="1" applyAlignment="1">
      <alignment vertical="top" wrapText="1"/>
    </xf>
    <xf fontId="0" fillId="10" borderId="0" numFmtId="0" xfId="0" applyFill="1"/>
    <xf fontId="1" fillId="13" borderId="2" numFmtId="0" xfId="2" applyFont="1" applyFill="1" applyBorder="1" applyAlignment="1">
      <alignment vertical="top"/>
    </xf>
    <xf fontId="9" fillId="14" borderId="2" numFmtId="0" xfId="0" applyFont="1" applyFill="1" applyBorder="1" applyAlignment="1">
      <alignment horizontal="center" vertical="top" wrapText="1"/>
    </xf>
    <xf fontId="9" fillId="15" borderId="2" numFmtId="0" xfId="0" applyFont="1" applyFill="1" applyBorder="1" applyAlignment="1">
      <alignment horizontal="center" vertical="top" wrapText="1"/>
    </xf>
    <xf fontId="0" fillId="14" borderId="2" numFmtId="0" xfId="0" applyFill="1" applyBorder="1" applyAlignment="1">
      <alignment horizontal="center" vertical="top" wrapText="1"/>
    </xf>
    <xf fontId="0" fillId="14" borderId="2" numFmtId="0" xfId="0" applyFill="1" applyBorder="1" applyAlignment="1">
      <alignment vertical="top" wrapText="1"/>
    </xf>
    <xf fontId="2" fillId="14" borderId="2" numFmtId="0" xfId="0" applyFont="1" applyFill="1" applyBorder="1" applyAlignment="1">
      <alignment horizontal="center" vertical="top" wrapText="1"/>
    </xf>
    <xf fontId="2" fillId="14" borderId="2" numFmtId="0" xfId="0" applyFont="1" applyFill="1" applyBorder="1" applyAlignment="1">
      <alignment vertical="top" wrapText="1"/>
    </xf>
    <xf fontId="1" fillId="14" borderId="2" numFmtId="0" xfId="2" applyFont="1" applyFill="1" applyBorder="1" applyAlignment="1">
      <alignment vertical="center"/>
    </xf>
    <xf fontId="0" fillId="16" borderId="2" numFmtId="0" xfId="0" applyFill="1" applyBorder="1" applyAlignment="1">
      <alignment horizontal="center" vertical="top" wrapText="1"/>
    </xf>
    <xf fontId="0" fillId="16" borderId="2" numFmtId="0" xfId="0" applyFill="1" applyBorder="1" applyAlignment="1">
      <alignment vertical="top" wrapText="1"/>
    </xf>
    <xf fontId="2" fillId="16" borderId="2" numFmtId="0" xfId="0" applyFont="1" applyFill="1" applyBorder="1" applyAlignment="1">
      <alignment horizontal="center" vertical="top" wrapText="1"/>
    </xf>
    <xf fontId="2" fillId="16" borderId="2" numFmtId="0" xfId="0" applyFont="1" applyFill="1" applyBorder="1" applyAlignment="1">
      <alignment vertical="top" wrapText="1"/>
    </xf>
    <xf fontId="1" fillId="16" borderId="2" numFmtId="0" xfId="2" applyFont="1" applyFill="1" applyBorder="1" applyAlignment="1">
      <alignment vertical="center"/>
    </xf>
    <xf fontId="9" fillId="17" borderId="2" numFmtId="0" xfId="0" applyFont="1" applyFill="1" applyBorder="1" applyAlignment="1">
      <alignment horizontal="center" vertical="top" wrapText="1"/>
    </xf>
    <xf fontId="9" fillId="0" borderId="2" numFmtId="0" xfId="0" applyFont="1" applyBorder="1" applyAlignment="1">
      <alignment horizontal="center" vertical="top" wrapText="1"/>
    </xf>
    <xf fontId="0" fillId="18" borderId="2" numFmtId="0" xfId="0" applyFill="1" applyBorder="1" applyAlignment="1">
      <alignment horizontal="center" vertical="top" wrapText="1"/>
    </xf>
    <xf fontId="0" fillId="18" borderId="2" numFmtId="0" xfId="0" applyFill="1" applyBorder="1" applyAlignment="1">
      <alignment vertical="top" wrapText="1"/>
    </xf>
    <xf fontId="2" fillId="18" borderId="2" numFmtId="0" xfId="0" applyFont="1" applyFill="1" applyBorder="1" applyAlignment="1">
      <alignment horizontal="center" vertical="top" wrapText="1"/>
    </xf>
    <xf fontId="2" fillId="18" borderId="2" numFmtId="0" xfId="0" applyFont="1" applyFill="1" applyBorder="1" applyAlignment="1">
      <alignment vertical="top" wrapText="1"/>
    </xf>
    <xf fontId="1" fillId="18" borderId="2" numFmtId="0" xfId="2" applyFont="1" applyFill="1" applyBorder="1" applyAlignment="1">
      <alignment vertical="center"/>
    </xf>
    <xf fontId="0" fillId="19" borderId="2" numFmtId="0" xfId="0" applyFill="1" applyBorder="1" applyAlignment="1">
      <alignment horizontal="center" vertical="top" wrapText="1"/>
    </xf>
    <xf fontId="0" fillId="19" borderId="2" numFmtId="0" xfId="0" applyFill="1" applyBorder="1" applyAlignment="1">
      <alignment vertical="top" wrapText="1"/>
    </xf>
    <xf fontId="2" fillId="19" borderId="2" numFmtId="0" xfId="0" applyFont="1" applyFill="1" applyBorder="1" applyAlignment="1">
      <alignment horizontal="center" vertical="top" wrapText="1"/>
    </xf>
    <xf fontId="0" fillId="20" borderId="2" numFmtId="0" xfId="0" applyFill="1" applyBorder="1" applyAlignment="1">
      <alignment horizontal="center" vertical="top" wrapText="1"/>
    </xf>
    <xf fontId="0" fillId="20" borderId="2" numFmtId="0" xfId="0" applyFill="1" applyBorder="1" applyAlignment="1">
      <alignment vertical="top" wrapText="1"/>
    </xf>
    <xf fontId="2" fillId="20" borderId="2" numFmtId="0" xfId="0" applyFont="1" applyFill="1" applyBorder="1" applyAlignment="1">
      <alignment horizontal="center" vertical="top" wrapText="1"/>
    </xf>
    <xf fontId="2" fillId="20" borderId="2" numFmtId="0" xfId="0" applyFont="1" applyFill="1" applyBorder="1" applyAlignment="1">
      <alignment vertical="top" wrapText="1"/>
    </xf>
    <xf fontId="2" fillId="20" borderId="2" numFmtId="0" xfId="2" applyFont="1" applyFill="1" applyBorder="1" applyAlignment="1">
      <alignment vertical="top" wrapText="1"/>
    </xf>
    <xf fontId="1" fillId="20" borderId="2" numFmtId="0" xfId="2" applyFont="1" applyFill="1" applyBorder="1" applyAlignment="1">
      <alignment vertical="top" wrapText="1"/>
    </xf>
    <xf fontId="0" fillId="20" borderId="3" numFmtId="0" xfId="0" applyFill="1" applyBorder="1" applyAlignment="1">
      <alignment horizontal="center" vertical="top" wrapText="1"/>
    </xf>
    <xf fontId="0" fillId="20" borderId="4" numFmtId="0" xfId="0" applyFill="1" applyBorder="1" applyAlignment="1">
      <alignment horizontal="center" vertical="top" wrapText="1"/>
    </xf>
    <xf fontId="0" fillId="21" borderId="2" numFmtId="0" xfId="0" applyFill="1" applyBorder="1" applyAlignment="1">
      <alignment horizontal="center" vertical="top" wrapText="1"/>
    </xf>
    <xf fontId="0" fillId="21" borderId="2" numFmtId="0" xfId="0" applyFill="1" applyBorder="1" applyAlignment="1">
      <alignment vertical="top" wrapText="1"/>
    </xf>
    <xf fontId="2" fillId="21" borderId="2" numFmtId="0" xfId="0" applyFont="1" applyFill="1" applyBorder="1" applyAlignment="1">
      <alignment horizontal="center" vertical="top" wrapText="1"/>
    </xf>
    <xf fontId="1" fillId="12" borderId="2" numFmtId="0" xfId="2" applyFont="1" applyFill="1" applyBorder="1" applyAlignment="1">
      <alignment vertical="top"/>
    </xf>
    <xf fontId="1" fillId="16" borderId="2" numFmtId="0" xfId="2" applyFont="1" applyFill="1" applyBorder="1" applyAlignment="1">
      <alignment vertical="top"/>
    </xf>
    <xf fontId="2" fillId="21" borderId="2" numFmtId="0" xfId="0" applyFont="1" applyFill="1" applyBorder="1" applyAlignment="1">
      <alignment vertical="top" wrapText="1"/>
    </xf>
    <xf fontId="1" fillId="21" borderId="2" numFmtId="0" xfId="2" applyFont="1" applyFill="1" applyBorder="1" applyAlignment="1">
      <alignment vertical="top"/>
    </xf>
    <xf fontId="9" fillId="22" borderId="2" numFmtId="0" xfId="0" applyFont="1" applyFill="1" applyBorder="1" applyAlignment="1">
      <alignment horizontal="center" vertical="top" wrapText="1"/>
    </xf>
    <xf fontId="0" fillId="23" borderId="2" numFmtId="0" xfId="0" applyFill="1" applyBorder="1" applyAlignment="1">
      <alignment horizontal="center" vertical="top" wrapText="1"/>
    </xf>
    <xf fontId="0" fillId="23" borderId="2" numFmtId="0" xfId="0" applyFill="1" applyBorder="1" applyAlignment="1">
      <alignment vertical="top" wrapText="1"/>
    </xf>
    <xf fontId="2" fillId="23" borderId="2" numFmtId="0" xfId="0" applyFont="1" applyFill="1" applyBorder="1" applyAlignment="1">
      <alignment horizontal="center" vertical="top" wrapText="1"/>
    </xf>
    <xf fontId="2" fillId="23" borderId="2" numFmtId="0" xfId="0" applyFont="1" applyFill="1" applyBorder="1" applyAlignment="1">
      <alignment vertical="top" wrapText="1"/>
    </xf>
    <xf fontId="1" fillId="23" borderId="2" numFmtId="0" xfId="2" applyFont="1" applyFill="1" applyBorder="1" applyAlignment="1">
      <alignment vertical="top" wrapText="1"/>
    </xf>
    <xf fontId="0" fillId="24" borderId="2" numFmtId="0" xfId="0" applyFill="1" applyBorder="1" applyAlignment="1">
      <alignment horizontal="center" vertical="top" wrapText="1"/>
    </xf>
    <xf fontId="9" fillId="25" borderId="2" numFmtId="0" xfId="0" applyFont="1" applyFill="1" applyBorder="1" applyAlignment="1">
      <alignment horizontal="center" vertical="top" wrapText="1"/>
    </xf>
    <xf fontId="0" fillId="13" borderId="2" numFmtId="0" xfId="0" applyFill="1" applyBorder="1" applyAlignment="1">
      <alignment horizontal="center" vertical="top" wrapText="1"/>
    </xf>
    <xf fontId="0" fillId="13" borderId="2" numFmtId="0" xfId="0" applyFill="1" applyBorder="1" applyAlignment="1">
      <alignment vertical="top" wrapText="1"/>
    </xf>
    <xf fontId="2" fillId="13" borderId="2" numFmtId="0" xfId="0" applyFont="1" applyFill="1" applyBorder="1" applyAlignment="1">
      <alignment horizontal="center" vertical="top" wrapText="1"/>
    </xf>
    <xf fontId="2" fillId="13" borderId="2" numFmtId="0" xfId="0" applyFont="1" applyFill="1" applyBorder="1" applyAlignment="1">
      <alignment vertical="top" wrapText="1"/>
    </xf>
    <xf fontId="0" fillId="26" borderId="2" numFmtId="0" xfId="0" applyFill="1" applyBorder="1" applyAlignment="1">
      <alignment horizontal="center" vertical="top" wrapText="1"/>
    </xf>
    <xf fontId="0" fillId="26" borderId="2" numFmtId="0" xfId="0" applyFill="1" applyBorder="1" applyAlignment="1">
      <alignment horizontal="left" vertical="top" wrapText="1"/>
    </xf>
    <xf fontId="0" fillId="27" borderId="2" numFmtId="0" xfId="0" applyFill="1" applyBorder="1" applyAlignment="1">
      <alignment horizontal="left" vertical="top" wrapText="1"/>
    </xf>
    <xf fontId="0" fillId="27" borderId="2" numFmtId="0" xfId="0" applyFill="1" applyBorder="1" applyAlignment="1">
      <alignment horizontal="center" vertical="top" wrapText="1"/>
    </xf>
    <xf fontId="1" fillId="27" borderId="2" numFmtId="0" xfId="2" applyFont="1" applyFill="1" applyBorder="1" applyAlignment="1">
      <alignment wrapText="1"/>
    </xf>
    <xf fontId="0" fillId="27" borderId="2" numFmtId="0" xfId="0" applyFill="1" applyBorder="1" applyAlignment="1">
      <alignment vertical="top" wrapText="1"/>
    </xf>
    <xf fontId="2" fillId="26" borderId="2" numFmtId="0" xfId="0" applyFont="1" applyFill="1" applyBorder="1" applyAlignment="1">
      <alignment horizontal="center" vertical="top" wrapText="1"/>
    </xf>
    <xf fontId="0" fillId="26" borderId="2" numFmtId="0" xfId="0" applyFill="1" applyBorder="1" applyAlignment="1">
      <alignment vertical="center" wrapText="1"/>
    </xf>
    <xf fontId="0" fillId="26" borderId="3" numFmtId="0" xfId="0" applyFill="1" applyBorder="1" applyAlignment="1">
      <alignment horizontal="center" vertical="top" wrapText="1"/>
    </xf>
    <xf fontId="0" fillId="26" borderId="2" numFmtId="0" xfId="0" applyFill="1" applyBorder="1" applyAlignment="1">
      <alignment vertical="top" wrapText="1"/>
    </xf>
    <xf fontId="0" fillId="26" borderId="5" numFmtId="0" xfId="0" applyFill="1" applyBorder="1" applyAlignment="1">
      <alignment horizontal="center" vertical="top" wrapText="1"/>
    </xf>
    <xf fontId="0" fillId="26" borderId="4" numFmtId="0" xfId="0" applyFill="1" applyBorder="1" applyAlignment="1">
      <alignment horizontal="center" vertical="top" wrapText="1"/>
    </xf>
    <xf fontId="9" fillId="0" borderId="0" numFmtId="0" xfId="0" applyFont="1"/>
    <xf fontId="9" fillId="2" borderId="0" numFmtId="0" xfId="0" applyFont="1" applyFill="1" applyAlignment="1">
      <alignment wrapText="1"/>
    </xf>
    <xf fontId="9" fillId="2" borderId="0" numFmtId="0" xfId="0" applyFont="1" applyFill="1"/>
    <xf fontId="0" fillId="28" borderId="2" numFmtId="0" xfId="0" applyFill="1" applyBorder="1" applyAlignment="1">
      <alignment horizontal="center" vertical="top" wrapText="1"/>
    </xf>
    <xf fontId="0" fillId="28" borderId="2" numFmtId="0" xfId="0" applyFill="1" applyBorder="1" applyAlignment="1">
      <alignment vertical="top" wrapText="1"/>
    </xf>
    <xf fontId="2" fillId="28" borderId="2" numFmtId="0" xfId="0" applyFont="1" applyFill="1" applyBorder="1" applyAlignment="1">
      <alignment horizontal="center" vertical="top" wrapText="1"/>
    </xf>
    <xf fontId="2" fillId="28" borderId="2" numFmtId="0" xfId="0" applyFont="1" applyFill="1" applyBorder="1" applyAlignment="1">
      <alignment vertical="top" wrapText="1"/>
    </xf>
    <xf fontId="1" fillId="28" borderId="2" numFmtId="0" xfId="2" applyFont="1" applyFill="1" applyBorder="1"/>
    <xf fontId="1" fillId="28" borderId="2" numFmtId="0" xfId="2" applyFont="1" applyFill="1" applyBorder="1" applyAlignment="1">
      <alignment vertical="top" wrapText="1"/>
    </xf>
    <xf fontId="7" fillId="25" borderId="2" numFmtId="0" xfId="0" applyFont="1" applyFill="1" applyBorder="1" applyAlignment="1">
      <alignment horizontal="center" vertical="top" wrapText="1"/>
    </xf>
    <xf fontId="7" fillId="0" borderId="2" numFmtId="0" xfId="0" applyFont="1" applyBorder="1" applyAlignment="1">
      <alignment horizontal="center" vertical="top" wrapText="1"/>
    </xf>
    <xf fontId="0" fillId="25" borderId="2" numFmtId="0" xfId="0" applyFill="1" applyBorder="1" applyAlignment="1">
      <alignment horizontal="center" vertical="top" wrapText="1"/>
    </xf>
    <xf fontId="0" fillId="25" borderId="2" numFmtId="0" xfId="0" applyFill="1" applyBorder="1" applyAlignment="1">
      <alignment vertical="top" wrapText="1"/>
    </xf>
    <xf fontId="2" fillId="25" borderId="2" numFmtId="0" xfId="0" applyFont="1" applyFill="1" applyBorder="1" applyAlignment="1">
      <alignment horizontal="center" vertical="top" wrapText="1"/>
    </xf>
    <xf fontId="2" fillId="25" borderId="2" numFmtId="0" xfId="0" applyFont="1" applyFill="1" applyBorder="1" applyAlignment="1">
      <alignment vertical="top" wrapText="1"/>
    </xf>
    <xf fontId="1" fillId="25" borderId="2" numFmtId="0" xfId="2" applyFont="1" applyFill="1" applyBorder="1"/>
    <xf fontId="2" fillId="29" borderId="6" numFmtId="0" xfId="0" applyFont="1" applyFill="1" applyBorder="1" applyAlignment="1">
      <alignment vertical="top" wrapText="1"/>
    </xf>
    <xf fontId="2" fillId="29" borderId="0" numFmtId="0" xfId="0" applyFont="1" applyFill="1" applyAlignment="1">
      <alignment vertical="top" wrapText="1"/>
    </xf>
    <xf fontId="1" fillId="25" borderId="2" numFmtId="0" xfId="2" applyFont="1" applyFill="1" applyBorder="1" applyAlignment="1">
      <alignment vertical="top" wrapText="1"/>
    </xf>
    <xf fontId="1" fillId="25" borderId="2" numFmtId="0" xfId="2" applyFont="1" applyFill="1" applyBorder="1" applyAlignment="1">
      <alignment vertical="top"/>
    </xf>
    <xf fontId="0" fillId="30" borderId="3" numFmtId="0" xfId="0" applyFill="1" applyBorder="1" applyAlignment="1">
      <alignment horizontal="center" vertical="top" wrapText="1"/>
    </xf>
    <xf fontId="0" fillId="30" borderId="2" numFmtId="0" xfId="0" applyFill="1" applyBorder="1" applyAlignment="1">
      <alignment vertical="top" wrapText="1"/>
    </xf>
    <xf fontId="2" fillId="30" borderId="2" numFmtId="0" xfId="0" applyFont="1" applyFill="1" applyBorder="1" applyAlignment="1">
      <alignment horizontal="center" vertical="top" wrapText="1"/>
    </xf>
    <xf fontId="2" fillId="30" borderId="2" numFmtId="0" xfId="0" applyFont="1" applyFill="1" applyBorder="1" applyAlignment="1">
      <alignment vertical="top" wrapText="1"/>
    </xf>
    <xf fontId="1" fillId="30" borderId="2" numFmtId="0" xfId="2" applyFont="1" applyFill="1" applyBorder="1" applyAlignment="1">
      <alignment vertical="top" wrapText="1"/>
    </xf>
    <xf fontId="0" fillId="30" borderId="5" numFmtId="0" xfId="0" applyFill="1" applyBorder="1" applyAlignment="1">
      <alignment horizontal="center" vertical="top" wrapText="1"/>
    </xf>
    <xf fontId="10" fillId="30" borderId="2" numFmtId="0" xfId="0" applyFont="1" applyFill="1" applyBorder="1" applyAlignment="1">
      <alignment vertical="top" wrapText="1"/>
    </xf>
    <xf fontId="10" fillId="30" borderId="7" numFmtId="0" xfId="0" applyFont="1" applyFill="1" applyBorder="1" applyAlignment="1">
      <alignment vertical="top" wrapText="1"/>
    </xf>
    <xf fontId="11" fillId="30" borderId="7" numFmtId="0" xfId="2" applyFont="1" applyFill="1" applyBorder="1" applyAlignment="1">
      <alignment vertical="top" wrapText="1"/>
    </xf>
    <xf fontId="0" fillId="30" borderId="4" numFmtId="0" xfId="0" applyFill="1" applyBorder="1" applyAlignment="1">
      <alignment horizontal="center" vertical="top" wrapText="1"/>
    </xf>
    <xf fontId="0" fillId="0" borderId="2" numFmtId="0" xfId="0" applyBorder="1" applyAlignment="1">
      <alignment vertical="top" wrapText="1"/>
    </xf>
    <xf fontId="1" fillId="30" borderId="2" numFmtId="0" xfId="2" applyFont="1" applyFill="1" applyBorder="1"/>
    <xf fontId="0" fillId="30" borderId="2" numFmtId="0" xfId="0" applyFill="1" applyBorder="1" applyAlignment="1">
      <alignment horizontal="center" vertical="top" wrapText="1"/>
    </xf>
    <xf fontId="12" fillId="29" borderId="0" numFmtId="0" xfId="0" applyFont="1" applyFill="1" applyAlignment="1">
      <alignment horizontal="center" vertical="top" wrapText="1"/>
    </xf>
    <xf fontId="12" fillId="29" borderId="0" numFmtId="0" xfId="0" applyFont="1" applyFill="1" applyAlignment="1">
      <alignment wrapText="1"/>
    </xf>
    <xf fontId="2" fillId="29" borderId="0" numFmtId="0" xfId="0" applyFont="1" applyFill="1" applyAlignment="1">
      <alignment horizontal="center" vertical="top" wrapText="1"/>
    </xf>
    <xf fontId="2" fillId="0" borderId="0" numFmtId="0" xfId="0" applyFont="1" applyAlignment="1">
      <alignment wrapText="1"/>
    </xf>
    <xf fontId="2" fillId="31" borderId="0" numFmtId="0" xfId="0" applyFont="1" applyFill="1" applyAlignment="1">
      <alignment wrapText="1"/>
    </xf>
    <xf fontId="2" fillId="0" borderId="0" numFmtId="0" xfId="0" applyFont="1" applyAlignment="1">
      <alignment horizontal="center" vertical="top" wrapText="1"/>
    </xf>
    <xf fontId="2" fillId="0" borderId="0" numFmtId="0" xfId="0" applyFont="1" applyAlignment="1">
      <alignment vertical="top" wrapText="1"/>
    </xf>
    <xf fontId="5" fillId="4" borderId="0" numFmtId="0" xfId="0" applyFont="1" applyFill="1" applyAlignment="1">
      <alignment horizontal="center" vertical="center" wrapText="1"/>
    </xf>
    <xf fontId="6" fillId="3" borderId="0" numFmtId="0" xfId="0" applyFont="1" applyFill="1"/>
    <xf fontId="7" fillId="32" borderId="2" numFmtId="0" xfId="0" applyFont="1" applyFill="1" applyBorder="1" applyAlignment="1">
      <alignment horizontal="center" vertical="center" wrapText="1"/>
    </xf>
    <xf fontId="2" fillId="33" borderId="2" numFmtId="0" xfId="0" applyFont="1" applyFill="1" applyBorder="1" applyAlignment="1">
      <alignment vertical="top" wrapText="1"/>
    </xf>
    <xf fontId="2" fillId="33" borderId="2" numFmtId="0" xfId="0" applyFont="1" applyFill="1" applyBorder="1" applyAlignment="1">
      <alignment horizontal="center" wrapText="1"/>
    </xf>
    <xf fontId="2" fillId="33" borderId="2" numFmtId="0" xfId="0" applyFont="1" applyFill="1" applyBorder="1" applyAlignment="1">
      <alignment vertical="top"/>
    </xf>
    <xf fontId="2" fillId="34" borderId="2" numFmtId="0" xfId="0" applyFont="1" applyFill="1" applyBorder="1" applyAlignment="1">
      <alignment vertical="top" wrapText="1"/>
    </xf>
    <xf fontId="2" fillId="34" borderId="2" numFmtId="0" xfId="0" applyFont="1" applyFill="1" applyBorder="1" applyAlignment="1">
      <alignment vertical="top"/>
    </xf>
    <xf fontId="2" fillId="35" borderId="2" numFmtId="0" xfId="0" applyFont="1" applyFill="1" applyBorder="1" applyAlignment="1">
      <alignment vertical="top" wrapText="1"/>
    </xf>
    <xf fontId="2" fillId="35" borderId="2" numFmtId="0" xfId="0" applyFont="1" applyFill="1" applyBorder="1" applyAlignment="1">
      <alignment horizontal="center" wrapText="1"/>
    </xf>
    <xf fontId="2" fillId="35" borderId="2" numFmtId="0" xfId="0" applyFont="1" applyFill="1" applyBorder="1" applyAlignment="1">
      <alignment vertical="top"/>
    </xf>
    <xf fontId="2" fillId="36" borderId="2" numFmtId="0" xfId="0" applyFont="1" applyFill="1" applyBorder="1" applyAlignment="1">
      <alignment vertical="top" wrapText="1"/>
    </xf>
    <xf fontId="2" fillId="36" borderId="2" numFmtId="0" xfId="0" applyFont="1" applyFill="1" applyBorder="1" applyAlignment="1">
      <alignment horizontal="center" wrapText="1"/>
    </xf>
    <xf fontId="2" fillId="36" borderId="2" numFmtId="0" xfId="0" applyFont="1" applyFill="1" applyBorder="1" applyAlignment="1">
      <alignment vertical="top"/>
    </xf>
    <xf fontId="2" fillId="37" borderId="2" numFmtId="0" xfId="0" applyFont="1" applyFill="1" applyBorder="1" applyAlignment="1">
      <alignment vertical="top"/>
    </xf>
    <xf fontId="2" fillId="38" borderId="2" numFmtId="0" xfId="0" applyFont="1" applyFill="1" applyBorder="1" applyAlignment="1">
      <alignment vertical="top" wrapText="1"/>
    </xf>
    <xf fontId="2" fillId="39" borderId="2" numFmtId="0" xfId="0" applyFont="1" applyFill="1" applyBorder="1" applyAlignment="1">
      <alignment vertical="top"/>
    </xf>
    <xf fontId="2" fillId="39" borderId="2" numFmtId="0" xfId="0" applyFont="1" applyFill="1" applyBorder="1" applyAlignment="1">
      <alignment horizontal="center" wrapText="1"/>
    </xf>
    <xf fontId="0" fillId="0" borderId="0" numFmtId="0" xfId="0" applyProtection="1">
      <protection locked="0"/>
    </xf>
    <xf fontId="0" fillId="0" borderId="0" numFmtId="4" xfId="0" applyNumberFormat="1" applyAlignment="1" applyProtection="1">
      <alignment horizontal="center"/>
      <protection locked="0"/>
    </xf>
    <xf fontId="9" fillId="40" borderId="0" numFmtId="0" xfId="0" applyFont="1" applyFill="1" applyAlignment="1" applyProtection="1">
      <alignment horizontal="left"/>
      <protection locked="0"/>
    </xf>
    <xf fontId="13" fillId="40" borderId="0" numFmtId="0" xfId="0" applyFont="1" applyFill="1" applyProtection="1">
      <protection locked="0"/>
    </xf>
    <xf fontId="14" fillId="3" borderId="1" numFmtId="0" xfId="0" applyFont="1" applyFill="1" applyBorder="1" applyAlignment="1" applyProtection="1">
      <alignment horizontal="left" vertical="center" wrapText="1"/>
      <protection locked="0"/>
    </xf>
    <xf fontId="7" fillId="0" borderId="3" numFmtId="0" xfId="0" applyFont="1" applyBorder="1" applyAlignment="1" applyProtection="1">
      <alignment horizontal="center" vertical="center" wrapText="1"/>
      <protection locked="0"/>
    </xf>
    <xf fontId="15" fillId="0" borderId="2" numFmtId="0" xfId="0" applyFont="1" applyBorder="1" applyAlignment="1" applyProtection="1">
      <alignment horizontal="center" vertical="center"/>
      <protection locked="0"/>
    </xf>
    <xf fontId="15" fillId="0" borderId="3" numFmtId="0" xfId="0" applyFont="1" applyBorder="1" applyAlignment="1" applyProtection="1">
      <alignment horizontal="center" vertical="center" wrapText="1"/>
      <protection locked="0"/>
    </xf>
    <xf fontId="15" fillId="0" borderId="2" numFmtId="4" xfId="0" applyNumberFormat="1" applyFont="1" applyBorder="1" applyAlignment="1" applyProtection="1">
      <alignment horizontal="center" vertical="center" wrapText="1"/>
      <protection locked="0"/>
    </xf>
    <xf fontId="15" fillId="0" borderId="2" numFmtId="0" xfId="0" applyFont="1" applyBorder="1" applyAlignment="1" applyProtection="1">
      <alignment horizontal="center" vertical="center" wrapText="1"/>
      <protection locked="0"/>
    </xf>
    <xf fontId="16" fillId="41" borderId="2" numFmtId="0" xfId="0" applyFont="1" applyFill="1" applyBorder="1" applyAlignment="1" applyProtection="1">
      <alignment horizontal="center" vertical="center" wrapText="1"/>
      <protection locked="0"/>
    </xf>
    <xf fontId="2" fillId="42" borderId="2" numFmtId="0" xfId="0" applyFont="1" applyFill="1" applyBorder="1" applyProtection="1">
      <protection locked="0"/>
    </xf>
    <xf fontId="16" fillId="43" borderId="2" numFmtId="0" xfId="0" applyFont="1" applyFill="1" applyBorder="1" applyAlignment="1" applyProtection="1">
      <alignment horizontal="center" vertical="center" wrapText="1"/>
      <protection locked="0"/>
    </xf>
    <xf fontId="2" fillId="24" borderId="2" numFmtId="0" xfId="0" applyFont="1" applyFill="1" applyBorder="1" applyProtection="1">
      <protection locked="0"/>
    </xf>
    <xf fontId="7" fillId="0" borderId="4" numFmtId="0" xfId="0" applyFont="1" applyBorder="1" applyAlignment="1" applyProtection="1">
      <alignment horizontal="center" vertical="center" wrapText="1"/>
      <protection locked="0"/>
    </xf>
    <xf fontId="7" fillId="0" borderId="2" numFmtId="0" xfId="0" applyFont="1" applyBorder="1" applyAlignment="1" applyProtection="1">
      <alignment horizontal="center" vertical="center"/>
      <protection locked="0"/>
    </xf>
    <xf fontId="15" fillId="0" borderId="4" numFmtId="0" xfId="0" applyFont="1" applyBorder="1" applyAlignment="1" applyProtection="1">
      <alignment horizontal="center" vertical="center" wrapText="1"/>
      <protection locked="0"/>
    </xf>
    <xf fontId="15" fillId="0" borderId="2" numFmtId="1" xfId="0" applyNumberFormat="1" applyFont="1" applyBorder="1" applyAlignment="1" applyProtection="1">
      <alignment horizontal="center" vertical="center" wrapText="1"/>
      <protection locked="0"/>
    </xf>
    <xf fontId="15" fillId="2" borderId="2" numFmtId="1" xfId="0" applyNumberFormat="1" applyFont="1" applyFill="1" applyBorder="1" applyAlignment="1" applyProtection="1">
      <alignment horizontal="center" vertical="center" wrapText="1"/>
      <protection locked="0"/>
    </xf>
    <xf fontId="15" fillId="44" borderId="2" numFmtId="1" xfId="0" applyNumberFormat="1" applyFont="1" applyFill="1" applyBorder="1" applyAlignment="1" applyProtection="1">
      <alignment horizontal="center" vertical="center" wrapText="1"/>
      <protection locked="0"/>
    </xf>
    <xf fontId="7" fillId="0" borderId="2" numFmtId="0" xfId="0" applyFont="1" applyBorder="1" applyAlignment="1" applyProtection="1">
      <alignment horizontal="center" vertical="center" wrapText="1"/>
      <protection locked="0"/>
    </xf>
    <xf fontId="17" fillId="0" borderId="2" numFmtId="0" xfId="0" applyFont="1" applyBorder="1" applyAlignment="1" applyProtection="1">
      <alignment horizontal="center" vertical="center" wrapText="1"/>
      <protection locked="0"/>
    </xf>
    <xf fontId="17" fillId="0" borderId="8" numFmtId="0" xfId="0" applyFont="1" applyBorder="1" applyAlignment="1" applyProtection="1">
      <alignment horizontal="center" vertical="center" wrapText="1"/>
      <protection locked="0"/>
    </xf>
    <xf fontId="0" fillId="42" borderId="2" numFmtId="0" xfId="0" applyFill="1" applyBorder="1" applyProtection="1">
      <protection locked="0"/>
    </xf>
    <xf fontId="0" fillId="24" borderId="2" numFmtId="0" xfId="0" applyFill="1" applyBorder="1" applyProtection="1">
      <protection locked="0"/>
    </xf>
    <xf fontId="18" fillId="0" borderId="2" numFmtId="0" xfId="0" applyFont="1" applyBorder="1" applyAlignment="1" applyProtection="1">
      <alignment horizontal="center" vertical="center"/>
    </xf>
    <xf fontId="15" fillId="0" borderId="2" numFmtId="0" xfId="0" applyFont="1" applyBorder="1" applyAlignment="1" applyProtection="1">
      <alignment vertical="center" wrapText="1"/>
    </xf>
    <xf fontId="15" fillId="0" borderId="5" numFmtId="0" xfId="0" applyFont="1" applyBorder="1" applyAlignment="1" applyProtection="1">
      <alignment horizontal="center" vertical="center" wrapText="1"/>
    </xf>
    <xf fontId="18" fillId="45" borderId="4" numFmtId="160" xfId="0" applyNumberFormat="1" applyFont="1" applyFill="1" applyBorder="1" applyAlignment="1" applyProtection="1">
      <alignment horizontal="center" vertical="center" wrapText="1"/>
      <protection locked="0"/>
    </xf>
    <xf fontId="18" fillId="45" borderId="4" numFmtId="160" xfId="0" applyNumberFormat="1" applyFont="1" applyFill="1" applyBorder="1" applyAlignment="1" applyProtection="1">
      <alignment horizontal="center" vertical="center" wrapText="1"/>
    </xf>
    <xf fontId="1" fillId="0" borderId="9" numFmtId="0" xfId="2" applyFont="1" applyBorder="1" applyAlignment="1" applyProtection="1">
      <alignment vertical="top" wrapText="1"/>
      <protection locked="0"/>
    </xf>
    <xf fontId="0" fillId="42" borderId="2" numFmtId="0" xfId="0" applyFill="1" applyBorder="1" applyAlignment="1" applyProtection="1">
      <alignment wrapText="1"/>
    </xf>
    <xf fontId="0" fillId="42" borderId="2" numFmtId="0" xfId="0" applyFill="1" applyBorder="1" applyAlignment="1" applyProtection="1">
      <alignment wrapText="1"/>
      <protection locked="0"/>
    </xf>
    <xf fontId="0" fillId="24" borderId="2" numFmtId="0" xfId="0" applyFill="1" applyBorder="1" applyAlignment="1" applyProtection="1">
      <alignment wrapText="1"/>
    </xf>
    <xf fontId="0" fillId="24" borderId="2" numFmtId="14" xfId="0" applyNumberFormat="1" applyFill="1" applyBorder="1" applyAlignment="1" applyProtection="1">
      <alignment wrapText="1"/>
      <protection locked="0"/>
    </xf>
    <xf fontId="0" fillId="24" borderId="2" numFmtId="0" xfId="0" applyFill="1" applyBorder="1" applyAlignment="1" applyProtection="1">
      <alignment wrapText="1"/>
      <protection locked="0"/>
    </xf>
    <xf fontId="18" fillId="0" borderId="2" numFmtId="0" xfId="0" applyFont="1" applyBorder="1" applyAlignment="1" applyProtection="1">
      <alignment vertical="top"/>
    </xf>
    <xf fontId="18" fillId="0" borderId="3" numFmtId="0" xfId="0" applyFont="1" applyBorder="1" applyAlignment="1" applyProtection="1">
      <alignment vertical="top" wrapText="1"/>
    </xf>
    <xf fontId="18" fillId="0" borderId="3" numFmtId="0" xfId="0" applyFont="1" applyBorder="1" applyAlignment="1" applyProtection="1">
      <alignment horizontal="center" vertical="top"/>
    </xf>
    <xf fontId="18" fillId="42" borderId="3" numFmtId="3" xfId="0" applyNumberFormat="1" applyFont="1" applyFill="1" applyBorder="1" applyAlignment="1" applyProtection="1">
      <alignment horizontal="center" vertical="center" wrapText="1"/>
      <protection locked="0"/>
    </xf>
    <xf fontId="18" fillId="0" borderId="2" numFmtId="0" xfId="0" applyFont="1" applyBorder="1" applyAlignment="1" applyProtection="1">
      <alignment vertical="top" wrapText="1"/>
      <protection locked="0"/>
    </xf>
    <xf fontId="0" fillId="42" borderId="2" numFmtId="21" xfId="0" applyNumberFormat="1" applyFill="1" applyBorder="1" applyAlignment="1" applyProtection="1">
      <alignment wrapText="1"/>
      <protection locked="0"/>
    </xf>
    <xf fontId="18" fillId="46" borderId="3" numFmtId="0" xfId="0" applyFont="1" applyFill="1" applyBorder="1" applyAlignment="1" applyProtection="1">
      <alignment vertical="top" wrapText="1"/>
    </xf>
    <xf fontId="18" fillId="42" borderId="3" numFmtId="160" xfId="0" applyNumberFormat="1" applyFont="1" applyFill="1" applyBorder="1" applyAlignment="1" applyProtection="1">
      <alignment horizontal="center" vertical="center" wrapText="1"/>
      <protection locked="0"/>
    </xf>
    <xf fontId="18" fillId="0" borderId="0" numFmtId="0" xfId="0" applyFont="1" applyAlignment="1" applyProtection="1">
      <alignment vertical="top" wrapText="1"/>
      <protection locked="0"/>
    </xf>
    <xf fontId="0" fillId="42" borderId="2" numFmtId="161" xfId="0" applyNumberFormat="1" applyFill="1" applyBorder="1" applyAlignment="1" applyProtection="1">
      <alignment wrapText="1"/>
    </xf>
    <xf fontId="15" fillId="0" borderId="2" numFmtId="0" xfId="0" applyFont="1" applyBorder="1" applyAlignment="1" applyProtection="1">
      <alignment horizontal="center" vertical="top"/>
    </xf>
    <xf fontId="18" fillId="45" borderId="2" numFmtId="160" xfId="0" applyNumberFormat="1" applyFont="1" applyFill="1" applyBorder="1" applyAlignment="1" applyProtection="1">
      <alignment horizontal="center" vertical="center" wrapText="1"/>
      <protection locked="0"/>
    </xf>
    <xf fontId="18" fillId="45" borderId="2" numFmtId="160" xfId="0" applyNumberFormat="1" applyFont="1" applyFill="1" applyBorder="1" applyAlignment="1" applyProtection="1">
      <alignment horizontal="center" vertical="center" wrapText="1"/>
    </xf>
    <xf fontId="1" fillId="0" borderId="0" numFmtId="0" xfId="2" applyFont="1" applyAlignment="1" applyProtection="1">
      <alignment wrapText="1"/>
      <protection locked="0"/>
    </xf>
    <xf fontId="18" fillId="0" borderId="2" numFmtId="0" xfId="0" applyFont="1" applyBorder="1" applyAlignment="1" applyProtection="1">
      <alignment vertical="top" wrapText="1"/>
    </xf>
    <xf fontId="18" fillId="0" borderId="2" numFmtId="0" xfId="0" applyFont="1" applyBorder="1" applyAlignment="1" applyProtection="1">
      <alignment horizontal="center" vertical="top"/>
    </xf>
    <xf fontId="18" fillId="42" borderId="2" numFmtId="3" xfId="0" applyNumberFormat="1" applyFont="1" applyFill="1" applyBorder="1" applyAlignment="1" applyProtection="1">
      <alignment horizontal="center" vertical="center" wrapText="1"/>
      <protection locked="0"/>
    </xf>
    <xf fontId="18" fillId="42" borderId="8" numFmtId="3" xfId="0" applyNumberFormat="1" applyFont="1" applyFill="1" applyBorder="1" applyAlignment="1" applyProtection="1">
      <alignment horizontal="center" vertical="center" wrapText="1"/>
      <protection locked="0"/>
    </xf>
    <xf fontId="18" fillId="0" borderId="8" numFmtId="0" xfId="0" applyFont="1" applyBorder="1" applyAlignment="1" applyProtection="1">
      <alignment vertical="top" wrapText="1"/>
      <protection locked="0"/>
    </xf>
    <xf fontId="0" fillId="24" borderId="2" numFmtId="161" xfId="0" applyNumberFormat="1" applyFill="1" applyBorder="1" applyAlignment="1" applyProtection="1">
      <alignment wrapText="1"/>
      <protection locked="0"/>
    </xf>
    <xf fontId="18" fillId="0" borderId="10" numFmtId="0" xfId="0" applyFont="1" applyBorder="1" applyAlignment="1" applyProtection="1">
      <alignment horizontal="center" vertical="center"/>
    </xf>
    <xf fontId="15" fillId="0" borderId="2" numFmtId="0" xfId="0" applyFont="1" applyBorder="1" applyAlignment="1" applyProtection="1">
      <alignment vertical="top" wrapText="1"/>
    </xf>
    <xf fontId="1" fillId="0" borderId="8" numFmtId="0" xfId="2" applyFont="1" applyBorder="1" applyAlignment="1" applyProtection="1">
      <alignment vertical="top" wrapText="1"/>
      <protection locked="0"/>
    </xf>
    <xf fontId="18" fillId="42" borderId="2" numFmtId="160" xfId="0" applyNumberFormat="1" applyFont="1" applyFill="1" applyBorder="1" applyAlignment="1" applyProtection="1">
      <alignment horizontal="center" vertical="center" wrapText="1"/>
      <protection locked="0"/>
    </xf>
    <xf fontId="18" fillId="42" borderId="8" numFmtId="160" xfId="0" applyNumberFormat="1" applyFont="1" applyFill="1" applyBorder="1" applyAlignment="1" applyProtection="1">
      <alignment horizontal="center" vertical="center" wrapText="1"/>
      <protection locked="0"/>
    </xf>
    <xf fontId="0" fillId="42" borderId="2" numFmtId="14" xfId="0" applyNumberFormat="1" applyFill="1" applyBorder="1" applyAlignment="1" applyProtection="1">
      <alignment wrapText="1"/>
      <protection locked="0"/>
    </xf>
    <xf fontId="18" fillId="0" borderId="10" numFmtId="0" xfId="0" applyFont="1" applyBorder="1" applyAlignment="1" applyProtection="1">
      <alignment vertical="top"/>
    </xf>
    <xf fontId="18" fillId="42" borderId="11" numFmtId="160" xfId="0" applyNumberFormat="1" applyFont="1" applyFill="1" applyBorder="1" applyAlignment="1" applyProtection="1">
      <alignment horizontal="center" vertical="center" wrapText="1"/>
      <protection locked="0"/>
    </xf>
    <xf fontId="18" fillId="0" borderId="11" numFmtId="0" xfId="0" applyFont="1" applyBorder="1" applyAlignment="1" applyProtection="1">
      <alignment vertical="top" wrapText="1"/>
      <protection locked="0"/>
    </xf>
    <xf fontId="0" fillId="42" borderId="2" numFmtId="161" xfId="0" applyNumberFormat="1" applyFill="1" applyBorder="1" applyAlignment="1" applyProtection="1">
      <alignment wrapText="1"/>
      <protection locked="0"/>
    </xf>
    <xf fontId="1" fillId="0" borderId="2" numFmtId="0" xfId="2" applyFont="1" applyBorder="1" applyAlignment="1" applyProtection="1">
      <alignment vertical="top" wrapText="1"/>
      <protection locked="0"/>
    </xf>
    <xf fontId="15" fillId="0" borderId="2" numFmtId="0" xfId="0" applyFont="1" applyBorder="1" applyAlignment="1" applyProtection="1">
      <alignment vertical="top"/>
    </xf>
    <xf fontId="0" fillId="42" borderId="2" numFmtId="22" xfId="0" applyNumberFormat="1" applyFill="1" applyBorder="1" applyAlignment="1" applyProtection="1">
      <alignment wrapText="1"/>
      <protection locked="0"/>
    </xf>
    <xf fontId="0" fillId="42" borderId="2" numFmtId="162" xfId="0" applyNumberFormat="1" applyFill="1" applyBorder="1" applyAlignment="1" applyProtection="1">
      <alignment wrapText="1"/>
      <protection locked="0"/>
    </xf>
    <xf fontId="15" fillId="0" borderId="2" numFmtId="0" xfId="0" applyFont="1" applyBorder="1" applyAlignment="1" applyProtection="1">
      <alignment horizontal="center" vertical="center"/>
    </xf>
    <xf fontId="15" fillId="0" borderId="2" numFmtId="0" xfId="0" applyFont="1" applyBorder="1" applyAlignment="1" applyProtection="1">
      <alignment horizontal="left" vertical="center" wrapText="1"/>
    </xf>
    <xf fontId="18" fillId="0" borderId="2" numFmtId="0" xfId="0" applyFont="1" applyBorder="1" applyAlignment="1" applyProtection="1">
      <alignment horizontal="left" vertical="center" wrapText="1"/>
    </xf>
    <xf fontId="18" fillId="0" borderId="2" numFmtId="160" xfId="0" applyNumberFormat="1" applyFont="1" applyBorder="1" applyAlignment="1" applyProtection="1">
      <alignment horizontal="center" vertical="center" wrapText="1"/>
      <protection locked="0"/>
    </xf>
    <xf fontId="0" fillId="24" borderId="2" numFmtId="22" xfId="0" applyNumberFormat="1" applyFill="1" applyBorder="1" applyAlignment="1" applyProtection="1">
      <alignment wrapText="1"/>
      <protection locked="0"/>
    </xf>
    <xf fontId="0" fillId="42" borderId="2" numFmtId="0" xfId="0" applyFill="1" applyBorder="1" applyAlignment="1" applyProtection="1">
      <alignment vertical="top" wrapText="1"/>
    </xf>
    <xf fontId="0" fillId="42" borderId="2" numFmtId="161" xfId="0" applyNumberFormat="1" applyFill="1" applyBorder="1" applyAlignment="1" applyProtection="1">
      <alignment vertical="top" wrapText="1"/>
      <protection locked="0"/>
    </xf>
    <xf fontId="0" fillId="42" borderId="2" numFmtId="0" xfId="0" applyFill="1" applyBorder="1" applyAlignment="1" applyProtection="1">
      <alignment vertical="top" wrapText="1"/>
      <protection locked="0"/>
    </xf>
    <xf fontId="0" fillId="42" borderId="2" numFmtId="161" xfId="0" applyNumberFormat="1" applyFill="1" applyBorder="1" applyAlignment="1" applyProtection="1">
      <alignment vertical="top" wrapText="1"/>
    </xf>
    <xf fontId="7" fillId="2" borderId="0" numFmtId="0" xfId="0" applyFont="1" applyFill="1" applyAlignment="1" applyProtection="1">
      <alignment horizontal="center" vertical="center" wrapText="1"/>
      <protection locked="0"/>
    </xf>
    <xf fontId="9" fillId="40" borderId="0" numFmtId="0" xfId="0" applyFont="1" applyFill="1" applyProtection="1">
      <protection locked="0"/>
    </xf>
    <xf fontId="7" fillId="40" borderId="0" numFmtId="0" xfId="0" applyFont="1" applyFill="1" applyProtection="1">
      <protection locked="0"/>
    </xf>
    <xf fontId="14" fillId="3" borderId="1" numFmtId="0" xfId="0" applyFont="1" applyFill="1" applyBorder="1" applyAlignment="1" applyProtection="1">
      <alignment horizontal="left" wrapText="1"/>
      <protection locked="0"/>
    </xf>
    <xf fontId="18" fillId="0" borderId="2" numFmtId="0" xfId="0" applyFont="1" applyBorder="1" applyAlignment="1" applyProtection="1">
      <alignment horizontal="center" vertical="center" wrapText="1"/>
      <protection locked="0"/>
    </xf>
    <xf fontId="15" fillId="47" borderId="2" numFmtId="1" xfId="0" applyNumberFormat="1" applyFont="1" applyFill="1" applyBorder="1" applyAlignment="1" applyProtection="1">
      <alignment horizontal="center" vertical="center" wrapText="1"/>
      <protection locked="0"/>
    </xf>
    <xf fontId="0" fillId="0" borderId="2" numFmtId="0" xfId="0" applyBorder="1" applyAlignment="1" applyProtection="1">
      <alignment horizontal="center" vertical="center" wrapText="1"/>
      <protection locked="0"/>
    </xf>
    <xf fontId="0" fillId="0" borderId="2" numFmtId="0" xfId="0" applyBorder="1" applyAlignment="1" applyProtection="1">
      <alignment horizontal="left" vertical="center" wrapText="1"/>
      <protection locked="0"/>
    </xf>
    <xf fontId="9" fillId="0" borderId="8" numFmtId="0" xfId="0" applyFont="1" applyBorder="1" applyAlignment="1" applyProtection="1">
      <alignment horizontal="center" vertical="center"/>
      <protection locked="0"/>
    </xf>
    <xf fontId="9" fillId="0" borderId="12" numFmtId="0" xfId="0" applyFont="1" applyBorder="1" applyAlignment="1" applyProtection="1">
      <alignment vertical="center"/>
      <protection locked="0"/>
    </xf>
    <xf fontId="9" fillId="0" borderId="7" numFmtId="0" xfId="0" applyFont="1" applyBorder="1" applyAlignment="1" applyProtection="1">
      <alignment vertical="center"/>
      <protection locked="0"/>
    </xf>
    <xf fontId="15" fillId="0" borderId="2" numFmtId="0" xfId="0" applyFont="1" applyBorder="1" applyAlignment="1" applyProtection="1">
      <alignment horizontal="center" vertical="center" wrapText="1"/>
    </xf>
    <xf fontId="0" fillId="24" borderId="2" numFmtId="0" xfId="0" applyFill="1" applyBorder="1" applyAlignment="1" applyProtection="1">
      <alignment vertical="top" wrapText="1"/>
      <protection locked="0"/>
    </xf>
    <xf fontId="0" fillId="24" borderId="2" numFmtId="14" xfId="0" applyNumberFormat="1" applyFill="1" applyBorder="1" applyProtection="1">
      <protection locked="0"/>
    </xf>
    <xf fontId="18" fillId="0" borderId="2" numFmtId="0" xfId="0" applyFont="1" applyBorder="1" applyAlignment="1" applyProtection="1">
      <alignment horizontal="center" vertical="center" wrapText="1"/>
    </xf>
    <xf fontId="0" fillId="24" borderId="2" numFmtId="161" xfId="0" applyNumberFormat="1" applyFill="1" applyBorder="1" applyProtection="1">
      <protection locked="0"/>
    </xf>
    <xf fontId="18" fillId="0" borderId="3" numFmtId="0" xfId="0" applyFont="1" applyBorder="1" applyAlignment="1" applyProtection="1">
      <alignment horizontal="center" vertical="center"/>
    </xf>
    <xf fontId="15" fillId="0" borderId="3" numFmtId="0" xfId="0" applyFont="1" applyBorder="1" applyAlignment="1" applyProtection="1">
      <alignment vertical="top" wrapText="1"/>
    </xf>
    <xf fontId="15" fillId="0" borderId="11" numFmtId="0" xfId="0" applyFont="1" applyBorder="1" applyAlignment="1" applyProtection="1">
      <alignment horizontal="center" vertical="top" wrapText="1"/>
    </xf>
    <xf fontId="18" fillId="45" borderId="3" numFmtId="160" xfId="0" applyNumberFormat="1" applyFont="1" applyFill="1" applyBorder="1" applyAlignment="1" applyProtection="1">
      <alignment horizontal="center" vertical="center" wrapText="1"/>
      <protection locked="0"/>
    </xf>
    <xf fontId="18" fillId="45" borderId="3" numFmtId="160" xfId="0" applyNumberFormat="1" applyFont="1" applyFill="1" applyBorder="1" applyAlignment="1" applyProtection="1">
      <alignment horizontal="center" vertical="center" wrapText="1"/>
    </xf>
    <xf fontId="1" fillId="0" borderId="3" numFmtId="0" xfId="2" applyFont="1" applyBorder="1" applyAlignment="1" applyProtection="1">
      <alignment vertical="top" wrapText="1"/>
      <protection locked="0"/>
    </xf>
    <xf fontId="18" fillId="0" borderId="2" numFmtId="0" xfId="0" applyFont="1" applyBorder="1" applyAlignment="1" applyProtection="1">
      <alignment horizontal="center" vertical="top" wrapText="1"/>
    </xf>
    <xf fontId="0" fillId="24" borderId="2" numFmtId="162" xfId="0" applyNumberFormat="1" applyFill="1" applyBorder="1" applyProtection="1">
      <protection locked="0"/>
    </xf>
    <xf fontId="0" fillId="0" borderId="2" numFmtId="0" xfId="0" applyBorder="1" applyProtection="1"/>
    <xf fontId="18" fillId="0" borderId="2" numFmtId="0" xfId="0" applyFont="1" applyBorder="1" applyAlignment="1" applyProtection="1">
      <alignment wrapText="1"/>
    </xf>
    <xf fontId="0" fillId="42" borderId="2" numFmtId="3" xfId="0" applyNumberFormat="1" applyFill="1" applyBorder="1" applyAlignment="1" applyProtection="1">
      <alignment horizontal="center" vertical="center"/>
      <protection locked="0"/>
    </xf>
    <xf fontId="0" fillId="0" borderId="2" numFmtId="0" xfId="0" applyBorder="1" applyProtection="1">
      <protection locked="0"/>
    </xf>
    <xf fontId="0" fillId="0" borderId="0" numFmtId="0" xfId="0" applyAlignment="1" applyProtection="1">
      <alignment vertical="top" wrapText="1"/>
      <protection locked="0"/>
    </xf>
    <xf fontId="15" fillId="0" borderId="8" numFmtId="0" xfId="0" applyFont="1" applyBorder="1" applyAlignment="1" applyProtection="1">
      <alignment horizontal="center" vertical="center" wrapText="1"/>
      <protection locked="0"/>
    </xf>
    <xf fontId="15" fillId="0" borderId="12" numFmtId="0" xfId="0" applyFont="1" applyBorder="1" applyAlignment="1" applyProtection="1">
      <alignment horizontal="center" vertical="center" wrapText="1"/>
      <protection locked="0"/>
    </xf>
    <xf fontId="15" fillId="0" borderId="7" numFmtId="0" xfId="0" applyFont="1" applyBorder="1" applyAlignment="1" applyProtection="1">
      <alignment horizontal="center" vertical="center" wrapText="1"/>
      <protection locked="0"/>
    </xf>
    <xf fontId="16" fillId="41" borderId="2" numFmtId="0" xfId="0" applyFont="1" applyFill="1" applyBorder="1" applyAlignment="1" applyProtection="1">
      <alignment vertical="top" wrapText="1"/>
      <protection locked="0"/>
    </xf>
    <xf fontId="2" fillId="42" borderId="2" numFmtId="0" xfId="0" applyFont="1" applyFill="1" applyBorder="1" applyAlignment="1" applyProtection="1">
      <alignment vertical="top" wrapText="1"/>
      <protection locked="0"/>
    </xf>
    <xf fontId="16" fillId="43" borderId="2" numFmtId="0" xfId="0" applyFont="1" applyFill="1" applyBorder="1" applyAlignment="1" applyProtection="1">
      <alignment vertical="top" wrapText="1"/>
      <protection locked="0"/>
    </xf>
    <xf fontId="2" fillId="24" borderId="2" numFmtId="0" xfId="0" applyFont="1" applyFill="1" applyBorder="1" applyAlignment="1" applyProtection="1">
      <alignment vertical="top" wrapText="1"/>
      <protection locked="0"/>
    </xf>
    <xf fontId="0" fillId="0" borderId="3" numFmtId="0" xfId="0" applyBorder="1" applyAlignment="1" applyProtection="1">
      <alignment horizontal="left" vertical="center" wrapText="1"/>
      <protection locked="0"/>
    </xf>
    <xf fontId="9" fillId="0" borderId="11" numFmtId="0" xfId="0" applyFont="1" applyBorder="1" applyAlignment="1" applyProtection="1">
      <alignment horizontal="center" vertical="center"/>
      <protection locked="0"/>
    </xf>
    <xf fontId="9" fillId="0" borderId="13" numFmtId="0" xfId="0" applyFont="1" applyBorder="1" applyAlignment="1" applyProtection="1">
      <alignment vertical="center"/>
      <protection locked="0"/>
    </xf>
    <xf fontId="9" fillId="0" borderId="14" numFmtId="0" xfId="0" applyFont="1" applyBorder="1" applyAlignment="1" applyProtection="1">
      <alignment vertical="center"/>
      <protection locked="0"/>
    </xf>
    <xf fontId="16" fillId="43" borderId="3" numFmtId="0" xfId="0" applyFont="1" applyFill="1" applyBorder="1" applyAlignment="1" applyProtection="1">
      <alignment vertical="top" wrapText="1"/>
      <protection locked="0"/>
    </xf>
    <xf fontId="18" fillId="48" borderId="2" numFmtId="160" xfId="0" applyNumberFormat="1" applyFont="1" applyFill="1" applyBorder="1" applyAlignment="1" applyProtection="1">
      <alignment horizontal="center" vertical="center" wrapText="1"/>
      <protection locked="0"/>
    </xf>
    <xf fontId="0" fillId="24" borderId="2" numFmtId="0" xfId="0" applyFill="1" applyBorder="1" applyAlignment="1" applyProtection="1">
      <alignment vertical="top" wrapText="1"/>
    </xf>
    <xf fontId="0" fillId="0" borderId="0" numFmtId="0" xfId="0" applyAlignment="1" applyProtection="1">
      <alignment wrapText="1"/>
      <protection locked="0"/>
    </xf>
    <xf fontId="18" fillId="0" borderId="2" numFmtId="0" xfId="0" applyFont="1" applyBorder="1" applyAlignment="1" applyProtection="1">
      <alignment vertical="center" wrapText="1"/>
    </xf>
    <xf fontId="18" fillId="2" borderId="2" numFmtId="0" xfId="0" applyFont="1" applyFill="1" applyBorder="1" applyAlignment="1" applyProtection="1">
      <alignment vertical="top" wrapText="1"/>
      <protection locked="0"/>
    </xf>
    <xf fontId="0" fillId="24" borderId="2" numFmtId="22" xfId="0" applyNumberFormat="1" applyFill="1" applyBorder="1" applyProtection="1">
      <protection locked="0"/>
    </xf>
    <xf fontId="0" fillId="24" borderId="2" numFmtId="162" xfId="0" applyNumberFormat="1" applyFill="1" applyBorder="1" applyAlignment="1" applyProtection="1">
      <alignment wrapText="1"/>
      <protection locked="0"/>
    </xf>
    <xf fontId="18" fillId="49" borderId="2" numFmtId="3" xfId="0" applyNumberFormat="1" applyFont="1" applyFill="1" applyBorder="1" applyAlignment="1" applyProtection="1">
      <alignment horizontal="center" vertical="center" wrapText="1"/>
      <protection locked="0"/>
    </xf>
    <xf fontId="0" fillId="24" borderId="2" numFmtId="22" xfId="0" applyNumberFormat="1" applyFill="1" applyBorder="1" applyAlignment="1" applyProtection="1">
      <alignment vertical="top" wrapText="1"/>
      <protection locked="0"/>
    </xf>
    <xf fontId="0" fillId="24" borderId="2" numFmtId="14" xfId="0" applyNumberFormat="1" applyFill="1" applyBorder="1" applyAlignment="1" applyProtection="1">
      <alignment vertical="top" wrapText="1"/>
      <protection locked="0"/>
    </xf>
    <xf fontId="0" fillId="24" borderId="2" numFmtId="161" xfId="0" applyNumberFormat="1" applyFill="1" applyBorder="1" applyAlignment="1" applyProtection="1">
      <alignment vertical="top" wrapText="1"/>
      <protection locked="0"/>
    </xf>
    <xf fontId="18" fillId="0" borderId="2" numFmtId="0" xfId="0" applyFont="1" applyBorder="1" applyAlignment="1" applyProtection="1">
      <alignment vertical="center" wrapText="1"/>
      <protection locked="0"/>
    </xf>
    <xf fontId="0" fillId="2" borderId="0" numFmtId="0" xfId="0" applyFill="1" applyAlignment="1" applyProtection="1">
      <alignment wrapText="1"/>
      <protection locked="0"/>
    </xf>
    <xf fontId="0" fillId="2" borderId="0" numFmtId="0" xfId="0" applyFill="1" applyProtection="1">
      <protection locked="0"/>
    </xf>
    <xf fontId="0" fillId="0" borderId="6" numFmtId="0" xfId="0" applyBorder="1" applyAlignment="1" applyProtection="1">
      <alignment vertical="top" wrapText="1"/>
      <protection locked="0"/>
    </xf>
    <xf fontId="0" fillId="50" borderId="6" numFmtId="0" xfId="0" applyFill="1" applyBorder="1" applyAlignment="1" applyProtection="1">
      <alignment vertical="top" wrapText="1"/>
      <protection locked="0"/>
    </xf>
    <xf fontId="18" fillId="46" borderId="2" numFmtId="0" xfId="0" applyFont="1" applyFill="1" applyBorder="1" applyAlignment="1" applyProtection="1">
      <alignment horizontal="left" vertical="top" wrapText="1"/>
    </xf>
    <xf fontId="0" fillId="50" borderId="0" numFmtId="0" xfId="0" applyFill="1" applyAlignment="1" applyProtection="1">
      <alignment vertical="top" wrapText="1"/>
      <protection locked="0"/>
    </xf>
    <xf fontId="16" fillId="41" borderId="2" numFmtId="0" xfId="0" applyFont="1" applyFill="1" applyBorder="1" applyAlignment="1" applyProtection="1">
      <alignment horizontal="center" vertical="top" wrapText="1"/>
      <protection locked="0"/>
    </xf>
    <xf fontId="16" fillId="43" borderId="2" numFmtId="0" xfId="0" applyFont="1" applyFill="1" applyBorder="1" applyAlignment="1" applyProtection="1">
      <alignment horizontal="center" vertical="top" wrapText="1"/>
      <protection locked="0"/>
    </xf>
    <xf fontId="9" fillId="0" borderId="2" numFmtId="0" xfId="0" applyFont="1" applyBorder="1" applyAlignment="1" applyProtection="1">
      <alignment horizontal="center" vertical="center"/>
      <protection locked="0"/>
    </xf>
    <xf fontId="9" fillId="0" borderId="2" numFmtId="0" xfId="0" applyFont="1" applyBorder="1" applyAlignment="1" applyProtection="1">
      <alignment vertical="center"/>
      <protection locked="0"/>
    </xf>
    <xf fontId="19" fillId="0" borderId="2" numFmtId="0" xfId="0" applyFont="1" applyBorder="1" applyAlignment="1" applyProtection="1">
      <alignment vertical="top" wrapText="1"/>
    </xf>
    <xf fontId="0" fillId="42" borderId="2" numFmtId="14" xfId="0" applyNumberFormat="1" applyFill="1" applyBorder="1" applyAlignment="1" applyProtection="1">
      <alignment vertical="top" wrapText="1"/>
      <protection locked="0"/>
    </xf>
    <xf fontId="18" fillId="24" borderId="2" numFmtId="0" xfId="0" applyFont="1" applyFill="1" applyBorder="1" applyAlignment="1" applyProtection="1">
      <alignment vertical="top" wrapText="1"/>
    </xf>
    <xf fontId="2" fillId="23" borderId="2" numFmtId="0" xfId="0" applyFont="1" applyFill="1" applyBorder="1" applyAlignment="1" applyProtection="1">
      <alignment vertical="top" wrapText="1"/>
    </xf>
    <xf fontId="1" fillId="0" borderId="2" numFmtId="0" xfId="2" applyFont="1" applyBorder="1" applyAlignment="1" applyProtection="1">
      <alignment wrapText="1"/>
      <protection locked="0"/>
    </xf>
    <xf fontId="7" fillId="0" borderId="2" numFmtId="0" xfId="0" applyFont="1" applyBorder="1" applyAlignment="1" applyProtection="1">
      <alignment vertical="center" wrapText="1"/>
    </xf>
    <xf fontId="20" fillId="2" borderId="2" numFmtId="0" xfId="0" applyFont="1" applyFill="1" applyBorder="1" applyAlignment="1" applyProtection="1">
      <alignment horizontal="left" vertical="center" wrapText="1"/>
    </xf>
    <xf fontId="0" fillId="45" borderId="2" numFmtId="160" xfId="0" applyNumberFormat="1" applyFill="1" applyBorder="1" applyAlignment="1" applyProtection="1">
      <alignment horizontal="center" vertical="center"/>
      <protection locked="0"/>
    </xf>
    <xf fontId="0" fillId="45" borderId="2" numFmtId="160" xfId="0" applyNumberFormat="1" applyFill="1" applyBorder="1" applyAlignment="1" applyProtection="1">
      <alignment horizontal="center" vertical="center"/>
    </xf>
    <xf fontId="0" fillId="42" borderId="2" numFmtId="16" xfId="0" applyNumberFormat="1" applyFill="1" applyBorder="1" applyAlignment="1" applyProtection="1">
      <alignment wrapText="1"/>
      <protection locked="0"/>
    </xf>
    <xf fontId="0" fillId="0" borderId="2" numFmtId="0" xfId="0" applyBorder="1" applyAlignment="1" applyProtection="1">
      <alignment wrapText="1"/>
    </xf>
    <xf fontId="0" fillId="0" borderId="2" numFmtId="0" xfId="0" applyBorder="1" applyAlignment="1" applyProtection="1">
      <alignment vertical="center"/>
    </xf>
    <xf fontId="0" fillId="42" borderId="2" numFmtId="3" xfId="0" applyNumberFormat="1" applyFill="1" applyBorder="1" applyAlignment="1" applyProtection="1">
      <alignment horizontal="center" vertical="center" wrapText="1"/>
      <protection locked="0"/>
    </xf>
    <xf fontId="0" fillId="0" borderId="2" numFmtId="0" xfId="0" applyBorder="1" applyAlignment="1" applyProtection="1">
      <alignment wrapText="1"/>
      <protection locked="0"/>
    </xf>
    <xf fontId="7" fillId="0" borderId="2" numFmtId="0" xfId="0" applyFont="1" applyBorder="1" applyAlignment="1" applyProtection="1">
      <alignment wrapText="1"/>
    </xf>
    <xf fontId="0" fillId="49" borderId="2" numFmtId="3" xfId="0" applyNumberFormat="1" applyFill="1" applyBorder="1" applyAlignment="1" applyProtection="1">
      <alignment horizontal="center" vertical="center" wrapText="1"/>
      <protection locked="0"/>
    </xf>
    <xf fontId="0" fillId="0" borderId="0" numFmtId="0" xfId="0" applyAlignment="1" applyProtection="1">
      <alignment vertical="center" wrapText="1"/>
      <protection locked="0"/>
    </xf>
    <xf fontId="7" fillId="0" borderId="0" numFmtId="0" xfId="0" applyFont="1" applyAlignment="1" applyProtection="1">
      <alignment vertical="center" wrapText="1"/>
      <protection locked="0"/>
    </xf>
    <xf fontId="0" fillId="0" borderId="0" numFmtId="0" xfId="0" applyAlignment="1" applyProtection="1">
      <alignment horizontal="center" vertical="center" wrapText="1"/>
      <protection locked="0"/>
    </xf>
    <xf fontId="2" fillId="42" borderId="2" numFmtId="0" xfId="0" applyFont="1" applyFill="1" applyBorder="1" applyAlignment="1" applyProtection="1">
      <alignment vertical="center" wrapText="1"/>
      <protection locked="0"/>
    </xf>
    <xf fontId="2" fillId="24" borderId="2" numFmtId="0" xfId="0" applyFont="1" applyFill="1" applyBorder="1" applyAlignment="1" applyProtection="1">
      <alignment vertical="center" wrapText="1"/>
      <protection locked="0"/>
    </xf>
    <xf fontId="7" fillId="0" borderId="3" numFmtId="0" xfId="0" applyFont="1" applyBorder="1" applyAlignment="1" applyProtection="1">
      <alignment horizontal="left" vertical="center" wrapText="1"/>
      <protection locked="0"/>
    </xf>
    <xf fontId="9" fillId="0" borderId="3" numFmtId="0" xfId="0" applyFont="1" applyBorder="1" applyAlignment="1" applyProtection="1">
      <alignment horizontal="center" vertical="center" wrapText="1"/>
      <protection locked="0"/>
    </xf>
    <xf fontId="9" fillId="0" borderId="3" numFmtId="0" xfId="0" applyFont="1" applyBorder="1" applyAlignment="1" applyProtection="1">
      <alignment vertical="center" wrapText="1"/>
      <protection locked="0"/>
    </xf>
    <xf fontId="9" fillId="0" borderId="2" numFmtId="0" xfId="0" applyFont="1" applyBorder="1" applyAlignment="1" applyProtection="1">
      <alignment vertical="center" wrapText="1"/>
      <protection locked="0"/>
    </xf>
    <xf fontId="1" fillId="0" borderId="2" numFmtId="0" xfId="2" applyFont="1" applyBorder="1" applyAlignment="1" applyProtection="1">
      <alignment vertical="center" wrapText="1"/>
      <protection locked="0"/>
    </xf>
    <xf fontId="0" fillId="42" borderId="2" numFmtId="0" xfId="0" applyFill="1" applyBorder="1" applyAlignment="1" applyProtection="1">
      <alignment vertical="center" wrapText="1"/>
    </xf>
    <xf fontId="0" fillId="24" borderId="2" numFmtId="0" xfId="0" applyFill="1" applyBorder="1" applyAlignment="1" applyProtection="1">
      <alignment vertical="center" wrapText="1"/>
    </xf>
    <xf fontId="0" fillId="24" borderId="2" numFmtId="14" xfId="0" applyNumberFormat="1" applyFill="1" applyBorder="1" applyAlignment="1" applyProtection="1">
      <alignment vertical="center" wrapText="1"/>
      <protection locked="0"/>
    </xf>
    <xf fontId="0" fillId="51" borderId="2" numFmtId="0" xfId="0" applyFill="1" applyBorder="1" applyAlignment="1" applyProtection="1">
      <alignment vertical="center" wrapText="1"/>
      <protection locked="0"/>
    </xf>
    <xf fontId="0" fillId="42" borderId="2" numFmtId="0" xfId="0" applyFill="1" applyBorder="1" applyAlignment="1" applyProtection="1">
      <alignment vertical="center" wrapText="1"/>
      <protection locked="0"/>
    </xf>
    <xf fontId="10" fillId="0" borderId="0" numFmtId="0" xfId="0" applyFont="1" applyProtection="1">
      <protection locked="0"/>
    </xf>
    <xf fontId="10" fillId="0" borderId="0" numFmtId="0" xfId="0" applyFont="1" applyAlignment="1" applyProtection="1">
      <alignment horizontal="center"/>
      <protection locked="0"/>
    </xf>
    <xf fontId="17" fillId="3" borderId="1" numFmtId="0" xfId="0" applyFont="1" applyFill="1" applyBorder="1" applyAlignment="1" applyProtection="1">
      <alignment horizontal="left" vertical="center" wrapText="1"/>
      <protection locked="0"/>
    </xf>
    <xf fontId="17" fillId="0" borderId="3" numFmtId="0" xfId="0" applyFont="1" applyBorder="1" applyAlignment="1" applyProtection="1">
      <alignment horizontal="center" vertical="center" wrapText="1"/>
      <protection locked="0"/>
    </xf>
    <xf fontId="10" fillId="0" borderId="2" numFmtId="0" xfId="0" applyFont="1" applyBorder="1" applyAlignment="1" applyProtection="1">
      <alignment horizontal="center" vertical="center" wrapText="1"/>
      <protection locked="0"/>
    </xf>
    <xf fontId="17" fillId="41" borderId="2" numFmtId="0" xfId="0" applyFont="1" applyFill="1" applyBorder="1" applyAlignment="1" applyProtection="1">
      <alignment horizontal="center" vertical="center" wrapText="1"/>
      <protection locked="0"/>
    </xf>
    <xf fontId="10" fillId="42" borderId="2" numFmtId="0" xfId="0" applyFont="1" applyFill="1" applyBorder="1" applyProtection="1">
      <protection locked="0"/>
    </xf>
    <xf fontId="17" fillId="43" borderId="2" numFmtId="0" xfId="0" applyFont="1" applyFill="1" applyBorder="1" applyAlignment="1" applyProtection="1">
      <alignment horizontal="center" vertical="center" wrapText="1"/>
      <protection locked="0"/>
    </xf>
    <xf fontId="10" fillId="24" borderId="2" numFmtId="0" xfId="0" applyFont="1" applyFill="1" applyBorder="1" applyProtection="1">
      <protection locked="0"/>
    </xf>
    <xf fontId="17" fillId="0" borderId="4" numFmtId="0" xfId="0" applyFont="1" applyBorder="1" applyAlignment="1" applyProtection="1">
      <alignment horizontal="center" vertical="center" wrapText="1"/>
      <protection locked="0"/>
    </xf>
    <xf fontId="17" fillId="0" borderId="2" numFmtId="1" xfId="0" applyNumberFormat="1" applyFont="1" applyBorder="1" applyAlignment="1" applyProtection="1">
      <alignment horizontal="center" vertical="center" wrapText="1"/>
      <protection locked="0"/>
    </xf>
    <xf fontId="17" fillId="2" borderId="2" numFmtId="1" xfId="0" applyNumberFormat="1" applyFont="1" applyFill="1" applyBorder="1" applyAlignment="1" applyProtection="1">
      <alignment horizontal="center" vertical="center" wrapText="1"/>
      <protection locked="0"/>
    </xf>
    <xf fontId="17" fillId="47" borderId="2" numFmtId="1" xfId="0" applyNumberFormat="1" applyFont="1" applyFill="1" applyBorder="1" applyAlignment="1" applyProtection="1">
      <alignment horizontal="center" vertical="center" wrapText="1"/>
      <protection locked="0"/>
    </xf>
    <xf fontId="17" fillId="44" borderId="2" numFmtId="1" xfId="0" applyNumberFormat="1" applyFont="1" applyFill="1" applyBorder="1" applyAlignment="1" applyProtection="1">
      <alignment horizontal="center" vertical="center" wrapText="1"/>
      <protection locked="0"/>
    </xf>
    <xf fontId="10" fillId="0" borderId="3" numFmtId="0" xfId="0" applyFont="1" applyBorder="1" applyAlignment="1" applyProtection="1">
      <alignment horizontal="left" vertical="center" wrapText="1"/>
      <protection locked="0"/>
    </xf>
    <xf fontId="17" fillId="0" borderId="3" numFmtId="0" xfId="0" applyFont="1" applyBorder="1" applyAlignment="1" applyProtection="1">
      <alignment horizontal="center" vertical="center"/>
      <protection locked="0"/>
    </xf>
    <xf fontId="17" fillId="0" borderId="3" numFmtId="0" xfId="0" applyFont="1" applyBorder="1" applyAlignment="1" applyProtection="1">
      <alignment vertical="center"/>
      <protection locked="0"/>
    </xf>
    <xf fontId="17" fillId="43" borderId="3" numFmtId="0" xfId="0" applyFont="1" applyFill="1" applyBorder="1" applyAlignment="1" applyProtection="1">
      <alignment horizontal="center" vertical="center" wrapText="1"/>
      <protection locked="0"/>
    </xf>
    <xf fontId="17" fillId="43" borderId="3" numFmtId="14" xfId="0" applyNumberFormat="1" applyFont="1" applyFill="1" applyBorder="1" applyAlignment="1" applyProtection="1">
      <alignment horizontal="center" vertical="center" wrapText="1"/>
      <protection locked="0"/>
    </xf>
    <xf fontId="17" fillId="0" borderId="2" numFmtId="0" xfId="0" applyFont="1" applyBorder="1" applyAlignment="1" applyProtection="1">
      <alignment horizontal="center" vertical="center"/>
    </xf>
    <xf fontId="17" fillId="0" borderId="2" numFmtId="0" xfId="0" applyFont="1" applyBorder="1" applyAlignment="1" applyProtection="1">
      <alignment vertical="center" wrapText="1"/>
    </xf>
    <xf fontId="10" fillId="0" borderId="2" numFmtId="0" xfId="0" applyFont="1" applyBorder="1" applyAlignment="1" applyProtection="1">
      <alignment horizontal="center" vertical="center"/>
    </xf>
    <xf fontId="10" fillId="45" borderId="2" numFmtId="160" xfId="0" applyNumberFormat="1" applyFont="1" applyFill="1" applyBorder="1" applyAlignment="1" applyProtection="1">
      <alignment horizontal="center" vertical="center" wrapText="1"/>
    </xf>
    <xf fontId="21" fillId="0" borderId="2" numFmtId="0" xfId="2" applyFont="1" applyBorder="1" applyAlignment="1" applyProtection="1">
      <alignment vertical="center" wrapText="1"/>
      <protection locked="0"/>
    </xf>
    <xf fontId="10" fillId="42" borderId="2" numFmtId="0" xfId="0" applyFont="1" applyFill="1" applyBorder="1" applyAlignment="1" applyProtection="1">
      <alignment vertical="top" wrapText="1"/>
    </xf>
    <xf fontId="10" fillId="42" borderId="2" numFmtId="0" xfId="0" applyFont="1" applyFill="1" applyBorder="1" applyAlignment="1" applyProtection="1">
      <alignment vertical="top" wrapText="1"/>
      <protection locked="0"/>
    </xf>
    <xf fontId="10" fillId="24" borderId="2" numFmtId="0" xfId="0" applyFont="1" applyFill="1" applyBorder="1" applyAlignment="1" applyProtection="1">
      <alignment vertical="top" wrapText="1"/>
    </xf>
    <xf fontId="10" fillId="24" borderId="2" numFmtId="161" xfId="0" applyNumberFormat="1" applyFont="1" applyFill="1" applyBorder="1" applyAlignment="1" applyProtection="1">
      <alignment vertical="top" wrapText="1"/>
      <protection locked="0"/>
    </xf>
    <xf fontId="10" fillId="24" borderId="2" numFmtId="0" xfId="0" applyFont="1" applyFill="1" applyBorder="1" applyAlignment="1" applyProtection="1">
      <alignment vertical="top" wrapText="1"/>
      <protection locked="0"/>
    </xf>
    <xf fontId="10" fillId="0" borderId="0" numFmtId="0" xfId="0" applyFont="1" applyAlignment="1" applyProtection="1">
      <alignment vertical="center"/>
    </xf>
    <xf fontId="10" fillId="0" borderId="2" numFmtId="0" xfId="0" applyFont="1" applyBorder="1" applyAlignment="1" applyProtection="1">
      <alignment vertical="center" wrapText="1"/>
    </xf>
    <xf fontId="10" fillId="42" borderId="2" numFmtId="3" xfId="0" applyNumberFormat="1" applyFont="1" applyFill="1" applyBorder="1" applyAlignment="1" applyProtection="1">
      <alignment horizontal="center" vertical="center" wrapText="1"/>
      <protection locked="0"/>
    </xf>
    <xf fontId="10" fillId="0" borderId="2" numFmtId="0" xfId="0" applyFont="1" applyBorder="1" applyAlignment="1" applyProtection="1">
      <alignment vertical="center" wrapText="1"/>
      <protection locked="0"/>
    </xf>
    <xf fontId="17" fillId="0" borderId="0" numFmtId="0" xfId="0" applyFont="1" applyAlignment="1" applyProtection="1">
      <alignment horizontal="center" vertical="center"/>
    </xf>
    <xf fontId="17" fillId="0" borderId="2" numFmtId="0" xfId="0" applyFont="1" applyBorder="1" applyAlignment="1" applyProtection="1">
      <alignment vertical="top" wrapText="1"/>
    </xf>
    <xf fontId="10" fillId="42" borderId="2" numFmtId="160" xfId="0" applyNumberFormat="1" applyFont="1" applyFill="1" applyBorder="1" applyAlignment="1" applyProtection="1">
      <alignment horizontal="center" vertical="center" wrapText="1"/>
      <protection locked="0"/>
    </xf>
    <xf fontId="10" fillId="0" borderId="0" numFmtId="0" xfId="0" applyFont="1" applyProtection="1"/>
    <xf fontId="10" fillId="0" borderId="2" numFmtId="0" xfId="0" applyFont="1" applyBorder="1" applyAlignment="1" applyProtection="1">
      <alignment vertical="top" wrapText="1"/>
    </xf>
    <xf fontId="10" fillId="24" borderId="2" numFmtId="14" xfId="0" applyNumberFormat="1" applyFont="1" applyFill="1" applyBorder="1" applyAlignment="1" applyProtection="1">
      <alignment vertical="top" wrapText="1"/>
      <protection locked="0"/>
    </xf>
    <xf fontId="10" fillId="42" borderId="2" numFmtId="14" xfId="0" applyNumberFormat="1" applyFont="1" applyFill="1" applyBorder="1" applyAlignment="1" applyProtection="1">
      <alignment vertical="top" wrapText="1"/>
      <protection locked="0"/>
    </xf>
    <xf fontId="10" fillId="0" borderId="8" numFmtId="0" xfId="0" applyFont="1" applyBorder="1" applyAlignment="1" applyProtection="1">
      <alignment vertical="center"/>
    </xf>
    <xf fontId="10" fillId="0" borderId="2" numFmtId="0" xfId="0" applyFont="1" applyBorder="1" applyAlignment="1" applyProtection="1">
      <alignment wrapText="1"/>
    </xf>
    <xf fontId="10" fillId="0" borderId="2" numFmtId="0" xfId="0" applyFont="1" applyBorder="1" applyProtection="1">
      <protection locked="0"/>
    </xf>
    <xf fontId="10" fillId="42" borderId="2" numFmtId="161" xfId="0" applyNumberFormat="1" applyFont="1" applyFill="1" applyBorder="1" applyAlignment="1" applyProtection="1">
      <alignment vertical="top" wrapText="1"/>
    </xf>
    <xf fontId="10" fillId="0" borderId="8" numFmtId="0" xfId="0" applyFont="1" applyBorder="1" applyProtection="1"/>
    <xf fontId="10" fillId="42" borderId="2" numFmtId="161" xfId="0" applyNumberFormat="1" applyFont="1" applyFill="1" applyBorder="1" applyAlignment="1" applyProtection="1">
      <alignment vertical="top" wrapText="1"/>
      <protection locked="0"/>
    </xf>
    <xf fontId="10" fillId="0" borderId="0" numFmtId="0" xfId="0" applyFont="1" applyAlignment="1" applyProtection="1">
      <alignment horizontal="center" vertical="center"/>
      <protection locked="0"/>
    </xf>
    <xf fontId="22" fillId="3" borderId="1" numFmtId="0" xfId="0" applyFont="1" applyFill="1" applyBorder="1" applyAlignment="1" applyProtection="1">
      <alignment horizontal="left" vertical="center" wrapText="1"/>
      <protection locked="0"/>
    </xf>
    <xf fontId="10" fillId="45" borderId="2" numFmtId="160" xfId="0" applyNumberFormat="1" applyFont="1" applyFill="1" applyBorder="1" applyAlignment="1" applyProtection="1">
      <alignment horizontal="center" vertical="center"/>
    </xf>
    <xf fontId="21" fillId="0" borderId="2" numFmtId="0" xfId="2" applyFont="1" applyBorder="1" applyAlignment="1" applyProtection="1">
      <alignment wrapText="1"/>
      <protection locked="0"/>
    </xf>
    <xf fontId="10" fillId="42" borderId="2" numFmtId="160" xfId="0" applyNumberFormat="1" applyFont="1" applyFill="1" applyBorder="1" applyAlignment="1" applyProtection="1">
      <alignment horizontal="center" vertical="center"/>
      <protection locked="0"/>
    </xf>
    <xf fontId="10" fillId="42" borderId="2" numFmtId="21" xfId="0" applyNumberFormat="1" applyFont="1" applyFill="1" applyBorder="1" applyAlignment="1" applyProtection="1">
      <alignment vertical="top" wrapText="1"/>
      <protection locked="0"/>
    </xf>
    <xf fontId="10" fillId="24" borderId="2" numFmtId="14" xfId="0" applyNumberFormat="1" applyFont="1" applyFill="1" applyBorder="1" applyAlignment="1" applyProtection="1">
      <alignment horizontal="center" vertical="top" wrapText="1"/>
      <protection locked="0"/>
    </xf>
    <xf fontId="10" fillId="42" borderId="2" numFmtId="4" xfId="0" applyNumberFormat="1" applyFont="1" applyFill="1" applyBorder="1" applyAlignment="1" applyProtection="1">
      <alignment horizontal="center" vertical="center"/>
      <protection locked="0"/>
    </xf>
    <xf fontId="10" fillId="45" borderId="2" numFmtId="160" xfId="0" applyNumberFormat="1" applyFont="1" applyFill="1" applyBorder="1" applyAlignment="1" applyProtection="1">
      <alignment horizontal="center" vertical="center"/>
      <protection locked="0"/>
    </xf>
    <xf fontId="10" fillId="45" borderId="2" numFmtId="160" xfId="0" applyNumberFormat="1" applyFont="1" applyFill="1" applyBorder="1" applyAlignment="1" applyProtection="1">
      <alignment horizontal="center" vertical="center"/>
      <protection locked="1"/>
    </xf>
    <xf fontId="10" fillId="24" borderId="2" numFmtId="0" xfId="0" applyFont="1" applyFill="1" applyBorder="1" applyAlignment="1" applyProtection="1">
      <alignment horizontal="center" vertical="top" wrapText="1"/>
      <protection locked="0"/>
    </xf>
    <xf fontId="17" fillId="0" borderId="2" numFmtId="0" xfId="0" applyFont="1" applyBorder="1" applyAlignment="1" applyProtection="1">
      <alignment horizontal="center" vertical="center" wrapText="1"/>
    </xf>
    <xf fontId="10" fillId="24" borderId="2" numFmtId="0" xfId="0" applyFont="1" applyFill="1" applyBorder="1" applyAlignment="1" applyProtection="1">
      <alignment wrapText="1"/>
      <protection locked="0"/>
    </xf>
    <xf fontId="10" fillId="0" borderId="0" numFmtId="0" xfId="0" applyFont="1" applyAlignment="1" applyProtection="1">
      <alignment vertical="top" wrapText="1"/>
      <protection locked="0"/>
    </xf>
    <xf fontId="17" fillId="41" borderId="2" numFmtId="0" xfId="0" applyFont="1" applyFill="1" applyBorder="1" applyAlignment="1" applyProtection="1">
      <alignment horizontal="center" vertical="top" wrapText="1"/>
      <protection locked="0"/>
    </xf>
    <xf fontId="17" fillId="43" borderId="2" numFmtId="0" xfId="0" applyFont="1" applyFill="1" applyBorder="1" applyAlignment="1" applyProtection="1">
      <alignment horizontal="center" vertical="top" wrapText="1"/>
      <protection locked="0"/>
    </xf>
    <xf fontId="10" fillId="0" borderId="2" numFmtId="160" xfId="0" applyNumberFormat="1" applyFont="1" applyBorder="1" applyAlignment="1" applyProtection="1">
      <alignment horizontal="center" vertical="center"/>
    </xf>
    <xf fontId="10" fillId="0" borderId="2" numFmtId="160" xfId="0" applyNumberFormat="1" applyFont="1" applyBorder="1" applyAlignment="1" applyProtection="1">
      <alignment horizontal="center" vertical="center"/>
      <protection locked="0"/>
    </xf>
    <xf fontId="10" fillId="0" borderId="2" numFmtId="0" xfId="0" applyFont="1" applyBorder="1" applyAlignment="1" applyProtection="1">
      <alignment vertical="top"/>
    </xf>
    <xf fontId="10" fillId="0" borderId="2" numFmtId="0" xfId="0" applyFont="1" applyBorder="1" applyAlignment="1" applyProtection="1">
      <alignment horizontal="center" vertical="center" wrapText="1"/>
    </xf>
    <xf fontId="10" fillId="42" borderId="2" numFmtId="22" xfId="0" applyNumberFormat="1" applyFont="1" applyFill="1" applyBorder="1" applyAlignment="1" applyProtection="1">
      <alignment vertical="top" wrapText="1"/>
      <protection locked="0"/>
    </xf>
    <xf fontId="10" fillId="42" borderId="2" numFmtId="162" xfId="0" applyNumberFormat="1" applyFont="1" applyFill="1" applyBorder="1" applyAlignment="1" applyProtection="1">
      <alignment vertical="top" wrapText="1"/>
      <protection locked="0"/>
    </xf>
    <xf fontId="10" fillId="0" borderId="2" numFmtId="0" xfId="0" applyFont="1" applyBorder="1" applyAlignment="1" applyProtection="1">
      <alignment wrapText="1"/>
      <protection locked="0"/>
    </xf>
    <xf fontId="17" fillId="42" borderId="2" numFmtId="162" xfId="0" applyNumberFormat="1" applyFont="1" applyFill="1" applyBorder="1" applyAlignment="1" applyProtection="1">
      <alignment vertical="top" wrapText="1"/>
      <protection locked="0"/>
    </xf>
    <xf fontId="10" fillId="48" borderId="2" numFmtId="160" xfId="0" applyNumberFormat="1" applyFont="1" applyFill="1" applyBorder="1" applyAlignment="1" applyProtection="1">
      <alignment horizontal="center" vertical="center"/>
      <protection locked="0"/>
    </xf>
    <xf fontId="17" fillId="42" borderId="2" numFmtId="0" xfId="0" applyFont="1" applyFill="1" applyBorder="1" applyAlignment="1" applyProtection="1">
      <alignment vertical="top" wrapText="1"/>
    </xf>
    <xf fontId="10" fillId="52" borderId="2" numFmtId="3" xfId="0" applyNumberFormat="1" applyFont="1" applyFill="1" applyBorder="1" applyAlignment="1" applyProtection="1">
      <alignment horizontal="center" vertical="center" wrapText="1"/>
      <protection locked="0"/>
    </xf>
    <xf fontId="10" fillId="42" borderId="2" numFmtId="163" xfId="0" applyNumberFormat="1" applyFont="1" applyFill="1" applyBorder="1" applyAlignment="1" applyProtection="1">
      <alignment vertical="top" wrapText="1"/>
      <protection locked="0"/>
    </xf>
    <xf fontId="17" fillId="0" borderId="12" numFmtId="0" xfId="0" applyFont="1" applyBorder="1" applyAlignment="1" applyProtection="1">
      <alignment vertical="center" wrapText="1"/>
      <protection locked="0"/>
    </xf>
    <xf fontId="17" fillId="0" borderId="7" numFmtId="0" xfId="0" applyFont="1" applyBorder="1" applyAlignment="1" applyProtection="1">
      <alignment vertical="center" wrapText="1"/>
      <protection locked="0"/>
    </xf>
    <xf fontId="10" fillId="24" borderId="2" numFmtId="164" xfId="0" applyNumberFormat="1" applyFont="1" applyFill="1" applyBorder="1" applyAlignment="1" applyProtection="1">
      <alignment vertical="top" wrapText="1"/>
      <protection locked="0"/>
    </xf>
    <xf fontId="23" fillId="42" borderId="2" numFmtId="0" xfId="0" applyFont="1" applyFill="1" applyBorder="1" applyAlignment="1" applyProtection="1">
      <alignment indent="2" vertical="top" wrapText="1"/>
      <protection locked="0"/>
    </xf>
    <xf fontId="10" fillId="0" borderId="2" numFmtId="0" xfId="0" applyFont="1" applyBorder="1" applyAlignment="1" applyProtection="1">
      <alignment horizontal="center" vertical="center"/>
      <protection locked="0"/>
    </xf>
    <xf fontId="10" fillId="45" borderId="2" numFmtId="0" xfId="0" applyFont="1" applyFill="1" applyBorder="1" applyProtection="1">
      <protection locked="0"/>
    </xf>
    <xf fontId="10" fillId="42" borderId="2" numFmtId="0" xfId="0" applyFont="1" applyFill="1" applyBorder="1" applyAlignment="1" applyProtection="1">
      <alignment indent="2" vertical="top" wrapText="1"/>
      <protection locked="0"/>
    </xf>
    <xf fontId="10" fillId="2" borderId="0" numFmtId="0" xfId="0" applyFont="1" applyFill="1" applyAlignment="1" applyProtection="1">
      <alignment vertical="top" wrapText="1"/>
      <protection locked="0"/>
    </xf>
    <xf fontId="0" fillId="0" borderId="0" numFmtId="0" xfId="0" applyAlignment="1">
      <alignment horizontal="center" vertical="center"/>
    </xf>
    <xf fontId="15" fillId="0" borderId="2" numFmtId="0" xfId="0" applyFont="1" applyBorder="1" applyAlignment="1">
      <alignment horizontal="center" vertical="center" wrapText="1"/>
    </xf>
    <xf fontId="15" fillId="0" borderId="2" numFmtId="0" xfId="0" applyFont="1" applyBorder="1" applyAlignment="1">
      <alignment horizontal="left" vertical="center" wrapText="1"/>
    </xf>
    <xf fontId="24" fillId="0" borderId="2" numFmtId="0" xfId="0" applyFont="1" applyBorder="1" applyAlignment="1">
      <alignment horizontal="center" vertical="center" wrapText="1"/>
    </xf>
    <xf fontId="24" fillId="0" borderId="2" numFmtId="0" xfId="0" applyFont="1" applyBorder="1" applyAlignment="1">
      <alignment horizontal="left" vertical="top" wrapText="1"/>
    </xf>
    <xf fontId="24" fillId="0" borderId="2" numFmtId="4" xfId="0" applyNumberFormat="1" applyFont="1" applyBorder="1" applyAlignment="1">
      <alignment horizontal="center" vertical="top"/>
    </xf>
    <xf fontId="24" fillId="0" borderId="2" numFmtId="4" xfId="0" applyNumberFormat="1" applyFont="1" applyBorder="1" applyAlignment="1">
      <alignment horizontal="center" vertical="top" wrapText="1"/>
    </xf>
    <xf fontId="24" fillId="0" borderId="3" numFmtId="0" xfId="0" applyFont="1" applyBorder="1" applyAlignment="1">
      <alignment horizontal="center" vertical="center" wrapText="1"/>
    </xf>
    <xf fontId="24" fillId="53" borderId="2" numFmtId="4" xfId="0" applyNumberFormat="1" applyFont="1" applyFill="1" applyBorder="1" applyAlignment="1">
      <alignment horizontal="center" vertical="top"/>
    </xf>
    <xf fontId="24" fillId="53" borderId="2" numFmtId="4" xfId="0" applyNumberFormat="1" applyFont="1" applyFill="1" applyBorder="1" applyAlignment="1">
      <alignment horizontal="center" vertical="top" wrapText="1"/>
    </xf>
    <xf fontId="24" fillId="0" borderId="5" numFmtId="0" xfId="0" applyFont="1" applyBorder="1" applyAlignment="1">
      <alignment horizontal="center" vertical="center" wrapText="1"/>
    </xf>
    <xf fontId="24" fillId="0" borderId="4" numFmtId="0" xfId="0" applyFont="1" applyBorder="1" applyAlignment="1">
      <alignment horizontal="center" vertical="center" wrapText="1"/>
    </xf>
    <xf fontId="25" fillId="0" borderId="2" numFmtId="0" xfId="0" applyFont="1" applyBorder="1" applyAlignment="1">
      <alignment horizontal="center" vertical="top" wrapText="1"/>
    </xf>
    <xf fontId="25" fillId="0" borderId="2" numFmtId="0" xfId="0" applyFont="1" applyBorder="1" applyAlignment="1">
      <alignment horizontal="left" vertical="top" wrapText="1"/>
    </xf>
    <xf fontId="24" fillId="0" borderId="2" numFmtId="49" xfId="0" applyNumberFormat="1" applyFont="1" applyBorder="1" applyAlignment="1">
      <alignment horizontal="center" vertical="center" wrapText="1"/>
    </xf>
    <xf fontId="24" fillId="0" borderId="3" numFmtId="0" xfId="0" applyFont="1" applyBorder="1" applyAlignment="1">
      <alignment horizontal="left" vertical="top" wrapText="1"/>
    </xf>
    <xf fontId="24" fillId="0" borderId="3" numFmtId="4" xfId="0" applyNumberFormat="1" applyFont="1" applyBorder="1" applyAlignment="1">
      <alignment horizontal="center" vertical="top"/>
    </xf>
    <xf fontId="24" fillId="0" borderId="3" numFmtId="4" xfId="0" applyNumberFormat="1" applyFont="1" applyBorder="1" applyAlignment="1">
      <alignment horizontal="center" vertical="top" wrapText="1"/>
    </xf>
    <xf fontId="24" fillId="0" borderId="6" numFmtId="0" xfId="0" applyFont="1" applyBorder="1" applyAlignment="1">
      <alignment horizontal="left" vertical="top" wrapText="1"/>
    </xf>
    <xf fontId="0" fillId="0" borderId="2" numFmtId="0" xfId="0" applyBorder="1"/>
    <xf fontId="24" fillId="0" borderId="8" numFmtId="0" xfId="0" applyFont="1" applyBorder="1" applyAlignment="1">
      <alignment horizontal="left" vertical="top" wrapText="1"/>
    </xf>
    <xf fontId="26" fillId="0" borderId="2" numFmtId="0" xfId="0" applyFont="1" applyBorder="1"/>
    <xf fontId="27" fillId="0" borderId="2" numFmtId="4" xfId="0" applyNumberFormat="1" applyFont="1" applyBorder="1" applyAlignment="1">
      <alignment horizontal="center" vertical="top"/>
    </xf>
    <xf fontId="28" fillId="0" borderId="0" numFmtId="0" xfId="3" applyFont="1" applyAlignment="1" applyProtection="1">
      <alignment vertical="top"/>
      <protection locked="0"/>
    </xf>
    <xf fontId="29" fillId="0" borderId="0" numFmtId="0" xfId="3" applyFont="1" applyAlignment="1" applyProtection="1">
      <alignment vertical="top"/>
      <protection locked="0"/>
    </xf>
    <xf fontId="23" fillId="0" borderId="0" numFmtId="0" xfId="3" applyFont="1" applyAlignment="1" applyProtection="1">
      <alignment horizontal="center" vertical="center" wrapText="1"/>
      <protection locked="0"/>
    </xf>
    <xf fontId="23" fillId="0" borderId="0" numFmtId="0" xfId="3" applyFont="1" applyAlignment="1" applyProtection="1">
      <alignment horizontal="center"/>
      <protection locked="0"/>
    </xf>
    <xf fontId="23" fillId="0" borderId="0" numFmtId="0" xfId="3" applyFont="1" applyAlignment="1" applyProtection="1">
      <alignment horizontal="center" vertical="top" wrapText="1"/>
      <protection locked="0"/>
    </xf>
    <xf fontId="23" fillId="0" borderId="0" numFmtId="0" xfId="3" applyFont="1" applyAlignment="1" applyProtection="1">
      <alignment horizontal="center" vertical="top" wrapText="1"/>
    </xf>
    <xf fontId="30" fillId="0" borderId="0" numFmtId="0" xfId="3" applyFont="1" applyAlignment="1" applyProtection="1">
      <alignment horizontal="center" wrapText="1"/>
      <protection locked="0"/>
    </xf>
    <xf fontId="30" fillId="0" borderId="0" numFmtId="0" xfId="3" applyFont="1" applyAlignment="1" applyProtection="1">
      <alignment horizontal="center" wrapText="1"/>
    </xf>
    <xf fontId="23" fillId="0" borderId="0" numFmtId="0" xfId="3" applyFont="1" applyAlignment="1" applyProtection="1">
      <alignment horizontal="center" vertical="center" wrapText="1"/>
    </xf>
    <xf fontId="23" fillId="0" borderId="0" numFmtId="0" xfId="3" applyFont="1" applyAlignment="1" applyProtection="1">
      <alignment horizontal="right" vertical="top" wrapText="1"/>
      <protection locked="0"/>
    </xf>
    <xf fontId="23" fillId="0" borderId="0" numFmtId="0" xfId="3" applyFont="1" applyAlignment="1" applyProtection="1">
      <alignment horizontal="right" vertical="top" wrapText="1"/>
    </xf>
    <xf fontId="23" fillId="0" borderId="0" numFmtId="0" xfId="3" applyFont="1" applyAlignment="1" applyProtection="1">
      <alignment horizontal="right" wrapText="1"/>
      <protection locked="0"/>
    </xf>
    <xf fontId="23" fillId="0" borderId="0" numFmtId="0" xfId="3" applyFont="1" applyAlignment="1" applyProtection="1">
      <alignment horizontal="right" wrapText="1"/>
    </xf>
    <xf fontId="31" fillId="0" borderId="0" numFmtId="0" xfId="0" applyFont="1"/>
  </cellXfs>
  <cellStyles count="7">
    <cellStyle name="Hyperlink" xfId="1"/>
    <cellStyle name="Гиперссылка" xfId="2" builtinId="8"/>
    <cellStyle name="Обычный" xfId="0" builtinId="0"/>
    <cellStyle name="Обычный 2" xfId="3"/>
    <cellStyle name="Обычный 3" xfId="4"/>
    <cellStyle name="Обычный 4" xfId="5"/>
    <cellStyle name="Обычный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3" Type="http://schemas.openxmlformats.org/officeDocument/2006/relationships/worksheet" Target="worksheets/sheet11.xml"/><Relationship  Id="rId11" Type="http://schemas.openxmlformats.org/officeDocument/2006/relationships/worksheet" Target="worksheets/sheet9.xml"/><Relationship  Id="rId18" Type="http://schemas.openxmlformats.org/officeDocument/2006/relationships/styles" Target="styles.xml"/><Relationship  Id="rId17" Type="http://schemas.openxmlformats.org/officeDocument/2006/relationships/sharedStrings" Target="sharedStrings.xml"/><Relationship  Id="rId10" Type="http://schemas.openxmlformats.org/officeDocument/2006/relationships/worksheet" Target="worksheets/sheet8.xml"/><Relationship  Id="rId15" Type="http://schemas.openxmlformats.org/officeDocument/2006/relationships/worksheet" Target="worksheets/sheet13.xml"/><Relationship  Id="rId9" Type="http://schemas.openxmlformats.org/officeDocument/2006/relationships/worksheet" Target="worksheets/sheet7.xml"/><Relationship  Id="rId8" Type="http://schemas.openxmlformats.org/officeDocument/2006/relationships/worksheet" Target="worksheets/sheet6.xml"/><Relationship  Id="rId7" Type="http://schemas.openxmlformats.org/officeDocument/2006/relationships/worksheet" Target="worksheets/sheet5.xml"/><Relationship  Id="rId14" Type="http://schemas.openxmlformats.org/officeDocument/2006/relationships/worksheet" Target="worksheets/sheet12.xml"/><Relationship  Id="rId6" Type="http://schemas.openxmlformats.org/officeDocument/2006/relationships/worksheet" Target="worksheets/sheet4.xml"/><Relationship  Id="rId5" Type="http://schemas.openxmlformats.org/officeDocument/2006/relationships/worksheet" Target="worksheets/sheet3.xml"/><Relationship  Id="rId4" Type="http://schemas.openxmlformats.org/officeDocument/2006/relationships/worksheet" Target="worksheets/sheet2.xml"/><Relationship  Id="rId16" Type="http://schemas.openxmlformats.org/officeDocument/2006/relationships/theme" Target="theme/theme1.xml"/><Relationship  Id="rId12" Type="http://schemas.openxmlformats.org/officeDocument/2006/relationships/worksheet" Target="worksheets/sheet10.xml"/><Relationship  Id="rId3" Type="http://schemas.openxmlformats.org/officeDocument/2006/relationships/worksheet" Target="worksheets/sheet1.xml"/><Relationship  Id="rId2" Type="http://schemas.microsoft.com/office/2017/10/relationships/person" Target="persons/person.xml"/><Relationship  Id="rId1" Type="http://schemas.openxmlformats.org/officeDocument/2006/relationships/externalLink" Target="externalLinks/externalLink1.xml"/></Relationships>
</file>

<file path=xl/externalLinks/_rels/externalLink1.xml.rels><?xml version="1.0" encoding="UTF-8" standalone="yes"?><Relationships xmlns="http://schemas.openxmlformats.org/package/2006/relationships"><Relationship  Id="rId1" Type="http://schemas.openxmlformats.org/officeDocument/2006/relationships/externalLinkPath" Target="/Users/&#1052;&#1080;&#1085;&#1101;&#1082;&#1086;&#1085;&#1086;&#1084;&#1088;&#1072;&#1079;&#1074;&#1080;&#1090;&#1080;&#1103;%20&#1056;&#1040;/Downloads/&#1086;&#1094;&#1077;&#1085;&#1082;&#1072;%20&#1101;&#1092;&#1092;&#1077;&#1082;&#1090;&#1080;&#1074;&#1085;&#1086;&#1089;&#1090;&#1080;%202020_&#1063;&#1045;&#1052;&#1040;&#1051;%20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Доска объявлений"/>
      <sheetName val="Справочник"/>
      <sheetName val="Мониторинг согласования"/>
      <sheetName val="Общее и доп образование"/>
      <sheetName val="Дошкольное образование"/>
      <sheetName val="Культура"/>
      <sheetName val="Физическая культура и спорт"/>
      <sheetName val="Жилищно-коммунальное хозяйство"/>
      <sheetName val="Жилищное строительство и обеспе"/>
      <sheetName val="Доклад Главы"/>
      <sheetName val="Энергосбережение и повышение эн"/>
      <sheetName val="Титул Доклада"/>
      <sheetName val="Экономическое развитие"/>
      <sheetName val="Независимая оценка"/>
      <sheetName val="Организация муниципального упра"/>
    </sheetNames>
    <sheetDataSet>
      <sheetData sheetId="0"/>
      <sheetData sheetId="1">
        <row r="31">
          <cell r="E31" t="str">
            <v xml:space="preserve">Бокова Алла Мироновна</v>
          </cell>
          <cell r="F31" t="str">
            <v xml:space="preserve">8 (38822) 2 31 03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Kandarakov" id="{95EAAFE2-194D-9A0F-1DFA-7ED2035F68A4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K3" personId="{95EAAFE2-194D-9A0F-1DFA-7ED2035F68A4}" id="{001900F7-0045-44C5-85B0-001500F500D9}" done="0">
    <text xml:space="preserve">Пояснительная записка доступна ТОЛЬКО для просмотра. Чтобы внести корректировку в пояснительную записку, необходимо выйти из данной таблицы и зайти в пояснительную записку в папке
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K3" personId="{95EAAFE2-194D-9A0F-1DFA-7ED2035F68A4}" id="{009A001F-000E-428A-BF31-002D005E006A}" done="0">
    <text xml:space="preserve">Пояснительная записка доступна ТОЛЬКО для просмотра. Чтобы внести корректировку в пояснительную записку, необходимо выйти из данной таблицы и зайти в пояснительную записку в папке
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K3" personId="{95EAAFE2-194D-9A0F-1DFA-7ED2035F68A4}" id="{0060001E-00EC-4C17-A620-00D6000A0078}" done="0">
    <text xml:space="preserve">Пояснительная записка доступна ТОЛЬКО для просмотра. Чтобы внести корректировку в пояснительную записку, необходимо выйти из данной таблицы и зайти в пояснительную записку в папке
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K3" personId="{95EAAFE2-194D-9A0F-1DFA-7ED2035F68A4}" id="{00CA0070-00AB-48F0-8FF1-0063008200A6}" done="0">
    <text xml:space="preserve">Пояснительная записка доступна ТОЛЬКО для просмотра. Чтобы внести корректировку в пояснительную записку, необходимо выйти из данной таблицы и зайти в пояснительную записку в папке
</text>
  </threadedComment>
</ThreadedComments>
</file>

<file path=xl/threadedComments/threadedComment5.xml><?xml version="1.0" encoding="utf-8"?>
<ThreadedComments xmlns="http://schemas.microsoft.com/office/spreadsheetml/2018/threadedcomments" xmlns:x="http://schemas.openxmlformats.org/spreadsheetml/2006/main">
  <threadedComment ref="K3" personId="{95EAAFE2-194D-9A0F-1DFA-7ED2035F68A4}" id="{0034007E-0065-46CA-9816-006E008500A0}" done="0">
    <text xml:space="preserve">Пояснительная записка доступна ТОЛЬКО для просмотра. Чтобы внести корректировку в пояснительную записку, необходимо выйти из данной таблицы и зайти в пояснительную записку в папке
</text>
  </threadedComment>
</ThreadedComments>
</file>

<file path=xl/threadedComments/threadedComment6.xml><?xml version="1.0" encoding="utf-8"?>
<ThreadedComments xmlns="http://schemas.microsoft.com/office/spreadsheetml/2018/threadedcomments" xmlns:x="http://schemas.openxmlformats.org/spreadsheetml/2006/main">
  <threadedComment ref="K3" personId="{95EAAFE2-194D-9A0F-1DFA-7ED2035F68A4}" id="{00500049-001F-41A9-A83C-000100BD00D2}" done="0">
    <text xml:space="preserve">Пояснительная записка доступна ТОЛЬКО для просмотра. Чтобы внести корректировку в пояснительную записку, необходимо выйти из данной таблицы и зайти в пояснительную записку в папке
</text>
  </threadedComment>
  <threadedComment ref="S6" personId="{95EAAFE2-194D-9A0F-1DFA-7ED2035F68A4}" id="{003300E7-00C8-4ABA-AADF-00A900AC00C3}" done="0">
    <text xml:space="preserve">Выберите отметку о рассмотрении материалов из списка
</text>
  </threadedComment>
  <threadedComment ref="S11" personId="{95EAAFE2-194D-9A0F-1DFA-7ED2035F68A4}" id="{E35A820E-C555-D728-A4E2-984FDE01276D}" done="0">
    <text xml:space="preserve">Выберите отметку о рассмотрении материалов из списка
</text>
  </threadedComment>
  <threadedComment ref="S18" personId="{95EAAFE2-194D-9A0F-1DFA-7ED2035F68A4}" id="{CB65C740-27F2-DAD8-219D-79B69F9C2A14}" done="0">
    <text xml:space="preserve">Выберите отметку о рассмотрении материалов из списка
</text>
  </threadedComment>
  <threadedComment ref="S7" personId="{95EAAFE2-194D-9A0F-1DFA-7ED2035F68A4}" id="{0E53D4A4-8718-985E-115D-2AA5FC88CE8D}" done="0">
    <text xml:space="preserve">Выберите отметку о рассмотрении материалов из списка
</text>
  </threadedComment>
  <threadedComment ref="S8" personId="{95EAAFE2-194D-9A0F-1DFA-7ED2035F68A4}" id="{D8D8DCB6-4972-9AAD-F301-585FC1CA336D}" done="0">
    <text xml:space="preserve">Выберите отметку о рассмотрении материалов из списка
</text>
  </threadedComment>
  <threadedComment ref="S19" personId="{95EAAFE2-194D-9A0F-1DFA-7ED2035F68A4}" id="{D5AE831F-EB41-EA0D-A2BF-D50073AACF2E}" done="0">
    <text xml:space="preserve">Выберите отметку о рассмотрении материалов из списка
</text>
  </threadedComment>
  <threadedComment ref="S9" personId="{95EAAFE2-194D-9A0F-1DFA-7ED2035F68A4}" id="{A1E4C0F4-3F3A-EB70-8D1F-A7B06B74A948}" done="0">
    <text xml:space="preserve">Выберите отметку о рассмотрении материалов из списка
</text>
  </threadedComment>
  <threadedComment ref="S14" personId="{95EAAFE2-194D-9A0F-1DFA-7ED2035F68A4}" id="{79CE7077-398D-5C3D-08B4-4FC917D8F633}" done="0">
    <text xml:space="preserve">Выберите отметку о рассмотрении материалов из списка
</text>
  </threadedComment>
  <threadedComment ref="S10" personId="{95EAAFE2-194D-9A0F-1DFA-7ED2035F68A4}" id="{6A333EC8-875E-2038-3CB3-13940A78F630}" done="0">
    <text xml:space="preserve">Выберите отметку о рассмотрении материалов из списка
</text>
  </threadedComment>
  <threadedComment ref="S12" personId="{95EAAFE2-194D-9A0F-1DFA-7ED2035F68A4}" id="{92A6EB42-9F56-A8FF-1EF4-D89EEF745904}" done="0">
    <text xml:space="preserve">Выберите отметку о рассмотрении материалов из списка
</text>
  </threadedComment>
  <threadedComment ref="S13" personId="{95EAAFE2-194D-9A0F-1DFA-7ED2035F68A4}" id="{92BAFB2B-AF87-FF7A-7A84-A7BF111E027B}" done="0">
    <text xml:space="preserve">Выберите отметку о рассмотрении материалов из списка
</text>
  </threadedComment>
  <threadedComment ref="S15" personId="{95EAAFE2-194D-9A0F-1DFA-7ED2035F68A4}" id="{7A489318-72CF-B20A-146A-8007E70FCC72}" done="0">
    <text xml:space="preserve">Выберите отметку о рассмотрении материалов из списка
</text>
  </threadedComment>
  <threadedComment ref="S16" personId="{95EAAFE2-194D-9A0F-1DFA-7ED2035F68A4}" id="{F8639B95-7E79-4F92-F07B-6A4AC54C3EAA}" done="0">
    <text xml:space="preserve">Выберите отметку о рассмотрении материалов из списка
</text>
  </threadedComment>
  <threadedComment ref="S17" personId="{95EAAFE2-194D-9A0F-1DFA-7ED2035F68A4}" id="{73C03678-22BB-7E19-9561-9DABEFE2277D}" done="0">
    <text xml:space="preserve">Выберите отметку о рассмотрении материалов из списка
</text>
  </threadedComment>
</ThreadedComments>
</file>

<file path=xl/threadedComments/threadedComment7.xml><?xml version="1.0" encoding="utf-8"?>
<ThreadedComments xmlns="http://schemas.microsoft.com/office/spreadsheetml/2018/threadedcomments" xmlns:x="http://schemas.openxmlformats.org/spreadsheetml/2006/main">
  <threadedComment ref="K3" personId="{95EAAFE2-194D-9A0F-1DFA-7ED2035F68A4}" id="{00F7005C-001E-4357-94B2-00AE00AC00A1}" done="0">
    <text xml:space="preserve">Пояснительная записка доступна ТОЛЬКО для просмотра. Чтобы внести корректировку в пояснительную записку, необходимо выйти из данной таблицы и зайти в пояснительную записку в папке
</text>
  </threadedComment>
</ThreadedComments>
</file>

<file path=xl/threadedComments/threadedComment8.xml><?xml version="1.0" encoding="utf-8"?>
<ThreadedComments xmlns="http://schemas.microsoft.com/office/spreadsheetml/2018/threadedcomments" xmlns:x="http://schemas.openxmlformats.org/spreadsheetml/2006/main">
  <threadedComment ref="K3" personId="{95EAAFE2-194D-9A0F-1DFA-7ED2035F68A4}" id="{004E0014-0025-4EAB-9AB1-00C9008D00C5}" done="0">
    <text xml:space="preserve">Пояснительная записка доступна ТОЛЬКО для просмотра. Чтобы внести корректировку в пояснительную записку, необходимо выйти из данной таблицы и зайти в пояснительную записку в папке
</text>
  </threadedComment>
</ThreadedComments>
</file>

<file path=xl/threadedComments/threadedComment9.xml><?xml version="1.0" encoding="utf-8"?>
<ThreadedComments xmlns="http://schemas.microsoft.com/office/spreadsheetml/2018/threadedcomments" xmlns:x="http://schemas.openxmlformats.org/spreadsheetml/2006/main">
  <threadedComment ref="K3" personId="{95EAAFE2-194D-9A0F-1DFA-7ED2035F68A4}" id="{00D40013-005D-4E4C-A34C-00BB007100F0}" done="0">
    <text xml:space="preserve">Пояснительная записка доступна ТОЛЬКО для просмотра. Чтобы внести корректировку в пояснительную записку, необходимо выйти из данной таблицы и зайти в пояснительную записку в папке
</text>
  </threadedComment>
</ThreadedComments>
</file>

<file path=xl/threadedComments/threadedComment10.xml><?xml version="1.0" encoding="utf-8"?>
<ThreadedComments xmlns="http://schemas.microsoft.com/office/spreadsheetml/2018/threadedcomments" xmlns:x="http://schemas.openxmlformats.org/spreadsheetml/2006/main">
  <threadedComment ref="K3" personId="{95EAAFE2-194D-9A0F-1DFA-7ED2035F68A4}" id="{006300A0-008B-4E7D-989E-0016005400A7}" done="0">
    <text xml:space="preserve">Пояснительная записка доступна ТОЛЬКО для просмотра. Чтобы внести корректировку в пояснительную записку, необходимо выйти из данной таблицы и зайти в пояснительную записку в папке
</text>
  </threadedComment>
</ThreadedComments>
</file>

<file path=xl/worksheets/_rels/sheet1.xml.rels><?xml version="1.0" encoding="UTF-8" standalone="yes"?><Relationships xmlns="http://schemas.openxmlformats.org/package/2006/relationships"><Relationship  Id="rId23" Type="http://schemas.openxmlformats.org/officeDocument/2006/relationships/hyperlink" Target="mailto:taa@mfmail.ru" TargetMode="External"/><Relationship  Id="rId22" Type="http://schemas.openxmlformats.org/officeDocument/2006/relationships/hyperlink" Target="mailto:invest-minregion@mail.ru" TargetMode="External"/><Relationship  Id="rId25" Type="http://schemas.openxmlformats.org/officeDocument/2006/relationships/hyperlink" Target="mailto:chepkanakova.ia@mail.ru" TargetMode="External"/><Relationship  Id="rId21" Type="http://schemas.openxmlformats.org/officeDocument/2006/relationships/hyperlink" Target="mailto:minfinkursaeva@yandex.ru" TargetMode="External"/><Relationship  Id="rId13" Type="http://schemas.openxmlformats.org/officeDocument/2006/relationships/hyperlink" Target="mailto:ddo@mon-ra.ru" TargetMode="External"/><Relationship  Id="rId24" Type="http://schemas.openxmlformats.org/officeDocument/2006/relationships/hyperlink" Target="mailto:agsn.minregion@mail.ru" TargetMode="External"/><Relationship  Id="rId11" Type="http://schemas.openxmlformats.org/officeDocument/2006/relationships/hyperlink" Target="mailto:econom@mon-ra.ru" TargetMode="External"/><Relationship  Id="rId18" Type="http://schemas.openxmlformats.org/officeDocument/2006/relationships/hyperlink" Target="mailto:economy@minregion-ra.ru" TargetMode="External"/><Relationship  Id="rId17" Type="http://schemas.openxmlformats.org/officeDocument/2006/relationships/hyperlink" Target="mailto:gilpolitika.minregion@mail.ru" TargetMode="External"/><Relationship  Id="rId10" Type="http://schemas.openxmlformats.org/officeDocument/2006/relationships/hyperlink" Target="mailto:doshkol@mon-ra.ru" TargetMode="External"/><Relationship  Id="rId26" Type="http://schemas.openxmlformats.org/officeDocument/2006/relationships/hyperlink" Target="mailto:beleeva@mintrud-altay.ru" TargetMode="External"/><Relationship  Id="rId15" Type="http://schemas.openxmlformats.org/officeDocument/2006/relationships/hyperlink" Target="mailto:tirishkina@mon-ra.ru" TargetMode="External"/><Relationship  Id="rId9" Type="http://schemas.openxmlformats.org/officeDocument/2006/relationships/hyperlink" Target="mailto:ttb@sportkom04.ru" TargetMode="External"/><Relationship  Id="rId20" Type="http://schemas.openxmlformats.org/officeDocument/2006/relationships/hyperlink" Target="mailto:tey@mfmail.ru" TargetMode="External"/><Relationship  Id="rId19" Type="http://schemas.openxmlformats.org/officeDocument/2006/relationships/hyperlink" Target="mailto:invest-minregion@%20yandex.ru" TargetMode="External"/><Relationship  Id="rId8" Type="http://schemas.openxmlformats.org/officeDocument/2006/relationships/hyperlink" Target="mailto:econom.minkulturi.ra@yandex.ru" TargetMode="External"/><Relationship  Id="rId7" Type="http://schemas.openxmlformats.org/officeDocument/2006/relationships/hyperlink" Target="mailto:nikitina@mon-ra.ru" TargetMode="External"/><Relationship  Id="rId14" Type="http://schemas.openxmlformats.org/officeDocument/2006/relationships/hyperlink" Target="mailto:bidinova@mon-ra.ru" TargetMode="External"/><Relationship  Id="rId6" Type="http://schemas.openxmlformats.org/officeDocument/2006/relationships/hyperlink" Target="mailto:gospro@mineco04.ru" TargetMode="External"/><Relationship  Id="rId5" Type="http://schemas.openxmlformats.org/officeDocument/2006/relationships/hyperlink" Target="mailto:transport@minregion-ra.ru" TargetMode="External"/><Relationship  Id="rId4" Type="http://schemas.openxmlformats.org/officeDocument/2006/relationships/hyperlink" Target="mailto:abramenko.mcx@yandex.ru" TargetMode="External"/><Relationship  Id="rId16" Type="http://schemas.openxmlformats.org/officeDocument/2006/relationships/hyperlink" Target="mailto:klokova.ekaterinka@yandex.ru" TargetMode="External"/><Relationship  Id="rId12" Type="http://schemas.openxmlformats.org/officeDocument/2006/relationships/hyperlink" Target="mailto:volkhina@mon-ra.ru" TargetMode="External"/><Relationship  Id="rId3" Type="http://schemas.openxmlformats.org/officeDocument/2006/relationships/hyperlink" Target="mailto:res1@mineco04.ru" TargetMode="External"/><Relationship  Id="rId2" Type="http://schemas.openxmlformats.org/officeDocument/2006/relationships/hyperlink" Target="mailto:okr@mineco04.ru" TargetMode="External"/><Relationship  Id="rId1" Type="http://schemas.openxmlformats.org/officeDocument/2006/relationships/hyperlink" Target="mailto:04invest@mineco04.ru" TargetMode="External"/></Relationships>
</file>

<file path=xl/worksheets/_rels/sheet2.xml.rels><?xml version="1.0" encoding="UTF-8" standalone="yes"?><Relationships xmlns="http://schemas.openxmlformats.org/package/2006/relationships"><Relationship  Id="rId4" Type="http://schemas.openxmlformats.org/officeDocument/2006/relationships/vmlDrawing" Target="../drawings/vmlDrawing1.vml"/><Relationship  Id="rId3" Type="http://schemas.openxmlformats.org/officeDocument/2006/relationships/comments" Target="../comments1.xml"/><Relationship  Id="rId2" Type="http://schemas.microsoft.com/office/2017/10/relationships/threadedComment" Target="../threadedComments/threadedComment1.xml"/><Relationship  Id="rId1" Type="http://schemas.openxmlformats.org/officeDocument/2006/relationships/hyperlink" Target="https://yadi.sk/i/qNE2kKib3U9fmv" TargetMode="External"/></Relationships>
</file>

<file path=xl/worksheets/_rels/sheet3.xml.rels><?xml version="1.0" encoding="UTF-8" standalone="yes"?><Relationships xmlns="http://schemas.openxmlformats.org/package/2006/relationships"><Relationship  Id="rId4" Type="http://schemas.openxmlformats.org/officeDocument/2006/relationships/vmlDrawing" Target="../drawings/vmlDrawing2.vml"/><Relationship  Id="rId3" Type="http://schemas.openxmlformats.org/officeDocument/2006/relationships/comments" Target="../comments2.xml"/><Relationship  Id="rId2" Type="http://schemas.microsoft.com/office/2017/10/relationships/threadedComment" Target="../threadedComments/threadedComment2.xml"/><Relationship  Id="rId1" Type="http://schemas.openxmlformats.org/officeDocument/2006/relationships/hyperlink" Target="https://yadi.sk/i/qNE2kKib3U9fmv" TargetMode="External"/></Relationships>
</file>

<file path=xl/worksheets/_rels/sheet4.xml.rels><?xml version="1.0" encoding="UTF-8" standalone="yes"?><Relationships xmlns="http://schemas.openxmlformats.org/package/2006/relationships"><Relationship  Id="rId4" Type="http://schemas.openxmlformats.org/officeDocument/2006/relationships/vmlDrawing" Target="../drawings/vmlDrawing3.vml"/><Relationship  Id="rId3" Type="http://schemas.openxmlformats.org/officeDocument/2006/relationships/comments" Target="../comments3.xml"/><Relationship  Id="rId2" Type="http://schemas.microsoft.com/office/2017/10/relationships/threadedComment" Target="../threadedComments/threadedComment3.xml"/><Relationship  Id="rId1" Type="http://schemas.openxmlformats.org/officeDocument/2006/relationships/hyperlink" Target="https://yadi.sk/i/qNE2kKib3U9fmv" TargetMode="External"/></Relationships>
</file>

<file path=xl/worksheets/_rels/sheet5.xml.rels><?xml version="1.0" encoding="UTF-8" standalone="yes"?><Relationships xmlns="http://schemas.openxmlformats.org/package/2006/relationships"><Relationship  Id="rId4" Type="http://schemas.openxmlformats.org/officeDocument/2006/relationships/vmlDrawing" Target="../drawings/vmlDrawing4.vml"/><Relationship  Id="rId3" Type="http://schemas.openxmlformats.org/officeDocument/2006/relationships/comments" Target="../comments4.xml"/><Relationship  Id="rId2" Type="http://schemas.microsoft.com/office/2017/10/relationships/threadedComment" Target="../threadedComments/threadedComment4.xml"/><Relationship  Id="rId1" Type="http://schemas.openxmlformats.org/officeDocument/2006/relationships/hyperlink" Target="https://yadi.sk/i/qNE2kKib3U9fmv" TargetMode="External"/></Relationships>
</file>

<file path=xl/worksheets/_rels/sheet6.xml.rels><?xml version="1.0" encoding="UTF-8" standalone="yes"?><Relationships xmlns="http://schemas.openxmlformats.org/package/2006/relationships"><Relationship  Id="rId4" Type="http://schemas.openxmlformats.org/officeDocument/2006/relationships/vmlDrawing" Target="../drawings/vmlDrawing5.vml"/><Relationship  Id="rId3" Type="http://schemas.openxmlformats.org/officeDocument/2006/relationships/comments" Target="../comments5.xml"/><Relationship  Id="rId2" Type="http://schemas.microsoft.com/office/2017/10/relationships/threadedComment" Target="../threadedComments/threadedComment5.xml"/><Relationship  Id="rId1" Type="http://schemas.openxmlformats.org/officeDocument/2006/relationships/hyperlink" Target="https://yadi.sk/i/qNE2kKib3U9fmv" TargetMode="External"/></Relationships>
</file>

<file path=xl/worksheets/_rels/sheet7.xml.rels><?xml version="1.0" encoding="UTF-8" standalone="yes"?><Relationships xmlns="http://schemas.openxmlformats.org/package/2006/relationships"><Relationship  Id="rId4" Type="http://schemas.openxmlformats.org/officeDocument/2006/relationships/vmlDrawing" Target="../drawings/vmlDrawing6.vml"/><Relationship  Id="rId3" Type="http://schemas.openxmlformats.org/officeDocument/2006/relationships/comments" Target="../comments6.xml"/><Relationship  Id="rId2" Type="http://schemas.microsoft.com/office/2017/10/relationships/threadedComment" Target="../threadedComments/threadedComment6.xml"/><Relationship  Id="rId1" Type="http://schemas.openxmlformats.org/officeDocument/2006/relationships/hyperlink" Target="https://yadi.sk/i/qNE2kKib3U9fmv" TargetMode="External"/></Relationships>
</file>

<file path=xl/worksheets/_rels/sheet8.xml.rels><?xml version="1.0" encoding="UTF-8" standalone="yes"?><Relationships xmlns="http://schemas.openxmlformats.org/package/2006/relationships"><Relationship  Id="rId4" Type="http://schemas.openxmlformats.org/officeDocument/2006/relationships/vmlDrawing" Target="../drawings/vmlDrawing7.vml"/><Relationship  Id="rId3" Type="http://schemas.openxmlformats.org/officeDocument/2006/relationships/comments" Target="../comments7.xml"/><Relationship  Id="rId2" Type="http://schemas.microsoft.com/office/2017/10/relationships/threadedComment" Target="../threadedComments/threadedComment7.xml"/><Relationship  Id="rId1" Type="http://schemas.openxmlformats.org/officeDocument/2006/relationships/hyperlink" Target="https://yadi.sk/i/qNE2kKib3U9fmv" TargetMode="External"/></Relationships>
</file>

<file path=xl/worksheets/_rels/sheet9.xml.rels><?xml version="1.0" encoding="UTF-8" standalone="yes"?><Relationships xmlns="http://schemas.openxmlformats.org/package/2006/relationships"><Relationship  Id="rId4" Type="http://schemas.openxmlformats.org/officeDocument/2006/relationships/vmlDrawing" Target="../drawings/vmlDrawing8.vml"/><Relationship  Id="rId3" Type="http://schemas.openxmlformats.org/officeDocument/2006/relationships/comments" Target="../comments8.xml"/><Relationship  Id="rId2" Type="http://schemas.microsoft.com/office/2017/10/relationships/threadedComment" Target="../threadedComments/threadedComment8.xml"/><Relationship  Id="rId1" Type="http://schemas.openxmlformats.org/officeDocument/2006/relationships/hyperlink" Target="https://yadi.sk/i/qNE2kKib3U9fmv" TargetMode="External"/></Relationships>
</file>

<file path=xl/worksheets/_rels/sheet10.xml.rels><?xml version="1.0" encoding="UTF-8" standalone="yes"?><Relationships xmlns="http://schemas.openxmlformats.org/package/2006/relationships"><Relationship  Id="rId4" Type="http://schemas.openxmlformats.org/officeDocument/2006/relationships/vmlDrawing" Target="../drawings/vmlDrawing9.vml"/><Relationship  Id="rId3" Type="http://schemas.openxmlformats.org/officeDocument/2006/relationships/comments" Target="../comments9.xml"/><Relationship  Id="rId2" Type="http://schemas.microsoft.com/office/2017/10/relationships/threadedComment" Target="../threadedComments/threadedComment9.xml"/><Relationship  Id="rId1" Type="http://schemas.openxmlformats.org/officeDocument/2006/relationships/hyperlink" Target="https://yadi.sk/i/qNE2kKib3U9fmv" TargetMode="External"/></Relationships>
</file>

<file path=xl/worksheets/_rels/sheet11.xml.rels><?xml version="1.0" encoding="UTF-8" standalone="yes"?><Relationships xmlns="http://schemas.openxmlformats.org/package/2006/relationships"><Relationship  Id="rId4" Type="http://schemas.openxmlformats.org/officeDocument/2006/relationships/vmlDrawing" Target="../drawings/vmlDrawing10.vml"/><Relationship  Id="rId3" Type="http://schemas.openxmlformats.org/officeDocument/2006/relationships/comments" Target="../comments10.xml"/><Relationship  Id="rId2" Type="http://schemas.microsoft.com/office/2017/10/relationships/threadedComment" Target="../threadedComments/threadedComment10.xml"/><Relationship  Id="rId1" Type="http://schemas.openxmlformats.org/officeDocument/2006/relationships/hyperlink" Target="https://yadi.sk/i/qNE2kKib3U9fm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9900FF"/>
    <outlinePr applyStyles="0" summaryBelow="1" summaryRight="1" showOutlineSymbols="1"/>
    <pageSetUpPr autoPageBreaks="1" fitToPage="1"/>
  </sheetPr>
  <sheetViews>
    <sheetView topLeftCell="A1" zoomScale="70" workbookViewId="0">
      <pane ySplit="4" topLeftCell="A5" activePane="bottomLeft" state="frozen"/>
      <selection activeCell="E61" activeCellId="0" sqref="E61:I61"/>
    </sheetView>
  </sheetViews>
  <sheetFormatPr defaultColWidth="14.42578125" defaultRowHeight="15.75" customHeight="1"/>
  <cols>
    <col customWidth="1" min="1" max="1" style="1" width="12.5703125"/>
    <col customWidth="1" min="2" max="2" style="1" width="42.7109375"/>
    <col customWidth="1" min="3" max="3" style="1" width="24.7109375"/>
    <col customWidth="1" min="4" max="4" style="2" width="23.7109375"/>
    <col customWidth="1" min="5" max="5" style="1" width="23.7109375"/>
    <col customWidth="1" min="6" max="6" style="1" width="17.140625"/>
    <col customWidth="1" min="7" max="7" style="1" width="21.28515625"/>
    <col customWidth="1" min="8" max="8" style="1" width="18.28515625"/>
    <col customWidth="1" min="9" max="9" style="1" width="16.7109375"/>
    <col min="10" max="10" style="3" width="9.140625"/>
    <col customWidth="1" min="11" max="11" style="3" width="21.42578125"/>
    <col min="12" max="16384" style="1" width="14.42578125"/>
  </cols>
  <sheetData>
    <row r="1" ht="28.899999999999999" customHeight="1">
      <c r="A1" s="4" t="s">
        <v>0</v>
      </c>
      <c r="B1" s="5"/>
      <c r="C1" s="5"/>
      <c r="D1" s="5"/>
      <c r="E1" s="5"/>
      <c r="F1" s="5"/>
      <c r="G1" s="5"/>
      <c r="H1" s="5"/>
      <c r="I1" s="5"/>
    </row>
    <row r="2" ht="19.149999999999999" customHeight="1">
      <c r="A2" s="6" t="s">
        <v>1</v>
      </c>
      <c r="B2" s="7"/>
      <c r="C2" s="7"/>
      <c r="D2" s="7"/>
      <c r="E2" s="7"/>
      <c r="F2" s="7"/>
      <c r="G2" s="7"/>
      <c r="H2" s="7"/>
      <c r="I2" s="7"/>
      <c r="J2" s="8"/>
    </row>
    <row r="3" ht="22.149999999999999" customHeight="1">
      <c r="A3" s="9" t="s">
        <v>2</v>
      </c>
      <c r="B3" s="9"/>
      <c r="C3" s="9"/>
      <c r="D3" s="9"/>
      <c r="E3" s="9"/>
      <c r="F3" s="9"/>
      <c r="G3" s="9"/>
      <c r="H3" s="9"/>
      <c r="I3" s="9"/>
      <c r="J3" s="8"/>
    </row>
    <row r="4" ht="51">
      <c r="A4" s="10" t="s">
        <v>3</v>
      </c>
      <c r="B4" s="11" t="s">
        <v>4</v>
      </c>
      <c r="C4" s="11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8</v>
      </c>
      <c r="J4" s="8"/>
    </row>
    <row r="5" s="12" customFormat="1" ht="15">
      <c r="A5" s="13" t="s">
        <v>11</v>
      </c>
      <c r="B5" s="13" t="s">
        <v>12</v>
      </c>
      <c r="C5" s="14"/>
      <c r="D5" s="14"/>
      <c r="E5" s="14"/>
      <c r="F5" s="14"/>
      <c r="G5" s="14"/>
      <c r="H5" s="14"/>
      <c r="I5" s="14"/>
      <c r="J5" s="15"/>
      <c r="K5" s="16"/>
    </row>
    <row r="6" ht="40.149999999999999" customHeight="1">
      <c r="A6" s="17">
        <v>1</v>
      </c>
      <c r="B6" s="18" t="s">
        <v>13</v>
      </c>
      <c r="C6" s="18" t="s">
        <v>14</v>
      </c>
      <c r="D6" s="17" t="s">
        <v>15</v>
      </c>
      <c r="E6" s="19" t="s">
        <v>16</v>
      </c>
      <c r="F6" s="19" t="s">
        <v>17</v>
      </c>
      <c r="G6" s="20" t="s">
        <v>18</v>
      </c>
      <c r="H6" s="19" t="s">
        <v>19</v>
      </c>
      <c r="I6" s="19" t="s">
        <v>20</v>
      </c>
      <c r="J6" s="21"/>
    </row>
    <row r="7" ht="82.900000000000006" customHeight="1">
      <c r="A7" s="17">
        <v>2</v>
      </c>
      <c r="B7" s="18" t="s">
        <v>21</v>
      </c>
      <c r="C7" s="18" t="s">
        <v>22</v>
      </c>
      <c r="D7" s="17" t="s">
        <v>15</v>
      </c>
      <c r="E7" s="19" t="s">
        <v>16</v>
      </c>
      <c r="F7" s="19" t="s">
        <v>17</v>
      </c>
      <c r="G7" s="20" t="s">
        <v>18</v>
      </c>
      <c r="H7" s="19" t="s">
        <v>19</v>
      </c>
      <c r="I7" s="19" t="s">
        <v>20</v>
      </c>
      <c r="J7" s="21"/>
    </row>
    <row r="8" ht="44.450000000000003" customHeight="1">
      <c r="A8" s="22">
        <v>3</v>
      </c>
      <c r="B8" s="23" t="s">
        <v>23</v>
      </c>
      <c r="C8" s="24" t="s">
        <v>24</v>
      </c>
      <c r="D8" s="17" t="s">
        <v>15</v>
      </c>
      <c r="E8" s="25" t="s">
        <v>25</v>
      </c>
      <c r="F8" s="25" t="s">
        <v>26</v>
      </c>
      <c r="G8" s="26" t="s">
        <v>27</v>
      </c>
      <c r="H8" s="25" t="s">
        <v>28</v>
      </c>
      <c r="I8" s="25" t="s">
        <v>29</v>
      </c>
      <c r="J8" s="21"/>
    </row>
    <row r="9" ht="73.900000000000006" customHeight="1">
      <c r="A9" s="17">
        <v>4</v>
      </c>
      <c r="B9" s="18" t="s">
        <v>30</v>
      </c>
      <c r="C9" s="18" t="s">
        <v>22</v>
      </c>
      <c r="D9" s="17" t="s">
        <v>15</v>
      </c>
      <c r="E9" s="19" t="s">
        <v>31</v>
      </c>
      <c r="F9" s="19" t="s">
        <v>32</v>
      </c>
      <c r="G9" s="20" t="s">
        <v>33</v>
      </c>
      <c r="H9" s="19" t="s">
        <v>31</v>
      </c>
      <c r="I9" s="19" t="s">
        <v>34</v>
      </c>
      <c r="J9" s="21"/>
    </row>
    <row r="10" ht="45" customHeight="1">
      <c r="A10" s="17">
        <v>5</v>
      </c>
      <c r="B10" s="18" t="s">
        <v>35</v>
      </c>
      <c r="C10" s="18" t="s">
        <v>22</v>
      </c>
      <c r="D10" s="17" t="s">
        <v>36</v>
      </c>
      <c r="E10" s="19" t="s">
        <v>37</v>
      </c>
      <c r="F10" s="19" t="s">
        <v>38</v>
      </c>
      <c r="G10" s="27" t="s">
        <v>39</v>
      </c>
      <c r="H10" s="19" t="s">
        <v>40</v>
      </c>
      <c r="I10" s="28" t="s">
        <v>41</v>
      </c>
      <c r="J10" s="29"/>
    </row>
    <row r="11" ht="77.450000000000003" customHeight="1">
      <c r="A11" s="17">
        <v>6</v>
      </c>
      <c r="B11" s="18" t="s">
        <v>42</v>
      </c>
      <c r="C11" s="18" t="s">
        <v>22</v>
      </c>
      <c r="D11" s="17" t="s">
        <v>43</v>
      </c>
      <c r="E11" s="19" t="s">
        <v>44</v>
      </c>
      <c r="F11" s="19" t="s">
        <v>45</v>
      </c>
      <c r="G11" s="30" t="s">
        <v>46</v>
      </c>
      <c r="H11" s="19" t="s">
        <v>47</v>
      </c>
      <c r="I11" s="19" t="s">
        <v>45</v>
      </c>
      <c r="J11" s="21"/>
    </row>
    <row r="12" ht="88.900000000000006" customHeight="1">
      <c r="A12" s="17">
        <v>7</v>
      </c>
      <c r="B12" s="18" t="s">
        <v>48</v>
      </c>
      <c r="C12" s="18" t="s">
        <v>22</v>
      </c>
      <c r="D12" s="17" t="s">
        <v>43</v>
      </c>
      <c r="E12" s="19" t="s">
        <v>49</v>
      </c>
      <c r="F12" s="19" t="s">
        <v>50</v>
      </c>
      <c r="G12" s="30" t="s">
        <v>46</v>
      </c>
      <c r="H12" s="19" t="s">
        <v>47</v>
      </c>
      <c r="I12" s="19" t="s">
        <v>45</v>
      </c>
      <c r="J12" s="21"/>
    </row>
    <row r="13" ht="25.5">
      <c r="A13" s="17">
        <v>8</v>
      </c>
      <c r="B13" s="18" t="s">
        <v>51</v>
      </c>
      <c r="C13" s="18"/>
      <c r="D13" s="17" t="s">
        <v>52</v>
      </c>
      <c r="E13" s="31" t="s">
        <v>52</v>
      </c>
      <c r="F13" s="31" t="s">
        <v>52</v>
      </c>
      <c r="G13" s="31" t="s">
        <v>52</v>
      </c>
      <c r="H13" s="31" t="s">
        <v>52</v>
      </c>
      <c r="I13" s="31" t="s">
        <v>52</v>
      </c>
      <c r="J13" s="8"/>
    </row>
    <row r="14" ht="52.899999999999999" customHeight="1">
      <c r="A14" s="32" t="s">
        <v>53</v>
      </c>
      <c r="B14" s="33" t="s">
        <v>54</v>
      </c>
      <c r="C14" s="33" t="s">
        <v>24</v>
      </c>
      <c r="D14" s="34" t="s">
        <v>15</v>
      </c>
      <c r="E14" s="19" t="str">
        <f>D97</f>
        <v xml:space="preserve">Мусихина Татьяна Алексеевна</v>
      </c>
      <c r="F14" s="19" t="s">
        <v>55</v>
      </c>
      <c r="G14" s="27" t="s">
        <v>56</v>
      </c>
      <c r="H14" s="19" t="s">
        <v>19</v>
      </c>
      <c r="I14" s="19" t="s">
        <v>20</v>
      </c>
      <c r="J14" s="21"/>
    </row>
    <row r="15" ht="39.600000000000001" customHeight="1">
      <c r="A15" s="32" t="s">
        <v>57</v>
      </c>
      <c r="B15" s="33" t="s">
        <v>58</v>
      </c>
      <c r="C15" s="33" t="s">
        <v>24</v>
      </c>
      <c r="D15" s="34" t="s">
        <v>59</v>
      </c>
      <c r="E15" s="35" t="s">
        <v>60</v>
      </c>
      <c r="F15" s="35" t="s">
        <v>61</v>
      </c>
      <c r="G15" s="36" t="s">
        <v>62</v>
      </c>
      <c r="H15" s="35" t="s">
        <v>63</v>
      </c>
      <c r="I15" s="35" t="s">
        <v>61</v>
      </c>
      <c r="J15" s="21"/>
    </row>
    <row r="16" ht="32.450000000000003" customHeight="1">
      <c r="A16" s="32" t="s">
        <v>64</v>
      </c>
      <c r="B16" s="33" t="s">
        <v>65</v>
      </c>
      <c r="C16" s="33" t="s">
        <v>24</v>
      </c>
      <c r="D16" s="34" t="s">
        <v>59</v>
      </c>
      <c r="E16" s="35" t="s">
        <v>60</v>
      </c>
      <c r="F16" s="35" t="s">
        <v>61</v>
      </c>
      <c r="G16" s="36" t="s">
        <v>62</v>
      </c>
      <c r="H16" s="35" t="s">
        <v>63</v>
      </c>
      <c r="I16" s="35" t="s">
        <v>61</v>
      </c>
      <c r="J16" s="21"/>
    </row>
    <row r="17" ht="37.899999999999999" customHeight="1">
      <c r="A17" s="32" t="s">
        <v>66</v>
      </c>
      <c r="B17" s="33" t="s">
        <v>67</v>
      </c>
      <c r="C17" s="33" t="s">
        <v>24</v>
      </c>
      <c r="D17" s="34" t="s">
        <v>59</v>
      </c>
      <c r="E17" s="35" t="s">
        <v>60</v>
      </c>
      <c r="F17" s="35" t="s">
        <v>61</v>
      </c>
      <c r="G17" s="36" t="s">
        <v>62</v>
      </c>
      <c r="H17" s="35" t="s">
        <v>63</v>
      </c>
      <c r="I17" s="35" t="s">
        <v>61</v>
      </c>
      <c r="J17" s="21"/>
    </row>
    <row r="18" ht="37.899999999999999" customHeight="1">
      <c r="A18" s="32" t="s">
        <v>68</v>
      </c>
      <c r="B18" s="33" t="s">
        <v>69</v>
      </c>
      <c r="C18" s="33" t="s">
        <v>24</v>
      </c>
      <c r="D18" s="34" t="s">
        <v>70</v>
      </c>
      <c r="E18" s="35" t="s">
        <v>71</v>
      </c>
      <c r="F18" s="35" t="s">
        <v>72</v>
      </c>
      <c r="G18" s="36" t="s">
        <v>73</v>
      </c>
      <c r="H18" s="35" t="s">
        <v>74</v>
      </c>
      <c r="I18" s="35" t="s">
        <v>75</v>
      </c>
      <c r="J18" s="37"/>
    </row>
    <row r="19" ht="25.5">
      <c r="A19" s="32" t="s">
        <v>76</v>
      </c>
      <c r="B19" s="33" t="s">
        <v>77</v>
      </c>
      <c r="C19" s="33" t="s">
        <v>24</v>
      </c>
      <c r="D19" s="34" t="s">
        <v>78</v>
      </c>
      <c r="E19" s="35" t="s">
        <v>79</v>
      </c>
      <c r="F19" s="35" t="s">
        <v>80</v>
      </c>
      <c r="G19" s="38" t="s">
        <v>81</v>
      </c>
      <c r="H19" s="35" t="s">
        <v>79</v>
      </c>
      <c r="I19" s="35" t="s">
        <v>80</v>
      </c>
      <c r="J19" s="37"/>
    </row>
    <row r="20" ht="27" customHeight="1">
      <c r="A20" s="39" t="s">
        <v>82</v>
      </c>
      <c r="B20" s="39" t="s">
        <v>83</v>
      </c>
      <c r="C20" s="40"/>
      <c r="D20" s="40"/>
      <c r="E20" s="40"/>
      <c r="F20" s="40"/>
      <c r="G20" s="40"/>
      <c r="H20" s="40"/>
      <c r="I20" s="40"/>
      <c r="J20" s="8"/>
    </row>
    <row r="21" ht="72.599999999999994" customHeight="1">
      <c r="A21" s="41">
        <v>9</v>
      </c>
      <c r="B21" s="42" t="s">
        <v>84</v>
      </c>
      <c r="C21" s="42" t="s">
        <v>22</v>
      </c>
      <c r="D21" s="43" t="s">
        <v>59</v>
      </c>
      <c r="E21" s="44" t="s">
        <v>85</v>
      </c>
      <c r="F21" s="44" t="s">
        <v>86</v>
      </c>
      <c r="G21" s="45" t="s">
        <v>87</v>
      </c>
      <c r="H21" s="44" t="s">
        <v>88</v>
      </c>
      <c r="I21" s="44" t="s">
        <v>89</v>
      </c>
      <c r="J21" s="21"/>
    </row>
    <row r="22" ht="71.450000000000003" customHeight="1">
      <c r="A22" s="41">
        <v>10</v>
      </c>
      <c r="B22" s="42" t="s">
        <v>90</v>
      </c>
      <c r="C22" s="42" t="s">
        <v>22</v>
      </c>
      <c r="D22" s="43" t="s">
        <v>59</v>
      </c>
      <c r="E22" s="44" t="s">
        <v>85</v>
      </c>
      <c r="F22" s="44" t="s">
        <v>86</v>
      </c>
      <c r="G22" s="45" t="s">
        <v>87</v>
      </c>
      <c r="H22" s="44" t="s">
        <v>88</v>
      </c>
      <c r="I22" s="44" t="s">
        <v>89</v>
      </c>
      <c r="J22" s="21"/>
    </row>
    <row r="23" ht="82.900000000000006" customHeight="1">
      <c r="A23" s="46">
        <v>11</v>
      </c>
      <c r="B23" s="47" t="s">
        <v>91</v>
      </c>
      <c r="C23" s="47" t="s">
        <v>22</v>
      </c>
      <c r="D23" s="48" t="s">
        <v>59</v>
      </c>
      <c r="E23" s="49" t="s">
        <v>92</v>
      </c>
      <c r="F23" s="49" t="s">
        <v>93</v>
      </c>
      <c r="G23" s="50" t="s">
        <v>94</v>
      </c>
      <c r="H23" s="49" t="s">
        <v>92</v>
      </c>
      <c r="I23" s="49" t="s">
        <v>93</v>
      </c>
      <c r="J23" s="21"/>
    </row>
    <row r="24" ht="22.899999999999999" customHeight="1">
      <c r="A24" s="51" t="s">
        <v>95</v>
      </c>
      <c r="B24" s="51" t="s">
        <v>96</v>
      </c>
      <c r="C24" s="52"/>
      <c r="D24" s="52"/>
      <c r="E24" s="52"/>
      <c r="F24" s="52"/>
      <c r="G24" s="52"/>
      <c r="H24" s="52"/>
      <c r="I24" s="52"/>
      <c r="J24" s="8"/>
    </row>
    <row r="25" ht="87.599999999999994" customHeight="1">
      <c r="A25" s="53">
        <v>12</v>
      </c>
      <c r="B25" s="54" t="s">
        <v>97</v>
      </c>
      <c r="C25" s="54" t="s">
        <v>22</v>
      </c>
      <c r="D25" s="55" t="s">
        <v>59</v>
      </c>
      <c r="E25" s="56" t="s">
        <v>98</v>
      </c>
      <c r="F25" s="56" t="s">
        <v>99</v>
      </c>
      <c r="G25" s="57" t="s">
        <v>100</v>
      </c>
      <c r="H25" s="56" t="s">
        <v>88</v>
      </c>
      <c r="I25" s="56" t="s">
        <v>89</v>
      </c>
      <c r="J25" s="21"/>
    </row>
    <row r="26" ht="63.75">
      <c r="A26" s="58">
        <v>13</v>
      </c>
      <c r="B26" s="59" t="s">
        <v>101</v>
      </c>
      <c r="C26" s="59" t="s">
        <v>22</v>
      </c>
      <c r="D26" s="60" t="s">
        <v>59</v>
      </c>
      <c r="E26" s="49" t="s">
        <v>92</v>
      </c>
      <c r="F26" s="49" t="s">
        <v>93</v>
      </c>
      <c r="G26" s="50" t="s">
        <v>94</v>
      </c>
      <c r="H26" s="49" t="s">
        <v>92</v>
      </c>
      <c r="I26" s="49" t="s">
        <v>93</v>
      </c>
      <c r="J26" s="21"/>
    </row>
    <row r="27" ht="69" customHeight="1">
      <c r="A27" s="58">
        <v>14</v>
      </c>
      <c r="B27" s="59" t="s">
        <v>102</v>
      </c>
      <c r="C27" s="59" t="s">
        <v>22</v>
      </c>
      <c r="D27" s="60" t="s">
        <v>59</v>
      </c>
      <c r="E27" s="49" t="s">
        <v>92</v>
      </c>
      <c r="F27" s="49" t="s">
        <v>93</v>
      </c>
      <c r="G27" s="50" t="s">
        <v>94</v>
      </c>
      <c r="H27" s="49" t="s">
        <v>92</v>
      </c>
      <c r="I27" s="49" t="s">
        <v>93</v>
      </c>
      <c r="J27" s="21"/>
    </row>
    <row r="28" ht="51">
      <c r="A28" s="61">
        <v>15</v>
      </c>
      <c r="B28" s="62" t="s">
        <v>103</v>
      </c>
      <c r="C28" s="62" t="s">
        <v>22</v>
      </c>
      <c r="D28" s="63" t="s">
        <v>104</v>
      </c>
      <c r="E28" s="64" t="s">
        <v>105</v>
      </c>
      <c r="F28" s="65" t="s">
        <v>106</v>
      </c>
      <c r="G28" s="66" t="s">
        <v>107</v>
      </c>
      <c r="H28" s="64" t="s">
        <v>108</v>
      </c>
      <c r="I28" s="64" t="s">
        <v>109</v>
      </c>
      <c r="J28" s="21"/>
    </row>
    <row r="29" ht="43.899999999999999" customHeight="1">
      <c r="A29" s="67" t="s">
        <v>110</v>
      </c>
      <c r="B29" s="62" t="s">
        <v>111</v>
      </c>
      <c r="C29" s="62" t="s">
        <v>112</v>
      </c>
      <c r="D29" s="63" t="s">
        <v>104</v>
      </c>
      <c r="E29" s="64" t="s">
        <v>105</v>
      </c>
      <c r="F29" s="65" t="s">
        <v>106</v>
      </c>
      <c r="G29" s="66" t="s">
        <v>107</v>
      </c>
      <c r="H29" s="64" t="s">
        <v>108</v>
      </c>
      <c r="I29" s="64" t="s">
        <v>109</v>
      </c>
      <c r="J29" s="21"/>
    </row>
    <row r="30" ht="34.149999999999999" customHeight="1">
      <c r="A30" s="68"/>
      <c r="B30" s="62" t="s">
        <v>113</v>
      </c>
      <c r="C30" s="62" t="s">
        <v>112</v>
      </c>
      <c r="D30" s="63" t="s">
        <v>59</v>
      </c>
      <c r="E30" s="64" t="s">
        <v>105</v>
      </c>
      <c r="F30" s="65" t="s">
        <v>114</v>
      </c>
      <c r="G30" s="66" t="s">
        <v>107</v>
      </c>
      <c r="H30" s="64" t="s">
        <v>108</v>
      </c>
      <c r="I30" s="64" t="s">
        <v>109</v>
      </c>
      <c r="J30" s="21"/>
    </row>
    <row r="31" ht="76.5">
      <c r="A31" s="69">
        <v>16</v>
      </c>
      <c r="B31" s="70" t="s">
        <v>115</v>
      </c>
      <c r="C31" s="70" t="s">
        <v>22</v>
      </c>
      <c r="D31" s="71" t="s">
        <v>59</v>
      </c>
      <c r="E31" s="35" t="s">
        <v>116</v>
      </c>
      <c r="F31" s="35" t="s">
        <v>117</v>
      </c>
      <c r="G31" s="72" t="s">
        <v>118</v>
      </c>
      <c r="H31" s="35" t="s">
        <v>63</v>
      </c>
      <c r="I31" s="35" t="s">
        <v>61</v>
      </c>
      <c r="J31" s="21"/>
    </row>
    <row r="32" ht="67.900000000000006" customHeight="1">
      <c r="A32" s="69">
        <v>17</v>
      </c>
      <c r="B32" s="70" t="s">
        <v>119</v>
      </c>
      <c r="C32" s="70" t="s">
        <v>24</v>
      </c>
      <c r="D32" s="71" t="s">
        <v>59</v>
      </c>
      <c r="E32" s="49" t="s">
        <v>60</v>
      </c>
      <c r="F32" s="49" t="s">
        <v>61</v>
      </c>
      <c r="G32" s="73" t="s">
        <v>62</v>
      </c>
      <c r="H32" s="49" t="s">
        <v>120</v>
      </c>
      <c r="I32" s="49" t="s">
        <v>61</v>
      </c>
      <c r="J32" s="21"/>
    </row>
    <row r="33" ht="87.599999999999994" customHeight="1">
      <c r="A33" s="69">
        <v>18</v>
      </c>
      <c r="B33" s="70" t="s">
        <v>121</v>
      </c>
      <c r="C33" s="70" t="s">
        <v>22</v>
      </c>
      <c r="D33" s="71" t="s">
        <v>59</v>
      </c>
      <c r="E33" s="74" t="s">
        <v>122</v>
      </c>
      <c r="F33" s="74" t="s">
        <v>123</v>
      </c>
      <c r="G33" s="75" t="s">
        <v>124</v>
      </c>
      <c r="H33" s="74" t="s">
        <v>125</v>
      </c>
      <c r="I33" s="74" t="s">
        <v>123</v>
      </c>
      <c r="J33" s="21"/>
    </row>
    <row r="34" ht="43.149999999999999" customHeight="1">
      <c r="A34" s="76" t="s">
        <v>126</v>
      </c>
      <c r="B34" s="76" t="s">
        <v>127</v>
      </c>
      <c r="C34" s="52"/>
      <c r="D34" s="52"/>
      <c r="E34" s="52"/>
      <c r="F34" s="52"/>
      <c r="G34" s="52"/>
      <c r="H34" s="52"/>
      <c r="I34" s="52"/>
      <c r="J34" s="8"/>
    </row>
    <row r="35" ht="55.899999999999999" customHeight="1">
      <c r="A35" s="77">
        <v>19</v>
      </c>
      <c r="B35" s="78" t="s">
        <v>128</v>
      </c>
      <c r="C35" s="78"/>
      <c r="D35" s="79"/>
      <c r="E35" s="80"/>
      <c r="F35" s="80"/>
      <c r="G35" s="81"/>
      <c r="H35" s="80"/>
      <c r="I35" s="80"/>
      <c r="J35" s="8"/>
    </row>
    <row r="36" ht="27.600000000000001" customHeight="1">
      <c r="A36" s="82"/>
      <c r="B36" s="78" t="s">
        <v>129</v>
      </c>
      <c r="C36" s="78" t="s">
        <v>22</v>
      </c>
      <c r="D36" s="79" t="s">
        <v>70</v>
      </c>
      <c r="E36" s="80" t="s">
        <v>130</v>
      </c>
      <c r="F36" s="80" t="s">
        <v>75</v>
      </c>
      <c r="G36" s="81" t="s">
        <v>73</v>
      </c>
      <c r="H36" s="80" t="s">
        <v>74</v>
      </c>
      <c r="I36" s="80" t="s">
        <v>75</v>
      </c>
      <c r="J36" s="21"/>
    </row>
    <row r="37" ht="25.149999999999999" customHeight="1">
      <c r="A37" s="82"/>
      <c r="B37" s="78" t="s">
        <v>131</v>
      </c>
      <c r="C37" s="78" t="s">
        <v>22</v>
      </c>
      <c r="D37" s="79" t="s">
        <v>70</v>
      </c>
      <c r="E37" s="80" t="s">
        <v>130</v>
      </c>
      <c r="F37" s="80" t="s">
        <v>75</v>
      </c>
      <c r="G37" s="81" t="s">
        <v>73</v>
      </c>
      <c r="H37" s="80" t="s">
        <v>74</v>
      </c>
      <c r="I37" s="80" t="s">
        <v>75</v>
      </c>
      <c r="J37" s="21"/>
    </row>
    <row r="38" ht="31.149999999999999" customHeight="1">
      <c r="A38" s="82"/>
      <c r="B38" s="78" t="s">
        <v>132</v>
      </c>
      <c r="C38" s="78" t="s">
        <v>22</v>
      </c>
      <c r="D38" s="79" t="s">
        <v>70</v>
      </c>
      <c r="E38" s="80" t="s">
        <v>130</v>
      </c>
      <c r="F38" s="80" t="s">
        <v>75</v>
      </c>
      <c r="G38" s="81" t="s">
        <v>73</v>
      </c>
      <c r="H38" s="80" t="s">
        <v>74</v>
      </c>
      <c r="I38" s="80" t="s">
        <v>75</v>
      </c>
      <c r="J38" s="21"/>
    </row>
    <row r="39" ht="71.450000000000003" customHeight="1">
      <c r="A39" s="82" t="s">
        <v>133</v>
      </c>
      <c r="B39" s="78" t="s">
        <v>134</v>
      </c>
      <c r="C39" s="78" t="s">
        <v>22</v>
      </c>
      <c r="D39" s="79" t="s">
        <v>70</v>
      </c>
      <c r="E39" s="80" t="s">
        <v>130</v>
      </c>
      <c r="F39" s="80" t="s">
        <v>75</v>
      </c>
      <c r="G39" s="81" t="s">
        <v>73</v>
      </c>
      <c r="H39" s="80" t="s">
        <v>74</v>
      </c>
      <c r="I39" s="80" t="s">
        <v>75</v>
      </c>
      <c r="J39" s="21"/>
    </row>
    <row r="40" ht="79.150000000000006" customHeight="1">
      <c r="A40" s="82">
        <v>21</v>
      </c>
      <c r="B40" s="78" t="s">
        <v>135</v>
      </c>
      <c r="C40" s="78" t="s">
        <v>22</v>
      </c>
      <c r="D40" s="79" t="s">
        <v>136</v>
      </c>
      <c r="E40" s="80" t="s">
        <v>137</v>
      </c>
      <c r="F40" s="80" t="s">
        <v>138</v>
      </c>
      <c r="G40" s="81" t="s">
        <v>139</v>
      </c>
      <c r="H40" s="80" t="s">
        <v>140</v>
      </c>
      <c r="I40" s="80" t="s">
        <v>141</v>
      </c>
      <c r="J40" s="21"/>
    </row>
    <row r="41" ht="26.449999999999999" customHeight="1">
      <c r="A41" s="83" t="s">
        <v>142</v>
      </c>
      <c r="B41" s="83" t="s">
        <v>143</v>
      </c>
      <c r="C41" s="52"/>
      <c r="D41" s="52"/>
      <c r="E41" s="52"/>
      <c r="F41" s="52"/>
      <c r="G41" s="52"/>
      <c r="H41" s="52"/>
      <c r="I41" s="52"/>
      <c r="J41" s="8"/>
    </row>
    <row r="42" ht="47.450000000000003" customHeight="1">
      <c r="A42" s="84">
        <v>22</v>
      </c>
      <c r="B42" s="85" t="s">
        <v>144</v>
      </c>
      <c r="C42" s="85" t="s">
        <v>22</v>
      </c>
      <c r="D42" s="86" t="s">
        <v>78</v>
      </c>
      <c r="E42" s="87" t="s">
        <v>79</v>
      </c>
      <c r="F42" s="87" t="s">
        <v>80</v>
      </c>
      <c r="G42" s="38" t="s">
        <v>81</v>
      </c>
      <c r="H42" s="87" t="s">
        <v>79</v>
      </c>
      <c r="I42" s="87" t="s">
        <v>80</v>
      </c>
      <c r="J42" s="8"/>
    </row>
    <row r="43" ht="43.899999999999999" customHeight="1">
      <c r="A43" s="84">
        <v>23</v>
      </c>
      <c r="B43" s="85" t="s">
        <v>145</v>
      </c>
      <c r="C43" s="85" t="s">
        <v>22</v>
      </c>
      <c r="D43" s="86" t="s">
        <v>78</v>
      </c>
      <c r="E43" s="87" t="s">
        <v>79</v>
      </c>
      <c r="F43" s="87" t="s">
        <v>80</v>
      </c>
      <c r="G43" s="38" t="s">
        <v>81</v>
      </c>
      <c r="H43" s="87" t="s">
        <v>79</v>
      </c>
      <c r="I43" s="87" t="s">
        <v>80</v>
      </c>
      <c r="J43" s="8"/>
    </row>
    <row r="44" ht="28.899999999999999" customHeight="1">
      <c r="A44" s="83" t="s">
        <v>146</v>
      </c>
      <c r="B44" s="83" t="s">
        <v>147</v>
      </c>
      <c r="C44" s="52"/>
      <c r="D44" s="52"/>
      <c r="E44" s="52"/>
      <c r="F44" s="52"/>
      <c r="G44" s="52"/>
      <c r="H44" s="52"/>
      <c r="I44" s="52"/>
      <c r="J44" s="8"/>
    </row>
    <row r="45" ht="60.600000000000001" customHeight="1">
      <c r="A45" s="88">
        <v>24</v>
      </c>
      <c r="B45" s="89" t="s">
        <v>148</v>
      </c>
      <c r="C45" s="90" t="s">
        <v>149</v>
      </c>
      <c r="D45" s="91" t="s">
        <v>150</v>
      </c>
      <c r="E45" s="90" t="s">
        <v>151</v>
      </c>
      <c r="F45" s="91" t="s">
        <v>152</v>
      </c>
      <c r="G45" s="92" t="s">
        <v>153</v>
      </c>
      <c r="H45" s="90"/>
      <c r="I45" s="91"/>
      <c r="J45" s="21"/>
    </row>
    <row r="46" ht="42" customHeight="1">
      <c r="A46" s="91"/>
      <c r="B46" s="93" t="s">
        <v>154</v>
      </c>
      <c r="C46" s="90" t="s">
        <v>155</v>
      </c>
      <c r="D46" s="91" t="s">
        <v>150</v>
      </c>
      <c r="E46" s="90" t="s">
        <v>151</v>
      </c>
      <c r="F46" s="91" t="s">
        <v>152</v>
      </c>
      <c r="G46" s="92" t="s">
        <v>153</v>
      </c>
      <c r="H46" s="90"/>
      <c r="I46" s="91"/>
      <c r="J46" s="21"/>
    </row>
    <row r="47" ht="45.600000000000001" customHeight="1">
      <c r="A47" s="88">
        <v>25</v>
      </c>
      <c r="B47" s="93" t="s">
        <v>156</v>
      </c>
      <c r="C47" s="89" t="s">
        <v>157</v>
      </c>
      <c r="D47" s="94" t="s">
        <v>150</v>
      </c>
      <c r="E47" s="90" t="s">
        <v>151</v>
      </c>
      <c r="F47" s="91" t="s">
        <v>152</v>
      </c>
      <c r="G47" s="92" t="s">
        <v>153</v>
      </c>
      <c r="H47" s="90"/>
      <c r="I47" s="91"/>
      <c r="J47" s="21"/>
    </row>
    <row r="48" ht="77.450000000000003" customHeight="1">
      <c r="A48" s="91"/>
      <c r="B48" s="95" t="s">
        <v>158</v>
      </c>
      <c r="C48" s="89" t="s">
        <v>157</v>
      </c>
      <c r="D48" s="94" t="s">
        <v>150</v>
      </c>
      <c r="E48" s="90" t="s">
        <v>151</v>
      </c>
      <c r="F48" s="91" t="s">
        <v>152</v>
      </c>
      <c r="G48" s="92" t="s">
        <v>153</v>
      </c>
      <c r="H48" s="90"/>
      <c r="I48" s="91"/>
      <c r="J48" s="21"/>
    </row>
    <row r="49" ht="94.150000000000006" customHeight="1">
      <c r="A49" s="96">
        <v>26</v>
      </c>
      <c r="B49" s="97" t="s">
        <v>159</v>
      </c>
      <c r="C49" s="97"/>
      <c r="D49" s="94" t="s">
        <v>150</v>
      </c>
      <c r="E49" s="90" t="s">
        <v>151</v>
      </c>
      <c r="F49" s="91" t="s">
        <v>152</v>
      </c>
      <c r="G49" s="92" t="s">
        <v>153</v>
      </c>
      <c r="H49" s="90"/>
      <c r="I49" s="91"/>
      <c r="J49" s="21"/>
    </row>
    <row r="50" ht="41.450000000000003" customHeight="1">
      <c r="A50" s="98"/>
      <c r="B50" s="97" t="s">
        <v>160</v>
      </c>
      <c r="C50" s="97" t="s">
        <v>149</v>
      </c>
      <c r="D50" s="94" t="s">
        <v>150</v>
      </c>
      <c r="E50" s="90" t="s">
        <v>151</v>
      </c>
      <c r="F50" s="91" t="s">
        <v>152</v>
      </c>
      <c r="G50" s="92" t="s">
        <v>153</v>
      </c>
      <c r="H50" s="90"/>
      <c r="I50" s="91"/>
      <c r="J50" s="21"/>
    </row>
    <row r="51" ht="42" customHeight="1">
      <c r="A51" s="99"/>
      <c r="B51" s="97" t="s">
        <v>161</v>
      </c>
      <c r="C51" s="97" t="s">
        <v>149</v>
      </c>
      <c r="D51" s="94" t="s">
        <v>150</v>
      </c>
      <c r="E51" s="90" t="s">
        <v>151</v>
      </c>
      <c r="F51" s="91" t="s">
        <v>152</v>
      </c>
      <c r="G51" s="92" t="s">
        <v>153</v>
      </c>
      <c r="H51" s="90"/>
      <c r="I51" s="91"/>
      <c r="J51" s="21"/>
    </row>
    <row r="52" s="100" customFormat="1" ht="21" customHeight="1">
      <c r="A52" s="83" t="s">
        <v>162</v>
      </c>
      <c r="B52" s="83" t="s">
        <v>163</v>
      </c>
      <c r="C52" s="52"/>
      <c r="D52" s="52"/>
      <c r="E52" s="52"/>
      <c r="F52" s="52"/>
      <c r="G52" s="52"/>
      <c r="H52" s="52"/>
      <c r="I52" s="52"/>
      <c r="J52" s="101"/>
      <c r="K52" s="102"/>
    </row>
    <row r="53" ht="101.45" customHeight="1">
      <c r="A53" s="103">
        <v>27</v>
      </c>
      <c r="B53" s="104" t="s">
        <v>164</v>
      </c>
      <c r="C53" s="104" t="s">
        <v>22</v>
      </c>
      <c r="D53" s="105" t="s">
        <v>150</v>
      </c>
      <c r="E53" s="106" t="s">
        <v>165</v>
      </c>
      <c r="F53" s="106" t="s">
        <v>166</v>
      </c>
      <c r="G53" s="107" t="s">
        <v>167</v>
      </c>
      <c r="H53" s="106" t="s">
        <v>168</v>
      </c>
      <c r="I53" s="106" t="s">
        <v>169</v>
      </c>
      <c r="J53" s="21"/>
    </row>
    <row r="54" ht="215.44999999999999" customHeight="1">
      <c r="A54" s="103">
        <v>28</v>
      </c>
      <c r="B54" s="104" t="s">
        <v>170</v>
      </c>
      <c r="C54" s="104" t="s">
        <v>22</v>
      </c>
      <c r="D54" s="105" t="s">
        <v>150</v>
      </c>
      <c r="E54" s="106" t="s">
        <v>165</v>
      </c>
      <c r="F54" s="106" t="s">
        <v>166</v>
      </c>
      <c r="G54" s="107" t="s">
        <v>167</v>
      </c>
      <c r="H54" s="106" t="s">
        <v>168</v>
      </c>
      <c r="I54" s="106" t="s">
        <v>169</v>
      </c>
      <c r="J54" s="21"/>
    </row>
    <row r="55" ht="55.899999999999999" customHeight="1">
      <c r="A55" s="103">
        <v>29</v>
      </c>
      <c r="B55" s="104" t="s">
        <v>171</v>
      </c>
      <c r="C55" s="104" t="s">
        <v>22</v>
      </c>
      <c r="D55" s="105" t="s">
        <v>150</v>
      </c>
      <c r="E55" s="90" t="s">
        <v>151</v>
      </c>
      <c r="F55" s="91" t="s">
        <v>152</v>
      </c>
      <c r="G55" s="108" t="s">
        <v>153</v>
      </c>
      <c r="H55" s="90"/>
      <c r="I55" s="91"/>
      <c r="J55" s="21"/>
    </row>
    <row r="56" ht="74.450000000000003" customHeight="1">
      <c r="A56" s="103">
        <v>30</v>
      </c>
      <c r="B56" s="104" t="s">
        <v>172</v>
      </c>
      <c r="C56" s="104" t="s">
        <v>22</v>
      </c>
      <c r="D56" s="105" t="s">
        <v>150</v>
      </c>
      <c r="E56" s="90" t="s">
        <v>151</v>
      </c>
      <c r="F56" s="91" t="s">
        <v>152</v>
      </c>
      <c r="G56" s="108" t="s">
        <v>153</v>
      </c>
      <c r="H56" s="90"/>
      <c r="I56" s="91"/>
      <c r="J56" s="21"/>
    </row>
    <row r="57" ht="21.600000000000001" customHeight="1">
      <c r="A57" s="83" t="s">
        <v>173</v>
      </c>
      <c r="B57" s="109" t="s">
        <v>174</v>
      </c>
      <c r="C57" s="110"/>
      <c r="D57" s="110"/>
      <c r="E57" s="110"/>
      <c r="F57" s="110"/>
      <c r="G57" s="110"/>
      <c r="H57" s="110"/>
      <c r="I57" s="110"/>
      <c r="J57" s="8"/>
    </row>
    <row r="58" ht="89.25">
      <c r="A58" s="111">
        <v>31</v>
      </c>
      <c r="B58" s="112" t="s">
        <v>175</v>
      </c>
      <c r="C58" s="112" t="s">
        <v>22</v>
      </c>
      <c r="D58" s="113" t="s">
        <v>176</v>
      </c>
      <c r="E58" s="114" t="s">
        <v>177</v>
      </c>
      <c r="F58" s="114" t="s">
        <v>178</v>
      </c>
      <c r="G58" s="115" t="s">
        <v>179</v>
      </c>
      <c r="H58" s="114" t="s">
        <v>180</v>
      </c>
      <c r="I58" s="114" t="s">
        <v>181</v>
      </c>
      <c r="J58" s="21"/>
      <c r="K58" s="116"/>
    </row>
    <row r="59" ht="51">
      <c r="A59" s="111"/>
      <c r="B59" s="112" t="s">
        <v>182</v>
      </c>
      <c r="C59" s="112" t="s">
        <v>24</v>
      </c>
      <c r="D59" s="113" t="s">
        <v>176</v>
      </c>
      <c r="E59" s="114" t="s">
        <v>177</v>
      </c>
      <c r="F59" s="114" t="s">
        <v>178</v>
      </c>
      <c r="G59" s="115" t="s">
        <v>179</v>
      </c>
      <c r="H59" s="114" t="s">
        <v>180</v>
      </c>
      <c r="I59" s="114" t="s">
        <v>183</v>
      </c>
      <c r="J59" s="21"/>
      <c r="K59" s="117"/>
    </row>
    <row r="60" ht="38.25">
      <c r="A60" s="111"/>
      <c r="B60" s="112" t="s">
        <v>184</v>
      </c>
      <c r="C60" s="112" t="s">
        <v>24</v>
      </c>
      <c r="D60" s="113" t="s">
        <v>176</v>
      </c>
      <c r="E60" s="114" t="s">
        <v>185</v>
      </c>
      <c r="F60" s="114" t="s">
        <v>186</v>
      </c>
      <c r="G60" s="118" t="str">
        <f>G63</f>
        <v>taa@mfmail.ru</v>
      </c>
      <c r="H60" s="114" t="s">
        <v>187</v>
      </c>
      <c r="I60" s="114" t="s">
        <v>188</v>
      </c>
      <c r="J60" s="21"/>
      <c r="K60" s="117"/>
    </row>
    <row r="61" ht="86.450000000000003" customHeight="1">
      <c r="A61" s="111">
        <v>32</v>
      </c>
      <c r="B61" s="112" t="s">
        <v>189</v>
      </c>
      <c r="C61" s="112" t="s">
        <v>22</v>
      </c>
      <c r="D61" s="113" t="s">
        <v>15</v>
      </c>
      <c r="E61" s="114" t="s">
        <v>190</v>
      </c>
      <c r="F61" s="114" t="s">
        <v>191</v>
      </c>
      <c r="G61" s="114" t="s">
        <v>192</v>
      </c>
      <c r="H61" s="114" t="s">
        <v>193</v>
      </c>
      <c r="I61" s="114" t="s">
        <v>191</v>
      </c>
      <c r="J61" s="21"/>
    </row>
    <row r="62" ht="64.900000000000006" customHeight="1">
      <c r="A62" s="111">
        <v>33</v>
      </c>
      <c r="B62" s="112" t="s">
        <v>194</v>
      </c>
      <c r="C62" s="112" t="s">
        <v>195</v>
      </c>
      <c r="D62" s="113" t="s">
        <v>150</v>
      </c>
      <c r="E62" s="114" t="s">
        <v>196</v>
      </c>
      <c r="F62" s="114" t="s">
        <v>197</v>
      </c>
      <c r="G62" s="119" t="s">
        <v>198</v>
      </c>
      <c r="H62" s="114" t="s">
        <v>199</v>
      </c>
      <c r="I62" s="114" t="s">
        <v>200</v>
      </c>
      <c r="J62" s="21"/>
    </row>
    <row r="63" ht="88.900000000000006" customHeight="1">
      <c r="A63" s="111">
        <v>34</v>
      </c>
      <c r="B63" s="112" t="s">
        <v>201</v>
      </c>
      <c r="C63" s="112" t="s">
        <v>22</v>
      </c>
      <c r="D63" s="113" t="s">
        <v>176</v>
      </c>
      <c r="E63" s="114" t="str">
        <f>E60</f>
        <v xml:space="preserve">Тадышева Анна Алексеевна</v>
      </c>
      <c r="F63" s="114" t="str">
        <f>F60</f>
        <v xml:space="preserve">8 (38822) 2 26 75</v>
      </c>
      <c r="G63" s="115" t="s">
        <v>202</v>
      </c>
      <c r="H63" s="114" t="str">
        <f>H60</f>
        <v xml:space="preserve">Тихонова Лилия Прокопьевна</v>
      </c>
      <c r="I63" s="114" t="str">
        <f>I60</f>
        <v xml:space="preserve">8 (38822 ) 2 26 75</v>
      </c>
      <c r="J63" s="21"/>
    </row>
    <row r="64" ht="78.599999999999994" customHeight="1">
      <c r="A64" s="111">
        <v>35</v>
      </c>
      <c r="B64" s="112" t="s">
        <v>203</v>
      </c>
      <c r="C64" s="112" t="s">
        <v>24</v>
      </c>
      <c r="D64" s="113" t="s">
        <v>176</v>
      </c>
      <c r="E64" s="114" t="str">
        <f>E60</f>
        <v xml:space="preserve">Тадышева Анна Алексеевна</v>
      </c>
      <c r="F64" s="114" t="s">
        <v>186</v>
      </c>
      <c r="G64" s="115" t="str">
        <f>G63</f>
        <v>taa@mfmail.ru</v>
      </c>
      <c r="H64" s="114" t="s">
        <v>187</v>
      </c>
      <c r="I64" s="114" t="s">
        <v>204</v>
      </c>
      <c r="J64" s="21"/>
    </row>
    <row r="65" ht="58.899999999999999" customHeight="1">
      <c r="A65" s="111">
        <v>36</v>
      </c>
      <c r="B65" s="112" t="s">
        <v>205</v>
      </c>
      <c r="C65" s="112" t="s">
        <v>206</v>
      </c>
      <c r="D65" s="113" t="s">
        <v>150</v>
      </c>
      <c r="E65" s="114" t="s">
        <v>207</v>
      </c>
      <c r="F65" s="114" t="s">
        <v>208</v>
      </c>
      <c r="G65" s="115" t="s">
        <v>209</v>
      </c>
      <c r="H65" s="114" t="s">
        <v>210</v>
      </c>
      <c r="I65" s="114" t="s">
        <v>208</v>
      </c>
      <c r="J65" s="21"/>
    </row>
    <row r="66" ht="63.600000000000001" customHeight="1">
      <c r="A66" s="111">
        <v>37</v>
      </c>
      <c r="B66" s="112" t="s">
        <v>211</v>
      </c>
      <c r="C66" s="112" t="s">
        <v>212</v>
      </c>
      <c r="D66" s="113" t="s">
        <v>15</v>
      </c>
      <c r="E66" s="114" t="str">
        <f t="shared" ref="E66:E67" si="0">D97</f>
        <v xml:space="preserve">Мусихина Татьяна Алексеевна</v>
      </c>
      <c r="F66" s="114" t="s">
        <v>213</v>
      </c>
      <c r="G66" s="114" t="s">
        <v>56</v>
      </c>
      <c r="H66" s="114" t="s">
        <v>214</v>
      </c>
      <c r="I66" s="114" t="s">
        <v>215</v>
      </c>
      <c r="J66" s="21"/>
    </row>
    <row r="67" ht="40.149999999999999" customHeight="1">
      <c r="A67" s="111">
        <v>38</v>
      </c>
      <c r="B67" s="112" t="s">
        <v>216</v>
      </c>
      <c r="C67" s="112" t="s">
        <v>217</v>
      </c>
      <c r="D67" s="113" t="s">
        <v>15</v>
      </c>
      <c r="E67" s="114" t="str">
        <f t="shared" si="0"/>
        <v xml:space="preserve">Набутова Аржана Артуровна</v>
      </c>
      <c r="F67" s="114" t="s">
        <v>213</v>
      </c>
      <c r="G67" s="114" t="s">
        <v>56</v>
      </c>
      <c r="H67" s="114" t="s">
        <v>214</v>
      </c>
      <c r="I67" s="114" t="s">
        <v>215</v>
      </c>
      <c r="J67" s="21"/>
    </row>
    <row r="68" s="100" customFormat="1" ht="40.149999999999999" customHeight="1">
      <c r="A68" s="83" t="s">
        <v>218</v>
      </c>
      <c r="B68" s="109" t="s">
        <v>219</v>
      </c>
      <c r="C68" s="110"/>
      <c r="D68" s="110"/>
      <c r="E68" s="110"/>
      <c r="F68" s="110"/>
      <c r="G68" s="110"/>
      <c r="H68" s="110"/>
      <c r="I68" s="110"/>
      <c r="J68" s="101"/>
      <c r="K68" s="102"/>
    </row>
    <row r="69" ht="46.149999999999999" customHeight="1">
      <c r="A69" s="120">
        <v>39</v>
      </c>
      <c r="B69" s="121" t="s">
        <v>220</v>
      </c>
      <c r="C69" s="121"/>
      <c r="D69" s="122"/>
      <c r="E69" s="123"/>
      <c r="F69" s="123"/>
      <c r="G69" s="124"/>
      <c r="H69" s="123"/>
      <c r="I69" s="123"/>
      <c r="J69" s="8"/>
    </row>
    <row r="70" ht="29.449999999999999" customHeight="1">
      <c r="A70" s="125"/>
      <c r="B70" s="121" t="s">
        <v>221</v>
      </c>
      <c r="C70" s="121" t="s">
        <v>222</v>
      </c>
      <c r="D70" s="122" t="s">
        <v>150</v>
      </c>
      <c r="E70" s="126" t="s">
        <v>223</v>
      </c>
      <c r="F70" s="127" t="s">
        <v>224</v>
      </c>
      <c r="G70" s="128" t="s">
        <v>153</v>
      </c>
      <c r="H70" s="127" t="s">
        <v>223</v>
      </c>
      <c r="I70" s="127" t="s">
        <v>224</v>
      </c>
      <c r="J70" s="21"/>
    </row>
    <row r="71" ht="28.899999999999999" customHeight="1">
      <c r="A71" s="125"/>
      <c r="B71" s="121" t="s">
        <v>225</v>
      </c>
      <c r="C71" s="121" t="s">
        <v>226</v>
      </c>
      <c r="D71" s="122" t="s">
        <v>150</v>
      </c>
      <c r="E71" s="126" t="s">
        <v>223</v>
      </c>
      <c r="F71" s="127" t="s">
        <v>224</v>
      </c>
      <c r="G71" s="128" t="s">
        <v>153</v>
      </c>
      <c r="H71" s="127" t="s">
        <v>223</v>
      </c>
      <c r="I71" s="127" t="s">
        <v>224</v>
      </c>
      <c r="J71" s="21"/>
    </row>
    <row r="72" ht="27.600000000000001" customHeight="1">
      <c r="A72" s="125"/>
      <c r="B72" s="121" t="s">
        <v>227</v>
      </c>
      <c r="C72" s="121" t="s">
        <v>228</v>
      </c>
      <c r="D72" s="122" t="s">
        <v>150</v>
      </c>
      <c r="E72" s="126" t="s">
        <v>223</v>
      </c>
      <c r="F72" s="127" t="s">
        <v>224</v>
      </c>
      <c r="G72" s="128" t="s">
        <v>153</v>
      </c>
      <c r="H72" s="127" t="s">
        <v>223</v>
      </c>
      <c r="I72" s="127" t="s">
        <v>224</v>
      </c>
      <c r="J72" s="21"/>
    </row>
    <row r="73" ht="32.25" customHeight="1">
      <c r="A73" s="125"/>
      <c r="B73" s="121" t="s">
        <v>229</v>
      </c>
      <c r="C73" s="121" t="s">
        <v>228</v>
      </c>
      <c r="D73" s="122" t="s">
        <v>150</v>
      </c>
      <c r="E73" s="126" t="s">
        <v>223</v>
      </c>
      <c r="F73" s="127" t="s">
        <v>224</v>
      </c>
      <c r="G73" s="128" t="s">
        <v>153</v>
      </c>
      <c r="H73" s="127" t="s">
        <v>223</v>
      </c>
      <c r="I73" s="127" t="s">
        <v>224</v>
      </c>
      <c r="J73" s="21"/>
    </row>
    <row r="74" ht="31.5" customHeight="1">
      <c r="A74" s="129"/>
      <c r="B74" s="121" t="s">
        <v>230</v>
      </c>
      <c r="C74" s="121" t="s">
        <v>228</v>
      </c>
      <c r="D74" s="122" t="s">
        <v>150</v>
      </c>
      <c r="E74" s="126" t="s">
        <v>223</v>
      </c>
      <c r="F74" s="127" t="s">
        <v>224</v>
      </c>
      <c r="G74" s="128" t="s">
        <v>153</v>
      </c>
      <c r="H74" s="127" t="s">
        <v>223</v>
      </c>
      <c r="I74" s="127" t="s">
        <v>224</v>
      </c>
      <c r="J74" s="21"/>
    </row>
    <row r="75" ht="44.450000000000003" customHeight="1">
      <c r="A75" s="120">
        <v>40</v>
      </c>
      <c r="B75" s="121" t="s">
        <v>231</v>
      </c>
      <c r="C75" s="121"/>
      <c r="D75" s="122"/>
      <c r="E75" s="123"/>
      <c r="F75" s="123"/>
      <c r="G75" s="124"/>
      <c r="H75" s="123"/>
      <c r="I75" s="123"/>
      <c r="J75" s="8"/>
    </row>
    <row r="76" ht="40.149999999999999" customHeight="1">
      <c r="A76" s="125"/>
      <c r="B76" s="121" t="s">
        <v>221</v>
      </c>
      <c r="C76" s="121" t="s">
        <v>222</v>
      </c>
      <c r="D76" s="122" t="s">
        <v>150</v>
      </c>
      <c r="E76" s="123" t="s">
        <v>232</v>
      </c>
      <c r="F76" s="123" t="s">
        <v>233</v>
      </c>
      <c r="G76" s="124" t="s">
        <v>234</v>
      </c>
      <c r="H76" s="123" t="s">
        <v>235</v>
      </c>
      <c r="I76" s="123" t="s">
        <v>233</v>
      </c>
      <c r="J76" s="21"/>
    </row>
    <row r="77" ht="28.899999999999999" customHeight="1">
      <c r="A77" s="125"/>
      <c r="B77" s="121" t="s">
        <v>225</v>
      </c>
      <c r="C77" s="121" t="s">
        <v>226</v>
      </c>
      <c r="D77" s="122" t="s">
        <v>150</v>
      </c>
      <c r="E77" s="123" t="s">
        <v>232</v>
      </c>
      <c r="F77" s="123" t="s">
        <v>233</v>
      </c>
      <c r="G77" s="124" t="s">
        <v>234</v>
      </c>
      <c r="H77" s="123" t="s">
        <v>235</v>
      </c>
      <c r="I77" s="123" t="s">
        <v>233</v>
      </c>
      <c r="J77" s="21"/>
    </row>
    <row r="78" ht="36.600000000000001" customHeight="1">
      <c r="A78" s="125"/>
      <c r="B78" s="121" t="s">
        <v>227</v>
      </c>
      <c r="C78" s="121" t="s">
        <v>228</v>
      </c>
      <c r="D78" s="122" t="s">
        <v>150</v>
      </c>
      <c r="E78" s="123" t="s">
        <v>232</v>
      </c>
      <c r="F78" s="123" t="s">
        <v>233</v>
      </c>
      <c r="G78" s="124" t="s">
        <v>234</v>
      </c>
      <c r="H78" s="123" t="s">
        <v>235</v>
      </c>
      <c r="I78" s="123" t="s">
        <v>233</v>
      </c>
      <c r="J78" s="21"/>
    </row>
    <row r="79" ht="33" customHeight="1">
      <c r="A79" s="125"/>
      <c r="B79" s="121" t="s">
        <v>229</v>
      </c>
      <c r="C79" s="121" t="s">
        <v>228</v>
      </c>
      <c r="D79" s="122" t="s">
        <v>150</v>
      </c>
      <c r="E79" s="123" t="s">
        <v>232</v>
      </c>
      <c r="F79" s="123" t="s">
        <v>233</v>
      </c>
      <c r="G79" s="124" t="s">
        <v>234</v>
      </c>
      <c r="H79" s="123" t="s">
        <v>235</v>
      </c>
      <c r="I79" s="123" t="s">
        <v>233</v>
      </c>
      <c r="J79" s="21"/>
    </row>
    <row r="80" ht="27" customHeight="1">
      <c r="A80" s="129"/>
      <c r="B80" s="121" t="s">
        <v>230</v>
      </c>
      <c r="C80" s="121" t="s">
        <v>228</v>
      </c>
      <c r="D80" s="122" t="s">
        <v>150</v>
      </c>
      <c r="E80" s="123" t="s">
        <v>232</v>
      </c>
      <c r="F80" s="123" t="s">
        <v>233</v>
      </c>
      <c r="G80" s="124" t="s">
        <v>234</v>
      </c>
      <c r="H80" s="123" t="s">
        <v>235</v>
      </c>
      <c r="I80" s="123" t="s">
        <v>233</v>
      </c>
      <c r="J80" s="21"/>
    </row>
    <row r="81" ht="196.90000000000001" customHeight="1">
      <c r="A81" s="120">
        <v>41</v>
      </c>
      <c r="B81" s="130" t="s">
        <v>236</v>
      </c>
      <c r="C81" s="130"/>
      <c r="D81" s="122"/>
      <c r="E81" s="123"/>
      <c r="F81" s="123"/>
      <c r="G81" s="124"/>
      <c r="H81" s="123"/>
      <c r="I81" s="123"/>
      <c r="J81" s="8"/>
    </row>
    <row r="82" ht="28.899999999999999" customHeight="1">
      <c r="A82" s="125"/>
      <c r="B82" s="130" t="s">
        <v>237</v>
      </c>
      <c r="C82" s="130" t="s">
        <v>238</v>
      </c>
      <c r="D82" s="122" t="s">
        <v>70</v>
      </c>
      <c r="E82" s="123" t="s">
        <v>239</v>
      </c>
      <c r="F82" s="123" t="s">
        <v>240</v>
      </c>
      <c r="G82" s="124" t="s">
        <v>73</v>
      </c>
      <c r="H82" s="123" t="s">
        <v>241</v>
      </c>
      <c r="I82" s="123" t="s">
        <v>242</v>
      </c>
      <c r="J82" s="21"/>
    </row>
    <row r="83" ht="28.899999999999999" customHeight="1">
      <c r="A83" s="125"/>
      <c r="B83" s="130" t="s">
        <v>243</v>
      </c>
      <c r="C83" s="130" t="s">
        <v>238</v>
      </c>
      <c r="D83" s="122" t="s">
        <v>59</v>
      </c>
      <c r="E83" s="123" t="s">
        <v>244</v>
      </c>
      <c r="F83" s="123" t="s">
        <v>245</v>
      </c>
      <c r="G83" s="131" t="s">
        <v>246</v>
      </c>
      <c r="H83" s="123" t="s">
        <v>247</v>
      </c>
      <c r="I83" s="123" t="s">
        <v>245</v>
      </c>
      <c r="J83" s="21"/>
    </row>
    <row r="84" ht="40.149999999999999" customHeight="1">
      <c r="A84" s="129"/>
      <c r="B84" s="130" t="s">
        <v>248</v>
      </c>
      <c r="C84" s="130" t="s">
        <v>238</v>
      </c>
      <c r="D84" s="122" t="s">
        <v>249</v>
      </c>
      <c r="E84" s="123" t="s">
        <v>250</v>
      </c>
      <c r="F84" s="123" t="s">
        <v>251</v>
      </c>
      <c r="G84" s="124" t="s">
        <v>252</v>
      </c>
      <c r="H84" s="123"/>
      <c r="I84" s="123"/>
      <c r="J84" s="8"/>
    </row>
    <row r="85" ht="40.149999999999999" customHeight="1">
      <c r="A85" s="132"/>
      <c r="B85" s="130" t="s">
        <v>253</v>
      </c>
      <c r="C85" s="130" t="s">
        <v>238</v>
      </c>
      <c r="D85" s="122" t="s">
        <v>254</v>
      </c>
      <c r="E85" s="123" t="str">
        <f>E28</f>
        <v xml:space="preserve">Чернышова Татьяна Анатольевна</v>
      </c>
      <c r="F85" s="123" t="str">
        <f t="shared" ref="F85:I85" si="1">F28</f>
        <v xml:space="preserve">8 (38822) 2 64 91</v>
      </c>
      <c r="G85" s="123" t="str">
        <f t="shared" si="1"/>
        <v>medotdel-04@yandex.ru</v>
      </c>
      <c r="H85" s="123" t="str">
        <f t="shared" si="1"/>
        <v xml:space="preserve">Добромыслова Наталья Геннадьевна</v>
      </c>
      <c r="I85" s="123" t="str">
        <f t="shared" si="1"/>
        <v xml:space="preserve">8 (38822) 4-77-58</v>
      </c>
      <c r="J85" s="8"/>
    </row>
    <row r="86" ht="12.75">
      <c r="A86" s="133"/>
      <c r="B86" s="134"/>
      <c r="C86" s="134"/>
      <c r="D86" s="135"/>
      <c r="E86" s="117"/>
      <c r="F86" s="117"/>
      <c r="G86" s="117"/>
      <c r="H86" s="117"/>
      <c r="I86" s="117"/>
      <c r="J86" s="8"/>
    </row>
    <row r="87" ht="12.75">
      <c r="A87" s="136"/>
      <c r="B87" s="137"/>
      <c r="C87" s="137"/>
      <c r="D87" s="138"/>
      <c r="E87" s="139"/>
      <c r="F87" s="139"/>
      <c r="G87" s="139"/>
      <c r="H87" s="139"/>
      <c r="I87" s="139"/>
      <c r="J87" s="8"/>
    </row>
    <row r="88" ht="39.75" customHeight="1">
      <c r="A88" s="140" t="s">
        <v>255</v>
      </c>
      <c r="B88" s="141"/>
      <c r="C88" s="141"/>
      <c r="D88" s="141"/>
      <c r="E88" s="141"/>
      <c r="F88" s="141"/>
      <c r="G88" s="141"/>
      <c r="H88" s="141"/>
      <c r="J88" s="8"/>
    </row>
    <row r="89" ht="42" customHeight="1">
      <c r="A89" s="136"/>
      <c r="B89" s="142" t="s">
        <v>256</v>
      </c>
      <c r="C89" s="142"/>
      <c r="D89" s="142" t="s">
        <v>7</v>
      </c>
      <c r="E89" s="142" t="s">
        <v>257</v>
      </c>
      <c r="J89" s="8"/>
    </row>
    <row r="90" ht="25.5">
      <c r="A90" s="136"/>
      <c r="B90" s="143" t="s">
        <v>258</v>
      </c>
      <c r="C90" s="143"/>
      <c r="D90" s="144" t="s">
        <v>259</v>
      </c>
      <c r="E90" s="145" t="s">
        <v>260</v>
      </c>
      <c r="J90" s="8"/>
    </row>
    <row r="91" ht="25.5">
      <c r="A91" s="136"/>
      <c r="B91" s="146" t="s">
        <v>261</v>
      </c>
      <c r="C91" s="146"/>
      <c r="D91" s="144" t="s">
        <v>259</v>
      </c>
      <c r="E91" s="147" t="s">
        <v>260</v>
      </c>
      <c r="J91" s="8"/>
    </row>
    <row r="92" ht="25.5">
      <c r="A92" s="136"/>
      <c r="B92" s="148" t="s">
        <v>262</v>
      </c>
      <c r="C92" s="148"/>
      <c r="D92" s="149" t="s">
        <v>214</v>
      </c>
      <c r="E92" s="150" t="s">
        <v>260</v>
      </c>
      <c r="J92" s="8"/>
    </row>
    <row r="93" ht="25.5">
      <c r="A93" s="136"/>
      <c r="B93" s="148" t="s">
        <v>263</v>
      </c>
      <c r="C93" s="148"/>
      <c r="D93" s="149" t="s">
        <v>214</v>
      </c>
      <c r="E93" s="150" t="s">
        <v>260</v>
      </c>
      <c r="J93" s="8"/>
    </row>
    <row r="94" ht="25.5">
      <c r="A94" s="136"/>
      <c r="B94" s="151" t="s">
        <v>264</v>
      </c>
      <c r="C94" s="151"/>
      <c r="D94" s="152" t="s">
        <v>265</v>
      </c>
      <c r="E94" s="153" t="s">
        <v>266</v>
      </c>
      <c r="J94" s="8"/>
    </row>
    <row r="95" ht="25.5">
      <c r="A95" s="136"/>
      <c r="B95" s="154" t="s">
        <v>267</v>
      </c>
      <c r="C95" s="154"/>
      <c r="D95" s="152" t="s">
        <v>265</v>
      </c>
      <c r="E95" s="153" t="s">
        <v>266</v>
      </c>
      <c r="J95" s="8"/>
    </row>
    <row r="96" ht="25.5">
      <c r="A96" s="136"/>
      <c r="B96" s="155" t="s">
        <v>268</v>
      </c>
      <c r="C96" s="155"/>
      <c r="D96" s="152" t="s">
        <v>265</v>
      </c>
      <c r="E96" s="153" t="s">
        <v>266</v>
      </c>
      <c r="J96" s="8"/>
    </row>
    <row r="97" ht="25.5">
      <c r="A97" s="136"/>
      <c r="B97" s="156" t="s">
        <v>269</v>
      </c>
      <c r="C97" s="156"/>
      <c r="D97" s="157" t="s">
        <v>270</v>
      </c>
      <c r="E97" s="156" t="s">
        <v>260</v>
      </c>
      <c r="J97" s="8"/>
    </row>
    <row r="98" ht="25.5">
      <c r="A98" s="136"/>
      <c r="B98" s="143" t="s">
        <v>271</v>
      </c>
      <c r="C98" s="143"/>
      <c r="D98" s="144" t="s">
        <v>259</v>
      </c>
      <c r="E98" s="145" t="s">
        <v>260</v>
      </c>
      <c r="J98" s="8"/>
    </row>
    <row r="99" ht="25.5">
      <c r="A99" s="136"/>
      <c r="B99" s="156" t="s">
        <v>272</v>
      </c>
      <c r="C99" s="156"/>
      <c r="D99" s="157" t="s">
        <v>270</v>
      </c>
      <c r="E99" s="156" t="s">
        <v>260</v>
      </c>
      <c r="J99" s="8"/>
    </row>
    <row r="100" ht="25.5">
      <c r="A100" s="136"/>
      <c r="B100" s="156" t="s">
        <v>273</v>
      </c>
      <c r="C100" s="156"/>
      <c r="D100" s="157" t="s">
        <v>270</v>
      </c>
      <c r="E100" s="156" t="s">
        <v>260</v>
      </c>
      <c r="J100" s="8"/>
    </row>
    <row r="101" ht="12.75">
      <c r="A101" s="136"/>
      <c r="B101" s="137"/>
      <c r="C101" s="137"/>
      <c r="J101" s="8"/>
    </row>
    <row r="102" ht="12.75">
      <c r="A102" s="136"/>
      <c r="B102" s="137"/>
      <c r="C102" s="137"/>
      <c r="D102" s="138"/>
      <c r="E102" s="139"/>
      <c r="F102" s="139"/>
      <c r="G102" s="139"/>
      <c r="H102" s="139"/>
      <c r="I102" s="139"/>
      <c r="J102" s="8"/>
    </row>
    <row r="103" ht="12.75">
      <c r="A103" s="136"/>
      <c r="B103" s="137"/>
      <c r="C103" s="137"/>
      <c r="D103" s="138"/>
      <c r="E103" s="139"/>
      <c r="F103" s="139"/>
      <c r="G103" s="139"/>
      <c r="H103" s="139"/>
      <c r="I103" s="139"/>
      <c r="J103" s="8"/>
    </row>
    <row r="104" ht="12.75">
      <c r="A104" s="136"/>
      <c r="B104" s="137"/>
      <c r="C104" s="137"/>
      <c r="D104" s="138"/>
      <c r="E104" s="139"/>
      <c r="F104" s="139"/>
      <c r="G104" s="139"/>
      <c r="H104" s="139"/>
      <c r="I104" s="139"/>
      <c r="J104" s="8"/>
    </row>
    <row r="105" ht="12.75">
      <c r="A105" s="136"/>
      <c r="B105" s="137"/>
      <c r="C105" s="137"/>
      <c r="D105" s="138"/>
      <c r="E105" s="139"/>
      <c r="F105" s="139"/>
      <c r="G105" s="139"/>
      <c r="H105" s="139"/>
      <c r="I105" s="139"/>
      <c r="J105" s="8"/>
    </row>
    <row r="106" ht="12.75">
      <c r="A106" s="136"/>
      <c r="B106" s="137"/>
      <c r="C106" s="137"/>
      <c r="D106" s="138"/>
      <c r="E106" s="139"/>
      <c r="F106" s="139"/>
      <c r="G106" s="139"/>
      <c r="H106" s="139"/>
      <c r="I106" s="139"/>
      <c r="J106" s="8"/>
    </row>
    <row r="107" ht="12.75">
      <c r="A107" s="136"/>
      <c r="B107" s="137"/>
      <c r="C107" s="137"/>
      <c r="D107" s="138"/>
      <c r="E107" s="139"/>
      <c r="F107" s="139"/>
      <c r="G107" s="139"/>
      <c r="H107" s="139"/>
      <c r="I107" s="139"/>
      <c r="J107" s="8"/>
    </row>
    <row r="108" ht="12.75">
      <c r="A108" s="136"/>
      <c r="B108" s="137"/>
      <c r="C108" s="137"/>
      <c r="D108" s="138"/>
      <c r="E108" s="139"/>
      <c r="F108" s="139"/>
      <c r="G108" s="139"/>
      <c r="H108" s="139"/>
      <c r="I108" s="139"/>
      <c r="J108" s="8"/>
    </row>
    <row r="109" ht="12.75">
      <c r="A109" s="136"/>
      <c r="B109" s="137"/>
      <c r="C109" s="137"/>
      <c r="D109" s="138"/>
      <c r="E109" s="139"/>
      <c r="F109" s="139"/>
      <c r="G109" s="139"/>
      <c r="H109" s="139"/>
      <c r="I109" s="139"/>
      <c r="J109" s="8"/>
    </row>
    <row r="110" ht="12.75">
      <c r="A110" s="136"/>
      <c r="B110" s="137"/>
      <c r="C110" s="137"/>
      <c r="D110" s="138"/>
      <c r="E110" s="139"/>
      <c r="F110" s="139"/>
      <c r="G110" s="139"/>
      <c r="H110" s="139"/>
      <c r="I110" s="139"/>
      <c r="J110" s="8"/>
    </row>
    <row r="111" ht="12.75">
      <c r="A111" s="136"/>
      <c r="B111" s="137"/>
      <c r="C111" s="137"/>
      <c r="D111" s="138"/>
      <c r="E111" s="139"/>
      <c r="F111" s="139"/>
      <c r="G111" s="139"/>
      <c r="H111" s="139"/>
      <c r="I111" s="139"/>
      <c r="J111" s="8"/>
    </row>
    <row r="112" ht="12.75">
      <c r="A112" s="136"/>
      <c r="B112" s="137"/>
      <c r="C112" s="137"/>
      <c r="D112" s="138"/>
      <c r="E112" s="139"/>
      <c r="F112" s="139"/>
      <c r="G112" s="139"/>
      <c r="H112" s="139"/>
      <c r="I112" s="139"/>
      <c r="J112" s="8"/>
    </row>
    <row r="113" ht="12.75">
      <c r="A113" s="136"/>
      <c r="B113" s="137"/>
      <c r="C113" s="137"/>
      <c r="D113" s="138"/>
      <c r="E113" s="139"/>
      <c r="F113" s="139"/>
      <c r="G113" s="139"/>
      <c r="H113" s="139"/>
      <c r="I113" s="139"/>
      <c r="J113" s="8"/>
    </row>
    <row r="114" ht="12.75">
      <c r="A114" s="136"/>
      <c r="B114" s="137"/>
      <c r="C114" s="137"/>
      <c r="D114" s="138"/>
      <c r="E114" s="139"/>
      <c r="F114" s="139"/>
      <c r="G114" s="139"/>
      <c r="H114" s="139"/>
      <c r="I114" s="139"/>
      <c r="J114" s="8"/>
    </row>
    <row r="115" ht="12.75">
      <c r="A115" s="136"/>
      <c r="B115" s="137"/>
      <c r="C115" s="137"/>
      <c r="D115" s="138"/>
      <c r="E115" s="139"/>
      <c r="F115" s="139"/>
      <c r="G115" s="139"/>
      <c r="H115" s="139"/>
      <c r="I115" s="139"/>
      <c r="J115" s="8"/>
    </row>
    <row r="116" ht="12.75">
      <c r="A116" s="136"/>
      <c r="B116" s="137"/>
      <c r="C116" s="137"/>
      <c r="D116" s="138"/>
      <c r="E116" s="139"/>
      <c r="F116" s="139"/>
      <c r="G116" s="139"/>
      <c r="H116" s="139"/>
      <c r="I116" s="139"/>
      <c r="J116" s="8"/>
    </row>
    <row r="117" ht="12.75">
      <c r="A117" s="136"/>
      <c r="B117" s="137"/>
      <c r="C117" s="137"/>
      <c r="D117" s="138"/>
      <c r="E117" s="139"/>
      <c r="F117" s="139"/>
      <c r="G117" s="139"/>
      <c r="H117" s="139"/>
      <c r="I117" s="139"/>
      <c r="J117" s="8"/>
    </row>
    <row r="118" ht="12.75">
      <c r="A118" s="136"/>
      <c r="B118" s="137"/>
      <c r="C118" s="137"/>
      <c r="D118" s="138"/>
      <c r="E118" s="139"/>
      <c r="F118" s="139"/>
      <c r="G118" s="139"/>
      <c r="H118" s="139"/>
      <c r="I118" s="139"/>
      <c r="J118" s="8"/>
    </row>
    <row r="119" ht="12.75">
      <c r="A119" s="136"/>
      <c r="B119" s="137"/>
      <c r="C119" s="137"/>
      <c r="D119" s="138"/>
      <c r="E119" s="139"/>
      <c r="F119" s="139"/>
      <c r="G119" s="139"/>
      <c r="H119" s="139"/>
      <c r="I119" s="139"/>
      <c r="J119" s="8"/>
    </row>
    <row r="120" ht="12.75">
      <c r="A120" s="136"/>
      <c r="B120" s="137"/>
      <c r="C120" s="137"/>
      <c r="D120" s="138"/>
      <c r="E120" s="139"/>
      <c r="F120" s="139"/>
      <c r="G120" s="139"/>
      <c r="H120" s="139"/>
      <c r="I120" s="139"/>
      <c r="J120" s="8"/>
    </row>
    <row r="121" ht="12.75">
      <c r="A121" s="136"/>
      <c r="B121" s="137"/>
      <c r="C121" s="137"/>
      <c r="D121" s="138"/>
      <c r="E121" s="139"/>
      <c r="F121" s="139"/>
      <c r="G121" s="139"/>
      <c r="H121" s="139"/>
      <c r="I121" s="139"/>
      <c r="J121" s="8"/>
    </row>
    <row r="122" ht="12.75">
      <c r="A122" s="136"/>
      <c r="B122" s="137"/>
      <c r="C122" s="137"/>
      <c r="D122" s="138"/>
      <c r="E122" s="139"/>
      <c r="F122" s="139"/>
      <c r="G122" s="139"/>
      <c r="H122" s="139"/>
      <c r="I122" s="139"/>
      <c r="J122" s="8"/>
    </row>
    <row r="123" ht="12.75">
      <c r="A123" s="136"/>
      <c r="B123" s="137"/>
      <c r="C123" s="137"/>
      <c r="D123" s="138"/>
      <c r="E123" s="139"/>
      <c r="F123" s="139"/>
      <c r="G123" s="139"/>
      <c r="H123" s="139"/>
      <c r="I123" s="139"/>
      <c r="J123" s="8"/>
    </row>
    <row r="124" ht="12.75">
      <c r="A124" s="136"/>
      <c r="B124" s="137"/>
      <c r="C124" s="137"/>
      <c r="D124" s="138"/>
      <c r="E124" s="139"/>
      <c r="F124" s="139"/>
      <c r="G124" s="139"/>
      <c r="H124" s="139"/>
      <c r="I124" s="139"/>
      <c r="J124" s="8"/>
    </row>
    <row r="125" ht="12.75">
      <c r="A125" s="136"/>
      <c r="B125" s="137"/>
      <c r="C125" s="137"/>
      <c r="D125" s="138"/>
      <c r="E125" s="139"/>
      <c r="F125" s="139"/>
      <c r="G125" s="139"/>
      <c r="H125" s="139"/>
      <c r="I125" s="139"/>
      <c r="J125" s="8"/>
    </row>
    <row r="126" ht="12.75">
      <c r="A126" s="136"/>
      <c r="B126" s="137"/>
      <c r="C126" s="137"/>
      <c r="D126" s="138"/>
      <c r="E126" s="139"/>
      <c r="F126" s="139"/>
      <c r="G126" s="139"/>
      <c r="H126" s="139"/>
      <c r="I126" s="139"/>
      <c r="J126" s="8"/>
    </row>
    <row r="127" ht="12.75">
      <c r="A127" s="136"/>
      <c r="B127" s="137"/>
      <c r="C127" s="137"/>
      <c r="D127" s="138"/>
      <c r="E127" s="139"/>
      <c r="F127" s="139"/>
      <c r="G127" s="139"/>
      <c r="H127" s="139"/>
      <c r="I127" s="139"/>
      <c r="J127" s="8"/>
    </row>
    <row r="128" ht="12.75">
      <c r="A128" s="136"/>
      <c r="B128" s="137"/>
      <c r="C128" s="137"/>
      <c r="D128" s="138"/>
      <c r="E128" s="139"/>
      <c r="F128" s="139"/>
      <c r="G128" s="139"/>
      <c r="H128" s="139"/>
      <c r="I128" s="139"/>
      <c r="J128" s="8"/>
    </row>
    <row r="129" ht="12.75">
      <c r="A129" s="136"/>
      <c r="B129" s="137"/>
      <c r="C129" s="137"/>
      <c r="D129" s="138"/>
      <c r="E129" s="139"/>
      <c r="F129" s="139"/>
      <c r="G129" s="139"/>
      <c r="H129" s="139"/>
      <c r="I129" s="139"/>
      <c r="J129" s="8"/>
    </row>
    <row r="130" ht="12.75">
      <c r="A130" s="136"/>
      <c r="B130" s="137"/>
      <c r="C130" s="137"/>
      <c r="D130" s="138"/>
      <c r="E130" s="139"/>
      <c r="F130" s="139"/>
      <c r="G130" s="139"/>
      <c r="H130" s="139"/>
      <c r="I130" s="139"/>
      <c r="J130" s="8"/>
    </row>
    <row r="131" ht="12.75">
      <c r="A131" s="136"/>
      <c r="B131" s="137"/>
      <c r="C131" s="137"/>
      <c r="D131" s="138"/>
      <c r="E131" s="139"/>
      <c r="F131" s="139"/>
      <c r="G131" s="139"/>
      <c r="H131" s="139"/>
      <c r="I131" s="139"/>
      <c r="J131" s="8"/>
    </row>
    <row r="132" ht="12.75">
      <c r="A132" s="136"/>
      <c r="B132" s="137"/>
      <c r="C132" s="137"/>
      <c r="D132" s="138"/>
      <c r="E132" s="139"/>
      <c r="F132" s="139"/>
      <c r="G132" s="139"/>
      <c r="H132" s="139"/>
      <c r="I132" s="139"/>
      <c r="J132" s="8"/>
    </row>
    <row r="133" ht="12.75">
      <c r="A133" s="136"/>
      <c r="B133" s="137"/>
      <c r="C133" s="137"/>
      <c r="D133" s="138"/>
      <c r="E133" s="139"/>
      <c r="F133" s="139"/>
      <c r="G133" s="139"/>
      <c r="H133" s="139"/>
      <c r="I133" s="139"/>
      <c r="J133" s="8"/>
    </row>
    <row r="134" ht="12.75">
      <c r="A134" s="136"/>
      <c r="B134" s="137"/>
      <c r="C134" s="137"/>
      <c r="D134" s="138"/>
      <c r="E134" s="139"/>
      <c r="F134" s="139"/>
      <c r="G134" s="139"/>
      <c r="H134" s="139"/>
      <c r="I134" s="139"/>
      <c r="J134" s="8"/>
    </row>
    <row r="135" ht="12.75">
      <c r="A135" s="136"/>
      <c r="B135" s="137"/>
      <c r="C135" s="137"/>
      <c r="D135" s="138"/>
      <c r="E135" s="139"/>
      <c r="F135" s="139"/>
      <c r="G135" s="139"/>
      <c r="H135" s="139"/>
      <c r="I135" s="139"/>
      <c r="J135" s="8"/>
    </row>
    <row r="136" ht="12.75">
      <c r="A136" s="136"/>
      <c r="B136" s="137"/>
      <c r="C136" s="137"/>
      <c r="D136" s="138"/>
      <c r="E136" s="139"/>
      <c r="F136" s="139"/>
      <c r="G136" s="139"/>
      <c r="H136" s="139"/>
      <c r="I136" s="139"/>
      <c r="J136" s="8"/>
    </row>
    <row r="137" ht="12.75">
      <c r="A137" s="136"/>
      <c r="B137" s="137"/>
      <c r="C137" s="137"/>
      <c r="D137" s="138"/>
      <c r="E137" s="139"/>
      <c r="F137" s="139"/>
      <c r="G137" s="139"/>
      <c r="H137" s="139"/>
      <c r="I137" s="139"/>
      <c r="J137" s="8"/>
    </row>
    <row r="138" ht="12.75">
      <c r="A138" s="136"/>
      <c r="B138" s="137"/>
      <c r="C138" s="137"/>
      <c r="D138" s="138"/>
      <c r="E138" s="139"/>
      <c r="F138" s="139"/>
      <c r="G138" s="139"/>
      <c r="H138" s="139"/>
      <c r="I138" s="139"/>
      <c r="J138" s="8"/>
    </row>
    <row r="139" ht="12.75">
      <c r="A139" s="136"/>
      <c r="B139" s="137"/>
      <c r="C139" s="137"/>
      <c r="D139" s="138"/>
      <c r="E139" s="139"/>
      <c r="F139" s="139"/>
      <c r="G139" s="139"/>
      <c r="H139" s="139"/>
      <c r="I139" s="139"/>
      <c r="J139" s="8"/>
    </row>
    <row r="140" ht="12.75">
      <c r="A140" s="136"/>
      <c r="B140" s="137"/>
      <c r="C140" s="137"/>
      <c r="D140" s="138"/>
      <c r="E140" s="139"/>
      <c r="F140" s="139"/>
      <c r="G140" s="139"/>
      <c r="H140" s="139"/>
      <c r="I140" s="139"/>
      <c r="J140" s="8"/>
    </row>
    <row r="141" ht="12.75">
      <c r="A141" s="136"/>
      <c r="B141" s="137"/>
      <c r="C141" s="137"/>
      <c r="D141" s="138"/>
      <c r="E141" s="139"/>
      <c r="F141" s="139"/>
      <c r="G141" s="139"/>
      <c r="H141" s="139"/>
      <c r="I141" s="139"/>
      <c r="J141" s="8"/>
    </row>
    <row r="142" ht="12.75">
      <c r="A142" s="136"/>
      <c r="B142" s="137"/>
      <c r="C142" s="137"/>
      <c r="D142" s="138"/>
      <c r="E142" s="139"/>
      <c r="F142" s="139"/>
      <c r="G142" s="139"/>
      <c r="H142" s="139"/>
      <c r="I142" s="139"/>
      <c r="J142" s="8"/>
    </row>
    <row r="143" ht="12.75">
      <c r="A143" s="136"/>
      <c r="B143" s="137"/>
      <c r="C143" s="137"/>
      <c r="D143" s="138"/>
      <c r="E143" s="139"/>
      <c r="F143" s="139"/>
      <c r="G143" s="139"/>
      <c r="H143" s="139"/>
      <c r="I143" s="139"/>
      <c r="J143" s="8"/>
    </row>
    <row r="144" ht="12.75">
      <c r="A144" s="136"/>
      <c r="B144" s="137"/>
      <c r="C144" s="137"/>
      <c r="D144" s="138"/>
      <c r="E144" s="139"/>
      <c r="F144" s="139"/>
      <c r="G144" s="139"/>
      <c r="H144" s="139"/>
      <c r="I144" s="139"/>
      <c r="J144" s="8"/>
    </row>
    <row r="145" ht="12.75">
      <c r="A145" s="136"/>
      <c r="B145" s="137"/>
      <c r="C145" s="137"/>
      <c r="D145" s="138"/>
      <c r="E145" s="139"/>
      <c r="F145" s="139"/>
      <c r="G145" s="139"/>
      <c r="H145" s="139"/>
      <c r="I145" s="139"/>
      <c r="J145" s="8"/>
    </row>
    <row r="146" ht="12.75">
      <c r="A146" s="136"/>
      <c r="B146" s="137"/>
      <c r="C146" s="137"/>
      <c r="D146" s="138"/>
      <c r="E146" s="139"/>
      <c r="F146" s="139"/>
      <c r="G146" s="139"/>
      <c r="H146" s="139"/>
      <c r="I146" s="139"/>
      <c r="J146" s="8"/>
    </row>
    <row r="147" ht="12.75">
      <c r="A147" s="136"/>
      <c r="B147" s="137"/>
      <c r="C147" s="137"/>
      <c r="D147" s="138"/>
      <c r="E147" s="139"/>
      <c r="F147" s="139"/>
      <c r="G147" s="139"/>
      <c r="H147" s="139"/>
      <c r="I147" s="139"/>
      <c r="J147" s="8"/>
    </row>
    <row r="148" ht="12.75">
      <c r="A148" s="136"/>
      <c r="B148" s="137"/>
      <c r="C148" s="137"/>
      <c r="D148" s="138"/>
      <c r="E148" s="139"/>
      <c r="F148" s="139"/>
      <c r="G148" s="139"/>
      <c r="H148" s="139"/>
      <c r="I148" s="139"/>
      <c r="J148" s="8"/>
    </row>
    <row r="149" ht="12.75">
      <c r="A149" s="136"/>
      <c r="B149" s="137"/>
      <c r="C149" s="137"/>
      <c r="D149" s="138"/>
      <c r="E149" s="139"/>
      <c r="F149" s="139"/>
      <c r="G149" s="139"/>
      <c r="H149" s="139"/>
      <c r="I149" s="139"/>
      <c r="J149" s="8"/>
    </row>
    <row r="150" ht="12.75">
      <c r="A150" s="136"/>
      <c r="B150" s="137"/>
      <c r="C150" s="137"/>
      <c r="D150" s="138"/>
      <c r="E150" s="139"/>
      <c r="F150" s="139"/>
      <c r="G150" s="139"/>
      <c r="H150" s="139"/>
      <c r="I150" s="139"/>
      <c r="J150" s="8"/>
    </row>
    <row r="151" ht="12.75">
      <c r="A151" s="136"/>
      <c r="B151" s="137"/>
      <c r="C151" s="137"/>
      <c r="D151" s="138"/>
      <c r="E151" s="139"/>
      <c r="F151" s="139"/>
      <c r="G151" s="139"/>
      <c r="H151" s="139"/>
      <c r="I151" s="139"/>
      <c r="J151" s="8"/>
    </row>
    <row r="152" ht="12.75">
      <c r="A152" s="136"/>
      <c r="B152" s="137"/>
      <c r="C152" s="137"/>
      <c r="D152" s="138"/>
      <c r="E152" s="139"/>
      <c r="F152" s="139"/>
      <c r="G152" s="139"/>
      <c r="H152" s="139"/>
      <c r="I152" s="139"/>
      <c r="J152" s="8"/>
    </row>
    <row r="153" ht="12.75">
      <c r="A153" s="136"/>
      <c r="B153" s="137"/>
      <c r="C153" s="137"/>
      <c r="D153" s="138"/>
      <c r="E153" s="139"/>
      <c r="F153" s="139"/>
      <c r="G153" s="139"/>
      <c r="H153" s="139"/>
      <c r="I153" s="139"/>
      <c r="J153" s="8"/>
    </row>
    <row r="154" ht="12.75">
      <c r="A154" s="136"/>
      <c r="B154" s="137"/>
      <c r="C154" s="137"/>
      <c r="D154" s="138"/>
      <c r="E154" s="139"/>
      <c r="F154" s="139"/>
      <c r="G154" s="139"/>
      <c r="H154" s="139"/>
      <c r="I154" s="139"/>
      <c r="J154" s="8"/>
    </row>
    <row r="155" ht="12.75">
      <c r="A155" s="136"/>
      <c r="B155" s="137"/>
      <c r="C155" s="137"/>
      <c r="D155" s="138"/>
      <c r="E155" s="139"/>
      <c r="F155" s="139"/>
      <c r="G155" s="139"/>
      <c r="H155" s="139"/>
      <c r="I155" s="139"/>
      <c r="J155" s="8"/>
    </row>
    <row r="156" ht="12.75">
      <c r="A156" s="136"/>
      <c r="B156" s="137"/>
      <c r="C156" s="137"/>
      <c r="D156" s="138"/>
      <c r="E156" s="139"/>
      <c r="F156" s="139"/>
      <c r="G156" s="139"/>
      <c r="H156" s="139"/>
      <c r="I156" s="139"/>
      <c r="J156" s="8"/>
    </row>
    <row r="157" ht="12.75">
      <c r="A157" s="136"/>
      <c r="B157" s="137"/>
      <c r="C157" s="137"/>
      <c r="D157" s="138"/>
      <c r="E157" s="139"/>
      <c r="F157" s="139"/>
      <c r="G157" s="139"/>
      <c r="H157" s="139"/>
      <c r="I157" s="139"/>
      <c r="J157" s="8"/>
    </row>
    <row r="158" ht="12.75">
      <c r="A158" s="136"/>
      <c r="B158" s="137"/>
      <c r="C158" s="137"/>
      <c r="D158" s="138"/>
      <c r="E158" s="139"/>
      <c r="F158" s="139"/>
      <c r="G158" s="139"/>
      <c r="H158" s="139"/>
      <c r="I158" s="139"/>
      <c r="J158" s="8"/>
    </row>
    <row r="159" ht="12.75">
      <c r="A159" s="136"/>
      <c r="B159" s="137"/>
      <c r="C159" s="137"/>
      <c r="D159" s="138"/>
      <c r="E159" s="139"/>
      <c r="F159" s="139"/>
      <c r="G159" s="139"/>
      <c r="H159" s="139"/>
      <c r="I159" s="139"/>
      <c r="J159" s="8"/>
    </row>
    <row r="160" ht="12.75">
      <c r="A160" s="136"/>
      <c r="B160" s="137"/>
      <c r="C160" s="137"/>
      <c r="D160" s="138"/>
      <c r="E160" s="139"/>
      <c r="F160" s="139"/>
      <c r="G160" s="139"/>
      <c r="H160" s="139"/>
      <c r="I160" s="139"/>
      <c r="J160" s="8"/>
    </row>
    <row r="161" ht="12.75">
      <c r="A161" s="136"/>
      <c r="B161" s="137"/>
      <c r="C161" s="137"/>
      <c r="D161" s="138"/>
      <c r="E161" s="139"/>
      <c r="F161" s="139"/>
      <c r="G161" s="139"/>
      <c r="H161" s="139"/>
      <c r="I161" s="139"/>
      <c r="J161" s="8"/>
    </row>
    <row r="162" ht="12.75">
      <c r="A162" s="136"/>
      <c r="B162" s="137"/>
      <c r="C162" s="137"/>
      <c r="D162" s="138"/>
      <c r="E162" s="139"/>
      <c r="F162" s="139"/>
      <c r="G162" s="139"/>
      <c r="H162" s="139"/>
      <c r="I162" s="139"/>
      <c r="J162" s="8"/>
    </row>
    <row r="163" ht="12.75">
      <c r="A163" s="136"/>
      <c r="B163" s="137"/>
      <c r="C163" s="137"/>
      <c r="D163" s="138"/>
      <c r="E163" s="139"/>
      <c r="F163" s="139"/>
      <c r="G163" s="139"/>
      <c r="H163" s="139"/>
      <c r="I163" s="139"/>
      <c r="J163" s="8"/>
    </row>
    <row r="164" ht="12.75">
      <c r="A164" s="136"/>
      <c r="B164" s="137"/>
      <c r="C164" s="137"/>
      <c r="D164" s="138"/>
      <c r="E164" s="139"/>
      <c r="F164" s="139"/>
      <c r="G164" s="139"/>
      <c r="H164" s="139"/>
      <c r="I164" s="139"/>
      <c r="J164" s="8"/>
    </row>
    <row r="165" ht="12.75">
      <c r="A165" s="136"/>
      <c r="B165" s="137"/>
      <c r="C165" s="137"/>
      <c r="D165" s="138"/>
      <c r="E165" s="139"/>
      <c r="F165" s="139"/>
      <c r="G165" s="139"/>
      <c r="H165" s="139"/>
      <c r="I165" s="139"/>
      <c r="J165" s="8"/>
    </row>
    <row r="166" ht="12.75">
      <c r="A166" s="136"/>
      <c r="B166" s="137"/>
      <c r="C166" s="137"/>
      <c r="D166" s="138"/>
      <c r="E166" s="139"/>
      <c r="F166" s="139"/>
      <c r="G166" s="139"/>
      <c r="H166" s="139"/>
      <c r="I166" s="139"/>
      <c r="J166" s="8"/>
    </row>
    <row r="167" ht="12.75">
      <c r="A167" s="136"/>
      <c r="B167" s="137"/>
      <c r="C167" s="137"/>
      <c r="D167" s="138"/>
      <c r="E167" s="139"/>
      <c r="F167" s="139"/>
      <c r="G167" s="139"/>
      <c r="H167" s="139"/>
      <c r="I167" s="139"/>
      <c r="J167" s="8"/>
    </row>
    <row r="168" ht="12.75">
      <c r="A168" s="136"/>
      <c r="B168" s="137"/>
      <c r="C168" s="137"/>
      <c r="D168" s="138"/>
      <c r="E168" s="139"/>
      <c r="F168" s="139"/>
      <c r="G168" s="139"/>
      <c r="H168" s="139"/>
      <c r="I168" s="139"/>
      <c r="J168" s="8"/>
    </row>
    <row r="169" ht="12.75">
      <c r="A169" s="136"/>
      <c r="B169" s="137"/>
      <c r="C169" s="137"/>
      <c r="D169" s="138"/>
      <c r="E169" s="139"/>
      <c r="F169" s="139"/>
      <c r="G169" s="139"/>
      <c r="H169" s="139"/>
      <c r="I169" s="139"/>
      <c r="J169" s="8"/>
    </row>
    <row r="170" ht="12.75">
      <c r="A170" s="136"/>
      <c r="B170" s="137"/>
      <c r="C170" s="137"/>
      <c r="D170" s="138"/>
      <c r="E170" s="139"/>
      <c r="F170" s="139"/>
      <c r="G170" s="139"/>
      <c r="H170" s="139"/>
      <c r="I170" s="139"/>
      <c r="J170" s="8"/>
    </row>
    <row r="171" ht="12.75">
      <c r="A171" s="136"/>
      <c r="B171" s="137"/>
      <c r="C171" s="137"/>
      <c r="D171" s="138"/>
      <c r="E171" s="139"/>
      <c r="F171" s="139"/>
      <c r="G171" s="139"/>
      <c r="H171" s="139"/>
      <c r="I171" s="139"/>
      <c r="J171" s="8"/>
    </row>
    <row r="172" ht="12.75">
      <c r="A172" s="136"/>
      <c r="B172" s="137"/>
      <c r="C172" s="137"/>
      <c r="D172" s="138"/>
      <c r="E172" s="139"/>
      <c r="F172" s="139"/>
      <c r="G172" s="139"/>
      <c r="H172" s="139"/>
      <c r="I172" s="139"/>
      <c r="J172" s="8"/>
    </row>
    <row r="173" ht="12.75">
      <c r="A173" s="136"/>
      <c r="B173" s="137"/>
      <c r="C173" s="137"/>
      <c r="D173" s="138"/>
      <c r="E173" s="139"/>
      <c r="F173" s="139"/>
      <c r="G173" s="139"/>
      <c r="H173" s="139"/>
      <c r="I173" s="139"/>
      <c r="J173" s="8"/>
    </row>
    <row r="174" ht="12.75">
      <c r="A174" s="136"/>
      <c r="B174" s="137"/>
      <c r="C174" s="137"/>
      <c r="D174" s="138"/>
      <c r="E174" s="139"/>
      <c r="F174" s="139"/>
      <c r="G174" s="139"/>
      <c r="H174" s="139"/>
      <c r="I174" s="139"/>
      <c r="J174" s="8"/>
    </row>
    <row r="175" ht="12.75">
      <c r="A175" s="136"/>
      <c r="B175" s="137"/>
      <c r="C175" s="137"/>
      <c r="D175" s="138"/>
      <c r="E175" s="139"/>
      <c r="F175" s="139"/>
      <c r="G175" s="139"/>
      <c r="H175" s="139"/>
      <c r="I175" s="139"/>
      <c r="J175" s="8"/>
    </row>
    <row r="176" ht="12.75">
      <c r="A176" s="136"/>
      <c r="B176" s="137"/>
      <c r="C176" s="137"/>
      <c r="D176" s="138"/>
      <c r="E176" s="139"/>
      <c r="F176" s="139"/>
      <c r="G176" s="139"/>
      <c r="H176" s="139"/>
      <c r="I176" s="139"/>
      <c r="J176" s="8"/>
    </row>
    <row r="177" ht="12.75">
      <c r="A177" s="136"/>
      <c r="B177" s="137"/>
      <c r="C177" s="137"/>
      <c r="D177" s="138"/>
      <c r="E177" s="139"/>
      <c r="F177" s="139"/>
      <c r="G177" s="139"/>
      <c r="H177" s="139"/>
      <c r="I177" s="139"/>
      <c r="J177" s="8"/>
    </row>
    <row r="178" ht="12.75">
      <c r="A178" s="136"/>
      <c r="B178" s="137"/>
      <c r="C178" s="137"/>
      <c r="D178" s="138"/>
      <c r="E178" s="139"/>
      <c r="F178" s="139"/>
      <c r="G178" s="139"/>
      <c r="H178" s="139"/>
      <c r="I178" s="139"/>
      <c r="J178" s="8"/>
    </row>
    <row r="179" ht="12.75">
      <c r="A179" s="136"/>
      <c r="B179" s="137"/>
      <c r="C179" s="137"/>
      <c r="D179" s="138"/>
      <c r="E179" s="139"/>
      <c r="F179" s="139"/>
      <c r="G179" s="139"/>
      <c r="H179" s="139"/>
      <c r="I179" s="139"/>
      <c r="J179" s="8"/>
    </row>
    <row r="180" ht="12.75">
      <c r="A180" s="136"/>
      <c r="B180" s="137"/>
      <c r="C180" s="137"/>
      <c r="D180" s="138"/>
      <c r="E180" s="139"/>
      <c r="F180" s="139"/>
      <c r="G180" s="139"/>
      <c r="H180" s="139"/>
      <c r="I180" s="139"/>
      <c r="J180" s="8"/>
    </row>
    <row r="181" ht="12.75">
      <c r="A181" s="136"/>
      <c r="B181" s="137"/>
      <c r="C181" s="137"/>
      <c r="D181" s="138"/>
      <c r="E181" s="139"/>
      <c r="F181" s="139"/>
      <c r="G181" s="139"/>
      <c r="H181" s="139"/>
      <c r="I181" s="139"/>
      <c r="J181" s="8"/>
    </row>
    <row r="182" ht="12.75">
      <c r="A182" s="136"/>
      <c r="B182" s="137"/>
      <c r="C182" s="137"/>
      <c r="D182" s="138"/>
      <c r="E182" s="139"/>
      <c r="F182" s="139"/>
      <c r="G182" s="139"/>
      <c r="H182" s="139"/>
      <c r="I182" s="139"/>
      <c r="J182" s="8"/>
    </row>
    <row r="183" ht="12.75">
      <c r="A183" s="136"/>
      <c r="B183" s="137"/>
      <c r="C183" s="137"/>
      <c r="D183" s="138"/>
      <c r="E183" s="139"/>
      <c r="F183" s="139"/>
      <c r="G183" s="139"/>
      <c r="H183" s="139"/>
      <c r="I183" s="139"/>
      <c r="J183" s="8"/>
    </row>
    <row r="184" ht="12.75">
      <c r="A184" s="136"/>
      <c r="B184" s="137"/>
      <c r="C184" s="137"/>
      <c r="D184" s="138"/>
      <c r="E184" s="139"/>
      <c r="F184" s="139"/>
      <c r="G184" s="139"/>
      <c r="H184" s="139"/>
      <c r="I184" s="139"/>
      <c r="J184" s="8"/>
    </row>
    <row r="185" ht="12.75">
      <c r="A185" s="136"/>
      <c r="B185" s="137"/>
      <c r="C185" s="137"/>
      <c r="D185" s="138"/>
      <c r="E185" s="139"/>
      <c r="F185" s="139"/>
      <c r="G185" s="139"/>
      <c r="H185" s="139"/>
      <c r="I185" s="139"/>
      <c r="J185" s="8"/>
    </row>
    <row r="186" ht="12.75">
      <c r="A186" s="136"/>
      <c r="B186" s="137"/>
      <c r="C186" s="137"/>
      <c r="D186" s="138"/>
      <c r="E186" s="139"/>
      <c r="F186" s="139"/>
      <c r="G186" s="139"/>
      <c r="H186" s="139"/>
      <c r="I186" s="139"/>
      <c r="J186" s="8"/>
    </row>
    <row r="187" ht="12.75">
      <c r="A187" s="136"/>
      <c r="B187" s="137"/>
      <c r="C187" s="137"/>
      <c r="D187" s="138"/>
      <c r="E187" s="139"/>
      <c r="F187" s="139"/>
      <c r="G187" s="139"/>
      <c r="H187" s="139"/>
      <c r="I187" s="139"/>
      <c r="J187" s="8"/>
    </row>
    <row r="188" ht="12.75">
      <c r="A188" s="136"/>
      <c r="B188" s="137"/>
      <c r="C188" s="137"/>
      <c r="D188" s="138"/>
      <c r="E188" s="139"/>
      <c r="F188" s="139"/>
      <c r="G188" s="139"/>
      <c r="H188" s="139"/>
      <c r="I188" s="139"/>
      <c r="J188" s="8"/>
    </row>
    <row r="189" ht="12.75">
      <c r="A189" s="136"/>
      <c r="B189" s="137"/>
      <c r="C189" s="137"/>
      <c r="D189" s="138"/>
      <c r="E189" s="139"/>
      <c r="F189" s="139"/>
      <c r="G189" s="139"/>
      <c r="H189" s="139"/>
      <c r="I189" s="139"/>
      <c r="J189" s="8"/>
    </row>
    <row r="190" ht="12.75">
      <c r="A190" s="136"/>
      <c r="B190" s="137"/>
      <c r="C190" s="137"/>
      <c r="D190" s="138"/>
      <c r="E190" s="139"/>
      <c r="F190" s="139"/>
      <c r="G190" s="139"/>
      <c r="H190" s="139"/>
      <c r="I190" s="139"/>
      <c r="J190" s="8"/>
    </row>
    <row r="191" ht="12.75">
      <c r="A191" s="136"/>
      <c r="B191" s="137"/>
      <c r="C191" s="137"/>
      <c r="D191" s="138"/>
      <c r="E191" s="139"/>
      <c r="F191" s="139"/>
      <c r="G191" s="139"/>
      <c r="H191" s="139"/>
      <c r="I191" s="139"/>
      <c r="J191" s="8"/>
    </row>
    <row r="192" ht="12.75">
      <c r="A192" s="136"/>
      <c r="B192" s="137"/>
      <c r="C192" s="137"/>
      <c r="D192" s="138"/>
      <c r="E192" s="139"/>
      <c r="F192" s="139"/>
      <c r="G192" s="139"/>
      <c r="H192" s="139"/>
      <c r="I192" s="139"/>
      <c r="J192" s="8"/>
    </row>
    <row r="193" ht="12.75">
      <c r="A193" s="136"/>
      <c r="B193" s="137"/>
      <c r="C193" s="137"/>
      <c r="D193" s="138"/>
      <c r="E193" s="139"/>
      <c r="F193" s="139"/>
      <c r="G193" s="139"/>
      <c r="H193" s="139"/>
      <c r="I193" s="139"/>
      <c r="J193" s="8"/>
    </row>
    <row r="194" ht="12.75">
      <c r="A194" s="136"/>
      <c r="B194" s="137"/>
      <c r="C194" s="137"/>
      <c r="D194" s="138"/>
      <c r="E194" s="139"/>
      <c r="F194" s="139"/>
      <c r="G194" s="139"/>
      <c r="H194" s="139"/>
      <c r="I194" s="139"/>
      <c r="J194" s="8"/>
    </row>
    <row r="195" ht="12.75">
      <c r="A195" s="136"/>
      <c r="B195" s="137"/>
      <c r="C195" s="137"/>
      <c r="D195" s="138"/>
      <c r="E195" s="139"/>
      <c r="F195" s="139"/>
      <c r="G195" s="139"/>
      <c r="H195" s="139"/>
      <c r="I195" s="139"/>
      <c r="J195" s="8"/>
    </row>
    <row r="196" ht="12.75">
      <c r="A196" s="136"/>
      <c r="B196" s="137"/>
      <c r="C196" s="137"/>
      <c r="D196" s="138"/>
      <c r="E196" s="139"/>
      <c r="F196" s="139"/>
      <c r="G196" s="139"/>
      <c r="H196" s="139"/>
      <c r="I196" s="139"/>
      <c r="J196" s="8"/>
    </row>
    <row r="197" ht="12.75">
      <c r="A197" s="136"/>
      <c r="B197" s="137"/>
      <c r="C197" s="137"/>
      <c r="D197" s="138"/>
      <c r="E197" s="139"/>
      <c r="F197" s="139"/>
      <c r="G197" s="139"/>
      <c r="H197" s="139"/>
      <c r="I197" s="139"/>
      <c r="J197" s="8"/>
    </row>
    <row r="198" ht="12.75">
      <c r="A198" s="136"/>
      <c r="B198" s="137"/>
      <c r="C198" s="137"/>
      <c r="D198" s="138"/>
      <c r="E198" s="139"/>
      <c r="F198" s="139"/>
      <c r="G198" s="139"/>
      <c r="H198" s="139"/>
      <c r="I198" s="139"/>
      <c r="J198" s="8"/>
    </row>
    <row r="199" ht="12.75">
      <c r="A199" s="136"/>
      <c r="B199" s="137"/>
      <c r="C199" s="137"/>
      <c r="D199" s="138"/>
      <c r="E199" s="139"/>
      <c r="F199" s="139"/>
      <c r="G199" s="139"/>
      <c r="H199" s="139"/>
      <c r="I199" s="139"/>
      <c r="J199" s="8"/>
    </row>
    <row r="200" ht="12.75">
      <c r="A200" s="136"/>
      <c r="B200" s="137"/>
      <c r="C200" s="137"/>
      <c r="D200" s="138"/>
      <c r="E200" s="139"/>
      <c r="F200" s="139"/>
      <c r="G200" s="139"/>
      <c r="H200" s="139"/>
      <c r="I200" s="139"/>
      <c r="J200" s="8"/>
    </row>
    <row r="201" ht="12.75">
      <c r="A201" s="136"/>
      <c r="B201" s="137"/>
      <c r="C201" s="137"/>
      <c r="D201" s="138"/>
      <c r="E201" s="139"/>
      <c r="F201" s="139"/>
      <c r="G201" s="139"/>
      <c r="H201" s="139"/>
      <c r="I201" s="139"/>
      <c r="J201" s="8"/>
    </row>
    <row r="202" ht="12.75">
      <c r="A202" s="136"/>
      <c r="B202" s="137"/>
      <c r="C202" s="137"/>
      <c r="D202" s="138"/>
      <c r="E202" s="139"/>
      <c r="F202" s="139"/>
      <c r="G202" s="139"/>
      <c r="H202" s="139"/>
      <c r="I202" s="139"/>
      <c r="J202" s="8"/>
    </row>
    <row r="203" ht="12.75">
      <c r="A203" s="136"/>
      <c r="B203" s="137"/>
      <c r="C203" s="137"/>
      <c r="D203" s="138"/>
      <c r="E203" s="139"/>
      <c r="F203" s="139"/>
      <c r="G203" s="139"/>
      <c r="H203" s="139"/>
      <c r="I203" s="139"/>
      <c r="J203" s="8"/>
    </row>
    <row r="204" ht="12.75">
      <c r="A204" s="136"/>
      <c r="B204" s="137"/>
      <c r="C204" s="137"/>
      <c r="D204" s="138"/>
      <c r="E204" s="139"/>
      <c r="F204" s="139"/>
      <c r="G204" s="139"/>
      <c r="H204" s="139"/>
      <c r="I204" s="139"/>
      <c r="J204" s="8"/>
    </row>
    <row r="205" ht="12.75">
      <c r="A205" s="136"/>
      <c r="B205" s="137"/>
      <c r="C205" s="137"/>
      <c r="D205" s="138"/>
      <c r="E205" s="139"/>
      <c r="F205" s="139"/>
      <c r="G205" s="139"/>
      <c r="H205" s="139"/>
      <c r="I205" s="139"/>
      <c r="J205" s="8"/>
    </row>
    <row r="206" ht="12.75">
      <c r="A206" s="136"/>
      <c r="B206" s="137"/>
      <c r="C206" s="137"/>
      <c r="D206" s="138"/>
      <c r="E206" s="139"/>
      <c r="F206" s="139"/>
      <c r="G206" s="139"/>
      <c r="H206" s="139"/>
      <c r="I206" s="139"/>
      <c r="J206" s="8"/>
    </row>
    <row r="207" ht="12.75">
      <c r="A207" s="136"/>
      <c r="B207" s="137"/>
      <c r="C207" s="137"/>
      <c r="D207" s="138"/>
      <c r="E207" s="139"/>
      <c r="F207" s="139"/>
      <c r="G207" s="139"/>
      <c r="H207" s="139"/>
      <c r="I207" s="139"/>
      <c r="J207" s="8"/>
    </row>
    <row r="208" ht="12.75">
      <c r="A208" s="136"/>
      <c r="B208" s="137"/>
      <c r="C208" s="137"/>
      <c r="D208" s="138"/>
      <c r="E208" s="139"/>
      <c r="F208" s="139"/>
      <c r="G208" s="139"/>
      <c r="H208" s="139"/>
      <c r="I208" s="139"/>
      <c r="J208" s="8"/>
    </row>
    <row r="209" ht="12.75">
      <c r="A209" s="136"/>
      <c r="B209" s="137"/>
      <c r="C209" s="137"/>
      <c r="D209" s="138"/>
      <c r="E209" s="139"/>
      <c r="F209" s="139"/>
      <c r="G209" s="139"/>
      <c r="H209" s="139"/>
      <c r="I209" s="139"/>
      <c r="J209" s="8"/>
    </row>
    <row r="210" ht="12.75">
      <c r="A210" s="136"/>
      <c r="B210" s="137"/>
      <c r="C210" s="137"/>
      <c r="D210" s="138"/>
      <c r="E210" s="139"/>
      <c r="F210" s="139"/>
      <c r="G210" s="139"/>
      <c r="H210" s="139"/>
      <c r="I210" s="139"/>
      <c r="J210" s="8"/>
    </row>
    <row r="211" ht="12.75">
      <c r="A211" s="136"/>
      <c r="B211" s="137"/>
      <c r="C211" s="137"/>
      <c r="D211" s="138"/>
      <c r="E211" s="139"/>
      <c r="F211" s="139"/>
      <c r="G211" s="139"/>
      <c r="H211" s="139"/>
      <c r="I211" s="139"/>
      <c r="J211" s="8"/>
    </row>
    <row r="212" ht="12.75">
      <c r="A212" s="136"/>
      <c r="B212" s="137"/>
      <c r="C212" s="137"/>
      <c r="D212" s="138"/>
      <c r="E212" s="139"/>
      <c r="F212" s="139"/>
      <c r="G212" s="139"/>
      <c r="H212" s="139"/>
      <c r="I212" s="139"/>
      <c r="J212" s="8"/>
    </row>
    <row r="213" ht="12.75">
      <c r="A213" s="136"/>
      <c r="B213" s="137"/>
      <c r="C213" s="137"/>
      <c r="D213" s="138"/>
      <c r="E213" s="139"/>
      <c r="F213" s="139"/>
      <c r="G213" s="139"/>
      <c r="H213" s="139"/>
      <c r="I213" s="139"/>
      <c r="J213" s="8"/>
    </row>
    <row r="214" ht="12.75">
      <c r="A214" s="136"/>
      <c r="B214" s="137"/>
      <c r="C214" s="137"/>
      <c r="D214" s="138"/>
      <c r="E214" s="139"/>
      <c r="F214" s="139"/>
      <c r="G214" s="139"/>
      <c r="H214" s="139"/>
      <c r="I214" s="139"/>
      <c r="J214" s="8"/>
    </row>
    <row r="215" ht="12.75">
      <c r="A215" s="136"/>
      <c r="B215" s="137"/>
      <c r="C215" s="137"/>
      <c r="D215" s="138"/>
      <c r="E215" s="139"/>
      <c r="F215" s="139"/>
      <c r="G215" s="139"/>
      <c r="H215" s="139"/>
      <c r="I215" s="139"/>
      <c r="J215" s="8"/>
    </row>
    <row r="216" ht="12.75">
      <c r="A216" s="136"/>
      <c r="B216" s="137"/>
      <c r="C216" s="137"/>
      <c r="D216" s="138"/>
      <c r="E216" s="139"/>
      <c r="F216" s="139"/>
      <c r="G216" s="139"/>
      <c r="H216" s="139"/>
      <c r="I216" s="139"/>
      <c r="J216" s="8"/>
    </row>
    <row r="217" ht="12.75">
      <c r="A217" s="136"/>
      <c r="B217" s="137"/>
      <c r="C217" s="137"/>
      <c r="D217" s="138"/>
      <c r="E217" s="139"/>
      <c r="F217" s="139"/>
      <c r="G217" s="139"/>
      <c r="H217" s="139"/>
      <c r="I217" s="139"/>
      <c r="J217" s="8"/>
    </row>
    <row r="218" ht="12.75">
      <c r="A218" s="136"/>
      <c r="B218" s="137"/>
      <c r="C218" s="137"/>
      <c r="D218" s="138"/>
      <c r="E218" s="139"/>
      <c r="F218" s="139"/>
      <c r="G218" s="139"/>
      <c r="H218" s="139"/>
      <c r="I218" s="139"/>
      <c r="J218" s="8"/>
    </row>
    <row r="219" ht="12.75">
      <c r="A219" s="136"/>
      <c r="B219" s="137"/>
      <c r="C219" s="137"/>
      <c r="D219" s="138"/>
      <c r="E219" s="139"/>
      <c r="F219" s="139"/>
      <c r="G219" s="139"/>
      <c r="H219" s="139"/>
      <c r="I219" s="139"/>
      <c r="J219" s="8"/>
    </row>
    <row r="220" ht="12.75">
      <c r="A220" s="136"/>
      <c r="B220" s="137"/>
      <c r="C220" s="137"/>
      <c r="D220" s="138"/>
      <c r="E220" s="139"/>
      <c r="F220" s="139"/>
      <c r="G220" s="139"/>
      <c r="H220" s="139"/>
      <c r="I220" s="139"/>
      <c r="J220" s="8"/>
    </row>
    <row r="221" ht="12.75">
      <c r="A221" s="136"/>
      <c r="B221" s="137"/>
      <c r="C221" s="137"/>
      <c r="D221" s="138"/>
      <c r="E221" s="139"/>
      <c r="F221" s="139"/>
      <c r="G221" s="139"/>
      <c r="H221" s="139"/>
      <c r="I221" s="139"/>
      <c r="J221" s="8"/>
    </row>
    <row r="222" ht="12.75">
      <c r="A222" s="136"/>
      <c r="B222" s="137"/>
      <c r="C222" s="137"/>
      <c r="D222" s="138"/>
      <c r="E222" s="139"/>
      <c r="F222" s="139"/>
      <c r="G222" s="139"/>
      <c r="H222" s="139"/>
      <c r="I222" s="139"/>
      <c r="J222" s="8"/>
    </row>
    <row r="223" ht="12.75">
      <c r="A223" s="136"/>
      <c r="B223" s="137"/>
      <c r="C223" s="137"/>
      <c r="D223" s="138"/>
      <c r="E223" s="139"/>
      <c r="F223" s="139"/>
      <c r="G223" s="139"/>
      <c r="H223" s="139"/>
      <c r="I223" s="139"/>
      <c r="J223" s="8"/>
    </row>
    <row r="224" ht="12.75">
      <c r="A224" s="136"/>
      <c r="B224" s="137"/>
      <c r="C224" s="137"/>
      <c r="D224" s="138"/>
      <c r="E224" s="139"/>
      <c r="F224" s="139"/>
      <c r="G224" s="139"/>
      <c r="H224" s="139"/>
      <c r="I224" s="139"/>
      <c r="J224" s="8"/>
    </row>
    <row r="225" ht="12.75">
      <c r="A225" s="136"/>
      <c r="B225" s="137"/>
      <c r="C225" s="137"/>
      <c r="D225" s="138"/>
      <c r="E225" s="139"/>
      <c r="F225" s="139"/>
      <c r="G225" s="139"/>
      <c r="H225" s="139"/>
      <c r="I225" s="139"/>
      <c r="J225" s="8"/>
    </row>
    <row r="226" ht="12.75">
      <c r="A226" s="136"/>
      <c r="B226" s="137"/>
      <c r="C226" s="137"/>
      <c r="D226" s="138"/>
      <c r="E226" s="139"/>
      <c r="F226" s="139"/>
      <c r="G226" s="139"/>
      <c r="H226" s="139"/>
      <c r="I226" s="139"/>
      <c r="J226" s="8"/>
    </row>
    <row r="227" ht="12.75">
      <c r="A227" s="136"/>
      <c r="B227" s="137"/>
      <c r="C227" s="137"/>
      <c r="D227" s="138"/>
      <c r="E227" s="139"/>
      <c r="F227" s="139"/>
      <c r="G227" s="139"/>
      <c r="H227" s="139"/>
      <c r="I227" s="139"/>
      <c r="J227" s="8"/>
    </row>
    <row r="228" ht="12.75">
      <c r="A228" s="136"/>
      <c r="B228" s="137"/>
      <c r="C228" s="137"/>
      <c r="D228" s="138"/>
      <c r="E228" s="139"/>
      <c r="F228" s="139"/>
      <c r="G228" s="139"/>
      <c r="H228" s="139"/>
      <c r="I228" s="139"/>
      <c r="J228" s="8"/>
    </row>
    <row r="229" ht="12.75">
      <c r="A229" s="136"/>
      <c r="B229" s="137"/>
      <c r="C229" s="137"/>
      <c r="D229" s="138"/>
      <c r="E229" s="139"/>
      <c r="F229" s="139"/>
      <c r="G229" s="139"/>
      <c r="H229" s="139"/>
      <c r="I229" s="139"/>
      <c r="J229" s="8"/>
    </row>
    <row r="230" ht="12.75">
      <c r="A230" s="136"/>
      <c r="B230" s="137"/>
      <c r="C230" s="137"/>
      <c r="D230" s="138"/>
      <c r="E230" s="139"/>
      <c r="F230" s="139"/>
      <c r="G230" s="139"/>
      <c r="H230" s="139"/>
      <c r="I230" s="139"/>
      <c r="J230" s="8"/>
    </row>
    <row r="231" ht="12.75">
      <c r="A231" s="136"/>
      <c r="B231" s="137"/>
      <c r="C231" s="137"/>
      <c r="D231" s="138"/>
      <c r="E231" s="139"/>
      <c r="F231" s="139"/>
      <c r="G231" s="139"/>
      <c r="H231" s="139"/>
      <c r="I231" s="139"/>
      <c r="J231" s="8"/>
    </row>
    <row r="232" ht="12.75">
      <c r="A232" s="136"/>
      <c r="B232" s="137"/>
      <c r="C232" s="137"/>
      <c r="D232" s="138"/>
      <c r="E232" s="139"/>
      <c r="F232" s="139"/>
      <c r="G232" s="139"/>
      <c r="H232" s="139"/>
      <c r="I232" s="139"/>
      <c r="J232" s="8"/>
    </row>
    <row r="233" ht="12.75">
      <c r="A233" s="136"/>
      <c r="B233" s="137"/>
      <c r="C233" s="137"/>
      <c r="D233" s="138"/>
      <c r="E233" s="139"/>
      <c r="F233" s="139"/>
      <c r="G233" s="139"/>
      <c r="H233" s="139"/>
      <c r="I233" s="139"/>
      <c r="J233" s="8"/>
    </row>
    <row r="234" ht="12.75">
      <c r="A234" s="136"/>
      <c r="B234" s="137"/>
      <c r="C234" s="137"/>
      <c r="D234" s="138"/>
      <c r="E234" s="139"/>
      <c r="F234" s="139"/>
      <c r="G234" s="139"/>
      <c r="H234" s="139"/>
      <c r="I234" s="139"/>
      <c r="J234" s="8"/>
    </row>
    <row r="235" ht="12.75">
      <c r="A235" s="136"/>
      <c r="B235" s="137"/>
      <c r="C235" s="137"/>
      <c r="D235" s="138"/>
      <c r="E235" s="139"/>
      <c r="F235" s="139"/>
      <c r="G235" s="139"/>
      <c r="H235" s="139"/>
      <c r="I235" s="139"/>
      <c r="J235" s="8"/>
    </row>
    <row r="236" ht="12.75">
      <c r="A236" s="136"/>
      <c r="B236" s="137"/>
      <c r="C236" s="137"/>
      <c r="D236" s="138"/>
      <c r="E236" s="139"/>
      <c r="F236" s="139"/>
      <c r="G236" s="139"/>
      <c r="H236" s="139"/>
      <c r="I236" s="139"/>
      <c r="J236" s="8"/>
    </row>
    <row r="237" ht="12.75">
      <c r="A237" s="136"/>
      <c r="B237" s="137"/>
      <c r="C237" s="137"/>
      <c r="D237" s="138"/>
      <c r="E237" s="139"/>
      <c r="F237" s="139"/>
      <c r="G237" s="139"/>
      <c r="H237" s="139"/>
      <c r="I237" s="139"/>
      <c r="J237" s="8"/>
    </row>
    <row r="238" ht="12.75">
      <c r="A238" s="136"/>
      <c r="B238" s="137"/>
      <c r="C238" s="137"/>
      <c r="D238" s="138"/>
      <c r="E238" s="139"/>
      <c r="F238" s="139"/>
      <c r="G238" s="139"/>
      <c r="H238" s="139"/>
      <c r="I238" s="139"/>
      <c r="J238" s="8"/>
    </row>
    <row r="239" ht="12.75">
      <c r="A239" s="136"/>
      <c r="B239" s="137"/>
      <c r="C239" s="137"/>
      <c r="D239" s="138"/>
      <c r="E239" s="139"/>
      <c r="F239" s="139"/>
      <c r="G239" s="139"/>
      <c r="H239" s="139"/>
      <c r="I239" s="139"/>
      <c r="J239" s="8"/>
    </row>
    <row r="240" ht="12.75">
      <c r="A240" s="136"/>
      <c r="B240" s="137"/>
      <c r="C240" s="137"/>
      <c r="D240" s="138"/>
      <c r="E240" s="139"/>
      <c r="F240" s="139"/>
      <c r="G240" s="139"/>
      <c r="H240" s="139"/>
      <c r="I240" s="139"/>
      <c r="J240" s="8"/>
    </row>
    <row r="241" ht="12.75">
      <c r="A241" s="136"/>
      <c r="B241" s="137"/>
      <c r="C241" s="137"/>
      <c r="D241" s="138"/>
      <c r="E241" s="139"/>
      <c r="F241" s="139"/>
      <c r="G241" s="139"/>
      <c r="H241" s="139"/>
      <c r="I241" s="139"/>
      <c r="J241" s="8"/>
    </row>
    <row r="242" ht="12.75">
      <c r="A242" s="136"/>
      <c r="B242" s="137"/>
      <c r="C242" s="137"/>
      <c r="D242" s="138"/>
      <c r="E242" s="139"/>
      <c r="F242" s="139"/>
      <c r="G242" s="139"/>
      <c r="H242" s="139"/>
      <c r="I242" s="139"/>
      <c r="J242" s="8"/>
    </row>
    <row r="243" ht="12.75">
      <c r="A243" s="136"/>
      <c r="B243" s="137"/>
      <c r="C243" s="137"/>
      <c r="D243" s="138"/>
      <c r="E243" s="139"/>
      <c r="F243" s="139"/>
      <c r="G243" s="139"/>
      <c r="H243" s="139"/>
      <c r="I243" s="139"/>
      <c r="J243" s="8"/>
    </row>
    <row r="244" ht="12.75">
      <c r="A244" s="136"/>
      <c r="B244" s="137"/>
      <c r="C244" s="137"/>
      <c r="D244" s="138"/>
      <c r="E244" s="139"/>
      <c r="F244" s="139"/>
      <c r="G244" s="139"/>
      <c r="H244" s="139"/>
      <c r="I244" s="139"/>
      <c r="J244" s="8"/>
    </row>
    <row r="245" ht="12.75">
      <c r="A245" s="136"/>
      <c r="B245" s="137"/>
      <c r="C245" s="137"/>
      <c r="D245" s="138"/>
      <c r="E245" s="139"/>
      <c r="F245" s="139"/>
      <c r="G245" s="139"/>
      <c r="H245" s="139"/>
      <c r="I245" s="139"/>
      <c r="J245" s="8"/>
    </row>
    <row r="246" ht="12.75">
      <c r="A246" s="136"/>
      <c r="B246" s="137"/>
      <c r="C246" s="137"/>
      <c r="D246" s="138"/>
      <c r="E246" s="139"/>
      <c r="F246" s="139"/>
      <c r="G246" s="139"/>
      <c r="H246" s="139"/>
      <c r="I246" s="139"/>
      <c r="J246" s="8"/>
    </row>
    <row r="247" ht="12.75">
      <c r="A247" s="136"/>
      <c r="B247" s="137"/>
      <c r="C247" s="137"/>
      <c r="D247" s="138"/>
      <c r="E247" s="139"/>
      <c r="F247" s="139"/>
      <c r="G247" s="139"/>
      <c r="H247" s="139"/>
      <c r="I247" s="139"/>
      <c r="J247" s="8"/>
    </row>
    <row r="248" ht="12.75">
      <c r="A248" s="136"/>
      <c r="B248" s="137"/>
      <c r="C248" s="137"/>
      <c r="D248" s="138"/>
      <c r="E248" s="139"/>
      <c r="F248" s="139"/>
      <c r="G248" s="139"/>
      <c r="H248" s="139"/>
      <c r="I248" s="139"/>
      <c r="J248" s="8"/>
    </row>
    <row r="249" ht="12.75">
      <c r="A249" s="136"/>
      <c r="B249" s="137"/>
      <c r="C249" s="137"/>
      <c r="D249" s="138"/>
      <c r="E249" s="139"/>
      <c r="F249" s="139"/>
      <c r="G249" s="139"/>
      <c r="H249" s="139"/>
      <c r="I249" s="139"/>
      <c r="J249" s="8"/>
    </row>
    <row r="250" ht="12.75">
      <c r="A250" s="136"/>
      <c r="B250" s="137"/>
      <c r="C250" s="137"/>
      <c r="D250" s="138"/>
      <c r="E250" s="139"/>
      <c r="F250" s="139"/>
      <c r="G250" s="139"/>
      <c r="H250" s="139"/>
      <c r="I250" s="139"/>
      <c r="J250" s="8"/>
    </row>
    <row r="251" ht="12.75">
      <c r="A251" s="136"/>
      <c r="B251" s="137"/>
      <c r="C251" s="137"/>
      <c r="D251" s="138"/>
      <c r="E251" s="139"/>
      <c r="F251" s="139"/>
      <c r="G251" s="139"/>
      <c r="H251" s="139"/>
      <c r="I251" s="139"/>
      <c r="J251" s="8"/>
    </row>
    <row r="252" ht="12.75">
      <c r="A252" s="136"/>
      <c r="B252" s="137"/>
      <c r="C252" s="137"/>
      <c r="D252" s="138"/>
      <c r="E252" s="139"/>
      <c r="F252" s="139"/>
      <c r="G252" s="139"/>
      <c r="H252" s="139"/>
      <c r="I252" s="139"/>
      <c r="J252" s="8"/>
    </row>
    <row r="253" ht="12.75">
      <c r="A253" s="136"/>
      <c r="B253" s="137"/>
      <c r="C253" s="137"/>
      <c r="D253" s="138"/>
      <c r="E253" s="139"/>
      <c r="F253" s="139"/>
      <c r="G253" s="139"/>
      <c r="H253" s="139"/>
      <c r="I253" s="139"/>
      <c r="J253" s="8"/>
    </row>
    <row r="254" ht="12.75">
      <c r="A254" s="136"/>
      <c r="B254" s="137"/>
      <c r="C254" s="137"/>
      <c r="D254" s="138"/>
      <c r="E254" s="139"/>
      <c r="F254" s="139"/>
      <c r="G254" s="139"/>
      <c r="H254" s="139"/>
      <c r="I254" s="139"/>
      <c r="J254" s="8"/>
    </row>
    <row r="255" ht="12.75">
      <c r="A255" s="136"/>
      <c r="B255" s="137"/>
      <c r="C255" s="137"/>
      <c r="D255" s="138"/>
      <c r="E255" s="139"/>
      <c r="F255" s="139"/>
      <c r="G255" s="139"/>
      <c r="H255" s="139"/>
      <c r="I255" s="139"/>
      <c r="J255" s="8"/>
    </row>
    <row r="256" ht="12.75">
      <c r="A256" s="136"/>
      <c r="B256" s="137"/>
      <c r="C256" s="137"/>
      <c r="D256" s="138"/>
      <c r="E256" s="139"/>
      <c r="F256" s="139"/>
      <c r="G256" s="139"/>
      <c r="H256" s="139"/>
      <c r="I256" s="139"/>
      <c r="J256" s="8"/>
    </row>
    <row r="257" ht="12.75">
      <c r="A257" s="136"/>
      <c r="B257" s="137"/>
      <c r="C257" s="137"/>
      <c r="D257" s="138"/>
      <c r="E257" s="139"/>
      <c r="F257" s="139"/>
      <c r="G257" s="139"/>
      <c r="H257" s="139"/>
      <c r="I257" s="139"/>
      <c r="J257" s="8"/>
    </row>
    <row r="258" ht="12.75">
      <c r="A258" s="136"/>
      <c r="B258" s="137"/>
      <c r="C258" s="137"/>
      <c r="D258" s="138"/>
      <c r="E258" s="139"/>
      <c r="F258" s="139"/>
      <c r="G258" s="139"/>
      <c r="H258" s="139"/>
      <c r="I258" s="139"/>
      <c r="J258" s="8"/>
    </row>
    <row r="259" ht="12.75">
      <c r="A259" s="136"/>
      <c r="B259" s="137"/>
      <c r="C259" s="137"/>
      <c r="D259" s="138"/>
      <c r="E259" s="139"/>
      <c r="F259" s="139"/>
      <c r="G259" s="139"/>
      <c r="H259" s="139"/>
      <c r="I259" s="139"/>
      <c r="J259" s="8"/>
    </row>
    <row r="260" ht="12.75">
      <c r="A260" s="136"/>
      <c r="B260" s="137"/>
      <c r="C260" s="137"/>
      <c r="D260" s="138"/>
      <c r="E260" s="139"/>
      <c r="F260" s="139"/>
      <c r="G260" s="139"/>
      <c r="H260" s="139"/>
      <c r="I260" s="139"/>
      <c r="J260" s="8"/>
    </row>
    <row r="261" ht="12.75">
      <c r="A261" s="136"/>
      <c r="B261" s="137"/>
      <c r="C261" s="137"/>
      <c r="D261" s="138"/>
      <c r="E261" s="139"/>
      <c r="F261" s="139"/>
      <c r="G261" s="139"/>
      <c r="H261" s="139"/>
      <c r="I261" s="139"/>
      <c r="J261" s="8"/>
    </row>
    <row r="262" ht="12.75">
      <c r="A262" s="136"/>
      <c r="B262" s="137"/>
      <c r="C262" s="137"/>
      <c r="D262" s="138"/>
      <c r="E262" s="139"/>
      <c r="F262" s="139"/>
      <c r="G262" s="139"/>
      <c r="H262" s="139"/>
      <c r="I262" s="139"/>
      <c r="J262" s="8"/>
    </row>
    <row r="263" ht="12.75">
      <c r="A263" s="136"/>
      <c r="B263" s="137"/>
      <c r="C263" s="137"/>
      <c r="D263" s="138"/>
      <c r="E263" s="139"/>
      <c r="F263" s="139"/>
      <c r="G263" s="139"/>
      <c r="H263" s="139"/>
      <c r="I263" s="139"/>
      <c r="J263" s="8"/>
    </row>
    <row r="264" ht="12.75">
      <c r="A264" s="136"/>
      <c r="B264" s="137"/>
      <c r="C264" s="137"/>
      <c r="D264" s="138"/>
      <c r="E264" s="139"/>
      <c r="F264" s="139"/>
      <c r="G264" s="139"/>
      <c r="H264" s="139"/>
      <c r="I264" s="139"/>
      <c r="J264" s="8"/>
    </row>
    <row r="265" ht="12.75">
      <c r="A265" s="136"/>
      <c r="B265" s="137"/>
      <c r="C265" s="137"/>
      <c r="D265" s="138"/>
      <c r="E265" s="139"/>
      <c r="F265" s="139"/>
      <c r="G265" s="139"/>
      <c r="H265" s="139"/>
      <c r="I265" s="139"/>
      <c r="J265" s="8"/>
    </row>
    <row r="266" ht="12.75">
      <c r="A266" s="136"/>
      <c r="B266" s="137"/>
      <c r="C266" s="137"/>
      <c r="D266" s="138"/>
      <c r="E266" s="139"/>
      <c r="F266" s="139"/>
      <c r="G266" s="139"/>
      <c r="H266" s="139"/>
      <c r="I266" s="139"/>
      <c r="J266" s="8"/>
    </row>
    <row r="267" ht="12.75">
      <c r="A267" s="136"/>
      <c r="B267" s="137"/>
      <c r="C267" s="137"/>
      <c r="D267" s="138"/>
      <c r="E267" s="139"/>
      <c r="F267" s="139"/>
      <c r="G267" s="139"/>
      <c r="H267" s="139"/>
      <c r="I267" s="139"/>
      <c r="J267" s="8"/>
    </row>
    <row r="268" ht="12.75">
      <c r="A268" s="136"/>
      <c r="B268" s="137"/>
      <c r="C268" s="137"/>
      <c r="D268" s="138"/>
      <c r="E268" s="139"/>
      <c r="F268" s="139"/>
      <c r="G268" s="139"/>
      <c r="H268" s="139"/>
      <c r="I268" s="139"/>
      <c r="J268" s="8"/>
    </row>
    <row r="269" ht="12.75">
      <c r="A269" s="136"/>
      <c r="B269" s="137"/>
      <c r="C269" s="137"/>
      <c r="D269" s="138"/>
      <c r="E269" s="139"/>
      <c r="F269" s="139"/>
      <c r="G269" s="139"/>
      <c r="H269" s="139"/>
      <c r="I269" s="139"/>
      <c r="J269" s="8"/>
    </row>
    <row r="270" ht="12.75">
      <c r="A270" s="136"/>
      <c r="B270" s="137"/>
      <c r="C270" s="137"/>
      <c r="D270" s="138"/>
      <c r="E270" s="139"/>
      <c r="F270" s="139"/>
      <c r="G270" s="139"/>
      <c r="H270" s="139"/>
      <c r="I270" s="139"/>
      <c r="J270" s="8"/>
    </row>
    <row r="271" ht="12.75">
      <c r="A271" s="136"/>
      <c r="B271" s="137"/>
      <c r="C271" s="137"/>
      <c r="D271" s="138"/>
      <c r="E271" s="139"/>
      <c r="F271" s="139"/>
      <c r="G271" s="139"/>
      <c r="H271" s="139"/>
      <c r="I271" s="139"/>
      <c r="J271" s="8"/>
    </row>
    <row r="272" ht="12.75">
      <c r="A272" s="136"/>
      <c r="B272" s="137"/>
      <c r="C272" s="137"/>
      <c r="D272" s="138"/>
      <c r="E272" s="139"/>
      <c r="F272" s="139"/>
      <c r="G272" s="139"/>
      <c r="H272" s="139"/>
      <c r="I272" s="139"/>
      <c r="J272" s="8"/>
    </row>
    <row r="273" ht="12.75">
      <c r="A273" s="136"/>
      <c r="B273" s="137"/>
      <c r="C273" s="137"/>
      <c r="D273" s="138"/>
      <c r="E273" s="139"/>
      <c r="F273" s="139"/>
      <c r="G273" s="139"/>
      <c r="H273" s="139"/>
      <c r="I273" s="139"/>
      <c r="J273" s="8"/>
    </row>
    <row r="274" ht="12.75">
      <c r="A274" s="136"/>
      <c r="B274" s="137"/>
      <c r="C274" s="137"/>
      <c r="D274" s="138"/>
      <c r="E274" s="139"/>
      <c r="F274" s="139"/>
      <c r="G274" s="139"/>
      <c r="H274" s="139"/>
      <c r="I274" s="139"/>
      <c r="J274" s="8"/>
    </row>
    <row r="275" ht="12.75">
      <c r="A275" s="136"/>
      <c r="B275" s="137"/>
      <c r="C275" s="137"/>
      <c r="D275" s="138"/>
      <c r="E275" s="139"/>
      <c r="F275" s="139"/>
      <c r="G275" s="139"/>
      <c r="H275" s="139"/>
      <c r="I275" s="139"/>
      <c r="J275" s="8"/>
    </row>
    <row r="276" ht="12.75">
      <c r="A276" s="136"/>
      <c r="B276" s="137"/>
      <c r="C276" s="137"/>
      <c r="D276" s="138"/>
      <c r="E276" s="139"/>
      <c r="F276" s="139"/>
      <c r="G276" s="139"/>
      <c r="H276" s="139"/>
      <c r="I276" s="139"/>
      <c r="J276" s="8"/>
    </row>
    <row r="277" ht="12.75">
      <c r="A277" s="136"/>
      <c r="B277" s="137"/>
      <c r="C277" s="137"/>
      <c r="D277" s="138"/>
      <c r="E277" s="139"/>
      <c r="F277" s="139"/>
      <c r="G277" s="139"/>
      <c r="H277" s="139"/>
      <c r="I277" s="139"/>
      <c r="J277" s="8"/>
    </row>
    <row r="278" ht="12.75">
      <c r="A278" s="136"/>
      <c r="B278" s="137"/>
      <c r="C278" s="137"/>
      <c r="D278" s="138"/>
      <c r="E278" s="139"/>
      <c r="F278" s="139"/>
      <c r="G278" s="139"/>
      <c r="H278" s="139"/>
      <c r="I278" s="139"/>
      <c r="J278" s="8"/>
    </row>
    <row r="279" ht="12.75">
      <c r="A279" s="136"/>
      <c r="B279" s="137"/>
      <c r="C279" s="137"/>
      <c r="D279" s="138"/>
      <c r="E279" s="139"/>
      <c r="F279" s="139"/>
      <c r="G279" s="139"/>
      <c r="H279" s="139"/>
      <c r="I279" s="139"/>
      <c r="J279" s="8"/>
    </row>
    <row r="280" ht="12.75">
      <c r="A280" s="136"/>
      <c r="B280" s="137"/>
      <c r="C280" s="137"/>
      <c r="D280" s="138"/>
      <c r="E280" s="139"/>
      <c r="F280" s="139"/>
      <c r="G280" s="139"/>
      <c r="H280" s="139"/>
      <c r="I280" s="139"/>
      <c r="J280" s="8"/>
    </row>
    <row r="281" ht="12.75">
      <c r="A281" s="136"/>
      <c r="B281" s="137"/>
      <c r="C281" s="137"/>
      <c r="D281" s="138"/>
      <c r="E281" s="139"/>
      <c r="F281" s="139"/>
      <c r="G281" s="139"/>
      <c r="H281" s="139"/>
      <c r="I281" s="139"/>
      <c r="J281" s="8"/>
    </row>
    <row r="282" ht="12.75">
      <c r="A282" s="136"/>
      <c r="B282" s="137"/>
      <c r="C282" s="137"/>
      <c r="D282" s="138"/>
      <c r="E282" s="139"/>
      <c r="F282" s="139"/>
      <c r="G282" s="139"/>
      <c r="H282" s="139"/>
      <c r="I282" s="139"/>
      <c r="J282" s="8"/>
    </row>
    <row r="283" ht="12.75">
      <c r="A283" s="136"/>
      <c r="B283" s="137"/>
      <c r="C283" s="137"/>
      <c r="D283" s="138"/>
      <c r="E283" s="139"/>
      <c r="F283" s="139"/>
      <c r="G283" s="139"/>
      <c r="H283" s="139"/>
      <c r="I283" s="139"/>
      <c r="J283" s="8"/>
    </row>
    <row r="284" ht="12.75">
      <c r="A284" s="136"/>
      <c r="B284" s="137"/>
      <c r="C284" s="137"/>
      <c r="D284" s="138"/>
      <c r="E284" s="139"/>
      <c r="F284" s="139"/>
      <c r="G284" s="139"/>
      <c r="H284" s="139"/>
      <c r="I284" s="139"/>
      <c r="J284" s="8"/>
    </row>
    <row r="285" ht="12.75">
      <c r="A285" s="136"/>
      <c r="B285" s="137"/>
      <c r="C285" s="137"/>
      <c r="D285" s="138"/>
      <c r="E285" s="139"/>
      <c r="F285" s="139"/>
      <c r="G285" s="139"/>
      <c r="H285" s="139"/>
      <c r="I285" s="139"/>
      <c r="J285" s="8"/>
    </row>
    <row r="286" ht="12.75">
      <c r="A286" s="136"/>
      <c r="B286" s="137"/>
      <c r="C286" s="137"/>
      <c r="D286" s="138"/>
      <c r="E286" s="139"/>
      <c r="F286" s="139"/>
      <c r="G286" s="139"/>
      <c r="H286" s="139"/>
      <c r="I286" s="139"/>
      <c r="J286" s="8"/>
    </row>
    <row r="287" ht="12.75">
      <c r="A287" s="136"/>
      <c r="B287" s="137"/>
      <c r="C287" s="137"/>
      <c r="D287" s="138"/>
      <c r="E287" s="139"/>
      <c r="F287" s="139"/>
      <c r="G287" s="139"/>
      <c r="H287" s="139"/>
      <c r="I287" s="139"/>
      <c r="J287" s="8"/>
    </row>
    <row r="288" ht="12.75">
      <c r="A288" s="136"/>
      <c r="B288" s="137"/>
      <c r="C288" s="137"/>
      <c r="D288" s="138"/>
      <c r="E288" s="139"/>
      <c r="F288" s="139"/>
      <c r="G288" s="139"/>
      <c r="H288" s="139"/>
      <c r="I288" s="139"/>
      <c r="J288" s="8"/>
    </row>
    <row r="289" ht="12.75">
      <c r="A289" s="136"/>
      <c r="B289" s="137"/>
      <c r="C289" s="137"/>
      <c r="D289" s="138"/>
      <c r="E289" s="139"/>
      <c r="F289" s="139"/>
      <c r="G289" s="139"/>
      <c r="H289" s="139"/>
      <c r="I289" s="139"/>
      <c r="J289" s="8"/>
    </row>
    <row r="290" ht="12.75">
      <c r="A290" s="136"/>
      <c r="B290" s="137"/>
      <c r="C290" s="137"/>
      <c r="D290" s="138"/>
      <c r="E290" s="139"/>
      <c r="F290" s="139"/>
      <c r="G290" s="139"/>
      <c r="H290" s="139"/>
      <c r="I290" s="139"/>
      <c r="J290" s="8"/>
    </row>
    <row r="291" ht="12.75">
      <c r="A291" s="136"/>
      <c r="B291" s="137"/>
      <c r="C291" s="137"/>
      <c r="D291" s="138"/>
      <c r="E291" s="139"/>
      <c r="F291" s="139"/>
      <c r="G291" s="139"/>
      <c r="H291" s="139"/>
      <c r="I291" s="139"/>
      <c r="J291" s="8"/>
    </row>
    <row r="292" ht="12.75">
      <c r="A292" s="136"/>
      <c r="B292" s="137"/>
      <c r="C292" s="137"/>
      <c r="D292" s="138"/>
      <c r="E292" s="139"/>
      <c r="F292" s="139"/>
      <c r="G292" s="139"/>
      <c r="H292" s="139"/>
      <c r="I292" s="139"/>
      <c r="J292" s="8"/>
    </row>
    <row r="293" ht="12.75">
      <c r="A293" s="136"/>
      <c r="B293" s="137"/>
      <c r="C293" s="137"/>
      <c r="D293" s="138"/>
      <c r="E293" s="139"/>
      <c r="F293" s="139"/>
      <c r="G293" s="139"/>
      <c r="H293" s="139"/>
      <c r="I293" s="139"/>
      <c r="J293" s="8"/>
    </row>
    <row r="294" ht="12.75">
      <c r="A294" s="136"/>
      <c r="B294" s="137"/>
      <c r="C294" s="137"/>
      <c r="D294" s="138"/>
      <c r="E294" s="139"/>
      <c r="F294" s="139"/>
      <c r="G294" s="139"/>
      <c r="H294" s="139"/>
      <c r="I294" s="139"/>
      <c r="J294" s="8"/>
    </row>
    <row r="295" ht="12.75">
      <c r="A295" s="136"/>
      <c r="B295" s="137"/>
      <c r="C295" s="137"/>
      <c r="D295" s="138"/>
      <c r="E295" s="139"/>
      <c r="F295" s="139"/>
      <c r="G295" s="139"/>
      <c r="H295" s="139"/>
      <c r="I295" s="139"/>
      <c r="J295" s="8"/>
    </row>
    <row r="296" ht="12.75">
      <c r="A296" s="136"/>
      <c r="B296" s="137"/>
      <c r="C296" s="137"/>
      <c r="D296" s="138"/>
      <c r="E296" s="139"/>
      <c r="F296" s="139"/>
      <c r="G296" s="139"/>
      <c r="H296" s="139"/>
      <c r="I296" s="139"/>
      <c r="J296" s="8"/>
    </row>
    <row r="297" ht="12.75">
      <c r="A297" s="136"/>
      <c r="B297" s="137"/>
      <c r="C297" s="137"/>
      <c r="D297" s="138"/>
      <c r="E297" s="139"/>
      <c r="F297" s="139"/>
      <c r="G297" s="139"/>
      <c r="H297" s="139"/>
      <c r="I297" s="139"/>
      <c r="J297" s="8"/>
    </row>
    <row r="298" ht="12.75">
      <c r="A298" s="136"/>
      <c r="B298" s="137"/>
      <c r="C298" s="137"/>
      <c r="D298" s="138"/>
      <c r="E298" s="139"/>
      <c r="F298" s="139"/>
      <c r="G298" s="139"/>
      <c r="H298" s="139"/>
      <c r="I298" s="139"/>
      <c r="J298" s="8"/>
    </row>
    <row r="299" ht="12.75">
      <c r="A299" s="136"/>
      <c r="B299" s="137"/>
      <c r="C299" s="137"/>
      <c r="D299" s="138"/>
      <c r="E299" s="139"/>
      <c r="F299" s="139"/>
      <c r="G299" s="139"/>
      <c r="H299" s="139"/>
      <c r="I299" s="139"/>
      <c r="J299" s="8"/>
    </row>
    <row r="300" ht="12.75">
      <c r="A300" s="136"/>
      <c r="B300" s="137"/>
      <c r="C300" s="137"/>
      <c r="D300" s="138"/>
      <c r="E300" s="139"/>
      <c r="F300" s="139"/>
      <c r="G300" s="139"/>
      <c r="H300" s="139"/>
      <c r="I300" s="139"/>
      <c r="J300" s="8"/>
    </row>
    <row r="301" ht="12.75">
      <c r="A301" s="136"/>
      <c r="B301" s="137"/>
      <c r="C301" s="137"/>
      <c r="D301" s="138"/>
      <c r="E301" s="139"/>
      <c r="F301" s="139"/>
      <c r="G301" s="139"/>
      <c r="H301" s="139"/>
      <c r="I301" s="139"/>
      <c r="J301" s="8"/>
    </row>
    <row r="302" ht="12.75">
      <c r="A302" s="136"/>
      <c r="B302" s="137"/>
      <c r="C302" s="137"/>
      <c r="D302" s="138"/>
      <c r="E302" s="139"/>
      <c r="F302" s="139"/>
      <c r="G302" s="139"/>
      <c r="H302" s="139"/>
      <c r="I302" s="139"/>
      <c r="J302" s="8"/>
    </row>
    <row r="303" ht="12.75">
      <c r="A303" s="136"/>
      <c r="B303" s="137"/>
      <c r="C303" s="137"/>
      <c r="D303" s="138"/>
      <c r="E303" s="139"/>
      <c r="F303" s="139"/>
      <c r="G303" s="139"/>
      <c r="H303" s="139"/>
      <c r="I303" s="139"/>
      <c r="J303" s="8"/>
    </row>
    <row r="304" ht="12.75">
      <c r="A304" s="136"/>
      <c r="B304" s="137"/>
      <c r="C304" s="137"/>
      <c r="D304" s="138"/>
      <c r="E304" s="139"/>
      <c r="F304" s="139"/>
      <c r="G304" s="139"/>
      <c r="H304" s="139"/>
      <c r="I304" s="139"/>
      <c r="J304" s="8"/>
    </row>
    <row r="305" ht="12.75">
      <c r="A305" s="136"/>
      <c r="B305" s="137"/>
      <c r="C305" s="137"/>
      <c r="D305" s="138"/>
      <c r="E305" s="139"/>
      <c r="F305" s="139"/>
      <c r="G305" s="139"/>
      <c r="H305" s="139"/>
      <c r="I305" s="139"/>
      <c r="J305" s="8"/>
    </row>
    <row r="306" ht="12.75">
      <c r="A306" s="136"/>
      <c r="B306" s="137"/>
      <c r="C306" s="137"/>
      <c r="D306" s="138"/>
      <c r="E306" s="139"/>
      <c r="F306" s="139"/>
      <c r="G306" s="139"/>
      <c r="H306" s="139"/>
      <c r="I306" s="139"/>
      <c r="J306" s="8"/>
    </row>
    <row r="307" ht="12.75">
      <c r="A307" s="136"/>
      <c r="B307" s="137"/>
      <c r="C307" s="137"/>
      <c r="D307" s="138"/>
      <c r="E307" s="139"/>
      <c r="F307" s="139"/>
      <c r="G307" s="139"/>
      <c r="H307" s="139"/>
      <c r="I307" s="139"/>
      <c r="J307" s="8"/>
    </row>
    <row r="308" ht="12.75">
      <c r="A308" s="136"/>
      <c r="B308" s="137"/>
      <c r="C308" s="137"/>
      <c r="D308" s="138"/>
      <c r="E308" s="139"/>
      <c r="F308" s="139"/>
      <c r="G308" s="139"/>
      <c r="H308" s="139"/>
      <c r="I308" s="139"/>
      <c r="J308" s="8"/>
    </row>
    <row r="309" ht="12.75">
      <c r="A309" s="136"/>
      <c r="B309" s="137"/>
      <c r="C309" s="137"/>
      <c r="D309" s="138"/>
      <c r="E309" s="139"/>
      <c r="F309" s="139"/>
      <c r="G309" s="139"/>
      <c r="H309" s="139"/>
      <c r="I309" s="139"/>
      <c r="J309" s="8"/>
    </row>
    <row r="310" ht="12.75">
      <c r="A310" s="136"/>
      <c r="B310" s="137"/>
      <c r="C310" s="137"/>
      <c r="D310" s="138"/>
      <c r="E310" s="139"/>
      <c r="F310" s="139"/>
      <c r="G310" s="139"/>
      <c r="H310" s="139"/>
      <c r="I310" s="139"/>
      <c r="J310" s="8"/>
    </row>
    <row r="311" ht="12.75">
      <c r="A311" s="136"/>
      <c r="B311" s="137"/>
      <c r="C311" s="137"/>
      <c r="D311" s="138"/>
      <c r="E311" s="139"/>
      <c r="F311" s="139"/>
      <c r="G311" s="139"/>
      <c r="H311" s="139"/>
      <c r="I311" s="139"/>
      <c r="J311" s="8"/>
    </row>
    <row r="312" ht="12.75">
      <c r="A312" s="136"/>
      <c r="B312" s="137"/>
      <c r="C312" s="137"/>
      <c r="D312" s="138"/>
      <c r="E312" s="139"/>
      <c r="F312" s="139"/>
      <c r="G312" s="139"/>
      <c r="H312" s="139"/>
      <c r="I312" s="139"/>
      <c r="J312" s="8"/>
    </row>
    <row r="313" ht="12.75">
      <c r="A313" s="136"/>
      <c r="B313" s="137"/>
      <c r="C313" s="137"/>
      <c r="D313" s="138"/>
      <c r="E313" s="139"/>
      <c r="F313" s="139"/>
      <c r="G313" s="139"/>
      <c r="H313" s="139"/>
      <c r="I313" s="139"/>
      <c r="J313" s="8"/>
    </row>
    <row r="314" ht="12.75">
      <c r="A314" s="136"/>
      <c r="B314" s="137"/>
      <c r="C314" s="137"/>
      <c r="D314" s="138"/>
      <c r="E314" s="139"/>
      <c r="F314" s="139"/>
      <c r="G314" s="139"/>
      <c r="H314" s="139"/>
      <c r="I314" s="139"/>
      <c r="J314" s="8"/>
    </row>
    <row r="315" ht="12.75">
      <c r="A315" s="136"/>
      <c r="B315" s="137"/>
      <c r="C315" s="137"/>
      <c r="D315" s="138"/>
      <c r="E315" s="139"/>
      <c r="F315" s="139"/>
      <c r="G315" s="139"/>
      <c r="H315" s="139"/>
      <c r="I315" s="139"/>
      <c r="J315" s="8"/>
    </row>
    <row r="316" ht="12.75">
      <c r="A316" s="136"/>
      <c r="B316" s="137"/>
      <c r="C316" s="137"/>
      <c r="D316" s="138"/>
      <c r="E316" s="139"/>
      <c r="F316" s="139"/>
      <c r="G316" s="139"/>
      <c r="H316" s="139"/>
      <c r="I316" s="139"/>
      <c r="J316" s="8"/>
    </row>
    <row r="317" ht="12.75">
      <c r="A317" s="136"/>
      <c r="B317" s="137"/>
      <c r="C317" s="137"/>
      <c r="D317" s="138"/>
      <c r="E317" s="139"/>
      <c r="F317" s="139"/>
      <c r="G317" s="139"/>
      <c r="H317" s="139"/>
      <c r="I317" s="139"/>
      <c r="J317" s="8"/>
    </row>
    <row r="318" ht="12.75">
      <c r="A318" s="136"/>
      <c r="B318" s="137"/>
      <c r="C318" s="137"/>
      <c r="D318" s="138"/>
      <c r="E318" s="139"/>
      <c r="F318" s="139"/>
      <c r="G318" s="139"/>
      <c r="H318" s="139"/>
      <c r="I318" s="139"/>
      <c r="J318" s="8"/>
    </row>
    <row r="319" ht="12.75">
      <c r="A319" s="136"/>
      <c r="B319" s="137"/>
      <c r="C319" s="137"/>
      <c r="D319" s="138"/>
      <c r="E319" s="139"/>
      <c r="F319" s="139"/>
      <c r="G319" s="139"/>
      <c r="H319" s="139"/>
      <c r="I319" s="139"/>
      <c r="J319" s="8"/>
    </row>
    <row r="320" ht="12.75">
      <c r="A320" s="136"/>
      <c r="B320" s="137"/>
      <c r="C320" s="137"/>
      <c r="D320" s="138"/>
      <c r="E320" s="139"/>
      <c r="F320" s="139"/>
      <c r="G320" s="139"/>
      <c r="H320" s="139"/>
      <c r="I320" s="139"/>
      <c r="J320" s="8"/>
    </row>
    <row r="321" ht="12.75">
      <c r="A321" s="136"/>
      <c r="B321" s="137"/>
      <c r="C321" s="137"/>
      <c r="D321" s="138"/>
      <c r="E321" s="139"/>
      <c r="F321" s="139"/>
      <c r="G321" s="139"/>
      <c r="H321" s="139"/>
      <c r="I321" s="139"/>
      <c r="J321" s="8"/>
    </row>
    <row r="322" ht="12.75">
      <c r="A322" s="136"/>
      <c r="B322" s="137"/>
      <c r="C322" s="137"/>
      <c r="D322" s="138"/>
      <c r="E322" s="139"/>
      <c r="F322" s="139"/>
      <c r="G322" s="139"/>
      <c r="H322" s="139"/>
      <c r="I322" s="139"/>
      <c r="J322" s="8"/>
    </row>
    <row r="323" ht="12.75">
      <c r="A323" s="136"/>
      <c r="B323" s="137"/>
      <c r="C323" s="137"/>
      <c r="D323" s="138"/>
      <c r="E323" s="139"/>
      <c r="F323" s="139"/>
      <c r="G323" s="139"/>
      <c r="H323" s="139"/>
      <c r="I323" s="139"/>
      <c r="J323" s="8"/>
    </row>
    <row r="324" ht="12.75">
      <c r="A324" s="136"/>
      <c r="B324" s="137"/>
      <c r="C324" s="137"/>
      <c r="D324" s="138"/>
      <c r="E324" s="139"/>
      <c r="F324" s="139"/>
      <c r="G324" s="139"/>
      <c r="H324" s="139"/>
      <c r="I324" s="139"/>
      <c r="J324" s="8"/>
    </row>
    <row r="325" ht="12.75">
      <c r="A325" s="136"/>
      <c r="B325" s="137"/>
      <c r="C325" s="137"/>
      <c r="D325" s="138"/>
      <c r="E325" s="139"/>
      <c r="F325" s="139"/>
      <c r="G325" s="139"/>
      <c r="H325" s="139"/>
      <c r="I325" s="139"/>
      <c r="J325" s="8"/>
    </row>
    <row r="326" ht="12.75">
      <c r="A326" s="136"/>
      <c r="B326" s="137"/>
      <c r="C326" s="137"/>
      <c r="D326" s="138"/>
      <c r="E326" s="139"/>
      <c r="F326" s="139"/>
      <c r="G326" s="139"/>
      <c r="H326" s="139"/>
      <c r="I326" s="139"/>
      <c r="J326" s="8"/>
    </row>
    <row r="327" ht="12.75">
      <c r="A327" s="136"/>
      <c r="B327" s="137"/>
      <c r="C327" s="137"/>
      <c r="D327" s="138"/>
      <c r="E327" s="139"/>
      <c r="F327" s="139"/>
      <c r="G327" s="139"/>
      <c r="H327" s="139"/>
      <c r="I327" s="139"/>
      <c r="J327" s="8"/>
    </row>
    <row r="328" ht="12.75">
      <c r="A328" s="136"/>
      <c r="B328" s="137"/>
      <c r="C328" s="137"/>
      <c r="D328" s="138"/>
      <c r="E328" s="139"/>
      <c r="F328" s="139"/>
      <c r="G328" s="139"/>
      <c r="H328" s="139"/>
      <c r="I328" s="139"/>
      <c r="J328" s="8"/>
    </row>
    <row r="329" ht="12.75">
      <c r="A329" s="136"/>
      <c r="B329" s="137"/>
      <c r="C329" s="137"/>
      <c r="D329" s="138"/>
      <c r="E329" s="139"/>
      <c r="F329" s="139"/>
      <c r="G329" s="139"/>
      <c r="H329" s="139"/>
      <c r="I329" s="139"/>
      <c r="J329" s="8"/>
    </row>
    <row r="330" ht="12.75">
      <c r="A330" s="136"/>
      <c r="B330" s="137"/>
      <c r="C330" s="137"/>
      <c r="D330" s="138"/>
      <c r="E330" s="139"/>
      <c r="F330" s="139"/>
      <c r="G330" s="139"/>
      <c r="H330" s="139"/>
      <c r="I330" s="139"/>
      <c r="J330" s="8"/>
    </row>
    <row r="331" ht="12.75">
      <c r="A331" s="136"/>
      <c r="B331" s="137"/>
      <c r="C331" s="137"/>
      <c r="D331" s="138"/>
      <c r="E331" s="139"/>
      <c r="F331" s="139"/>
      <c r="G331" s="139"/>
      <c r="H331" s="139"/>
      <c r="I331" s="139"/>
      <c r="J331" s="8"/>
    </row>
    <row r="332" ht="12.75">
      <c r="A332" s="136"/>
      <c r="B332" s="137"/>
      <c r="C332" s="137"/>
      <c r="D332" s="138"/>
      <c r="E332" s="139"/>
      <c r="F332" s="139"/>
      <c r="G332" s="139"/>
      <c r="H332" s="139"/>
      <c r="I332" s="139"/>
      <c r="J332" s="8"/>
    </row>
    <row r="333" ht="12.75">
      <c r="A333" s="136"/>
      <c r="B333" s="137"/>
      <c r="C333" s="137"/>
      <c r="D333" s="138"/>
      <c r="E333" s="139"/>
      <c r="F333" s="139"/>
      <c r="G333" s="139"/>
      <c r="H333" s="139"/>
      <c r="I333" s="139"/>
      <c r="J333" s="8"/>
    </row>
    <row r="334" ht="12.75">
      <c r="A334" s="136"/>
      <c r="B334" s="137"/>
      <c r="C334" s="137"/>
      <c r="D334" s="138"/>
      <c r="E334" s="139"/>
      <c r="F334" s="139"/>
      <c r="G334" s="139"/>
      <c r="H334" s="139"/>
      <c r="I334" s="139"/>
      <c r="J334" s="8"/>
    </row>
    <row r="335" ht="12.75">
      <c r="A335" s="136"/>
      <c r="B335" s="137"/>
      <c r="C335" s="137"/>
      <c r="D335" s="138"/>
      <c r="E335" s="139"/>
      <c r="F335" s="139"/>
      <c r="G335" s="139"/>
      <c r="H335" s="139"/>
      <c r="I335" s="139"/>
      <c r="J335" s="8"/>
    </row>
    <row r="336" ht="12.75">
      <c r="A336" s="136"/>
      <c r="B336" s="137"/>
      <c r="C336" s="137"/>
      <c r="D336" s="138"/>
      <c r="E336" s="139"/>
      <c r="F336" s="139"/>
      <c r="G336" s="139"/>
      <c r="H336" s="139"/>
      <c r="I336" s="139"/>
      <c r="J336" s="8"/>
    </row>
    <row r="337" ht="12.75">
      <c r="A337" s="136"/>
      <c r="B337" s="137"/>
      <c r="C337" s="137"/>
      <c r="D337" s="138"/>
      <c r="E337" s="139"/>
      <c r="F337" s="139"/>
      <c r="G337" s="139"/>
      <c r="H337" s="139"/>
      <c r="I337" s="139"/>
      <c r="J337" s="8"/>
    </row>
    <row r="338" ht="12.75">
      <c r="A338" s="136"/>
      <c r="B338" s="137"/>
      <c r="C338" s="137"/>
      <c r="D338" s="138"/>
      <c r="E338" s="139"/>
      <c r="F338" s="139"/>
      <c r="G338" s="139"/>
      <c r="H338" s="139"/>
      <c r="I338" s="139"/>
      <c r="J338" s="8"/>
    </row>
    <row r="339" ht="12.75">
      <c r="A339" s="136"/>
      <c r="B339" s="137"/>
      <c r="C339" s="137"/>
      <c r="D339" s="138"/>
      <c r="E339" s="139"/>
      <c r="F339" s="139"/>
      <c r="G339" s="139"/>
      <c r="H339" s="139"/>
      <c r="I339" s="139"/>
      <c r="J339" s="8"/>
    </row>
    <row r="340" ht="12.75">
      <c r="A340" s="136"/>
      <c r="B340" s="137"/>
      <c r="C340" s="137"/>
      <c r="D340" s="138"/>
      <c r="E340" s="139"/>
      <c r="F340" s="139"/>
      <c r="G340" s="139"/>
      <c r="H340" s="139"/>
      <c r="I340" s="139"/>
      <c r="J340" s="8"/>
    </row>
    <row r="341" ht="12.75">
      <c r="A341" s="136"/>
      <c r="B341" s="137"/>
      <c r="C341" s="137"/>
      <c r="D341" s="138"/>
      <c r="E341" s="139"/>
      <c r="F341" s="139"/>
      <c r="G341" s="139"/>
      <c r="H341" s="139"/>
      <c r="I341" s="139"/>
      <c r="J341" s="8"/>
    </row>
    <row r="342" ht="12.75">
      <c r="A342" s="136"/>
      <c r="B342" s="137"/>
      <c r="C342" s="137"/>
      <c r="D342" s="138"/>
      <c r="E342" s="139"/>
      <c r="F342" s="139"/>
      <c r="G342" s="139"/>
      <c r="H342" s="139"/>
      <c r="I342" s="139"/>
      <c r="J342" s="8"/>
    </row>
    <row r="343" ht="12.75">
      <c r="A343" s="136"/>
      <c r="B343" s="137"/>
      <c r="C343" s="137"/>
      <c r="D343" s="138"/>
      <c r="E343" s="139"/>
      <c r="F343" s="139"/>
      <c r="G343" s="139"/>
      <c r="H343" s="139"/>
      <c r="I343" s="139"/>
      <c r="J343" s="8"/>
    </row>
    <row r="344" ht="12.75">
      <c r="A344" s="136"/>
      <c r="B344" s="137"/>
      <c r="C344" s="137"/>
      <c r="D344" s="138"/>
      <c r="E344" s="139"/>
      <c r="F344" s="139"/>
      <c r="G344" s="139"/>
      <c r="H344" s="139"/>
      <c r="I344" s="139"/>
      <c r="J344" s="8"/>
    </row>
    <row r="345" ht="12.75">
      <c r="A345" s="136"/>
      <c r="B345" s="137"/>
      <c r="C345" s="137"/>
      <c r="D345" s="138"/>
      <c r="E345" s="139"/>
      <c r="F345" s="139"/>
      <c r="G345" s="139"/>
      <c r="H345" s="139"/>
      <c r="I345" s="139"/>
      <c r="J345" s="8"/>
    </row>
    <row r="346" ht="12.75">
      <c r="A346" s="136"/>
      <c r="B346" s="137"/>
      <c r="C346" s="137"/>
      <c r="D346" s="138"/>
      <c r="E346" s="139"/>
      <c r="F346" s="139"/>
      <c r="G346" s="139"/>
      <c r="H346" s="139"/>
      <c r="I346" s="139"/>
      <c r="J346" s="8"/>
    </row>
    <row r="347" ht="12.75">
      <c r="A347" s="136"/>
      <c r="B347" s="137"/>
      <c r="C347" s="137"/>
      <c r="D347" s="138"/>
      <c r="E347" s="139"/>
      <c r="F347" s="139"/>
      <c r="G347" s="139"/>
      <c r="H347" s="139"/>
      <c r="I347" s="139"/>
      <c r="J347" s="8"/>
    </row>
    <row r="348" ht="12.75">
      <c r="A348" s="136"/>
      <c r="B348" s="137"/>
      <c r="C348" s="137"/>
      <c r="D348" s="138"/>
      <c r="E348" s="139"/>
      <c r="F348" s="139"/>
      <c r="G348" s="139"/>
      <c r="H348" s="139"/>
      <c r="I348" s="139"/>
      <c r="J348" s="8"/>
    </row>
    <row r="349" ht="12.75">
      <c r="A349" s="136"/>
      <c r="B349" s="137"/>
      <c r="C349" s="137"/>
      <c r="D349" s="138"/>
      <c r="E349" s="139"/>
      <c r="F349" s="139"/>
      <c r="G349" s="139"/>
      <c r="H349" s="139"/>
      <c r="I349" s="139"/>
      <c r="J349" s="8"/>
    </row>
    <row r="350" ht="12.75">
      <c r="A350" s="136"/>
      <c r="B350" s="137"/>
      <c r="C350" s="137"/>
      <c r="D350" s="138"/>
      <c r="E350" s="139"/>
      <c r="F350" s="139"/>
      <c r="G350" s="139"/>
      <c r="H350" s="139"/>
      <c r="I350" s="139"/>
      <c r="J350" s="8"/>
    </row>
    <row r="351" ht="12.75">
      <c r="A351" s="136"/>
      <c r="B351" s="137"/>
      <c r="C351" s="137"/>
      <c r="D351" s="138"/>
      <c r="E351" s="139"/>
      <c r="F351" s="139"/>
      <c r="G351" s="139"/>
      <c r="H351" s="139"/>
      <c r="I351" s="139"/>
      <c r="J351" s="8"/>
    </row>
    <row r="352" ht="12.75">
      <c r="A352" s="136"/>
      <c r="B352" s="137"/>
      <c r="C352" s="137"/>
      <c r="D352" s="138"/>
      <c r="E352" s="139"/>
      <c r="F352" s="139"/>
      <c r="G352" s="139"/>
      <c r="H352" s="139"/>
      <c r="I352" s="139"/>
      <c r="J352" s="8"/>
    </row>
    <row r="353" ht="12.75">
      <c r="A353" s="136"/>
      <c r="B353" s="137"/>
      <c r="C353" s="137"/>
      <c r="D353" s="138"/>
      <c r="E353" s="139"/>
      <c r="F353" s="139"/>
      <c r="G353" s="139"/>
      <c r="H353" s="139"/>
      <c r="I353" s="139"/>
      <c r="J353" s="8"/>
    </row>
    <row r="354" ht="12.75">
      <c r="A354" s="136"/>
      <c r="B354" s="137"/>
      <c r="C354" s="137"/>
      <c r="D354" s="138"/>
      <c r="E354" s="139"/>
      <c r="F354" s="139"/>
      <c r="G354" s="139"/>
      <c r="H354" s="139"/>
      <c r="I354" s="139"/>
      <c r="J354" s="8"/>
    </row>
    <row r="355" ht="12.75">
      <c r="A355" s="136"/>
      <c r="B355" s="137"/>
      <c r="C355" s="137"/>
      <c r="D355" s="138"/>
      <c r="E355" s="139"/>
      <c r="F355" s="139"/>
      <c r="G355" s="139"/>
      <c r="H355" s="139"/>
      <c r="I355" s="139"/>
      <c r="J355" s="8"/>
    </row>
    <row r="356" ht="12.75">
      <c r="A356" s="136"/>
      <c r="B356" s="137"/>
      <c r="C356" s="137"/>
      <c r="D356" s="138"/>
      <c r="E356" s="139"/>
      <c r="F356" s="139"/>
      <c r="G356" s="139"/>
      <c r="H356" s="139"/>
      <c r="I356" s="139"/>
      <c r="J356" s="8"/>
    </row>
    <row r="357" ht="12.75">
      <c r="A357" s="136"/>
      <c r="B357" s="137"/>
      <c r="C357" s="137"/>
      <c r="D357" s="138"/>
      <c r="E357" s="139"/>
      <c r="F357" s="139"/>
      <c r="G357" s="139"/>
      <c r="H357" s="139"/>
      <c r="I357" s="139"/>
      <c r="J357" s="8"/>
    </row>
    <row r="358" ht="12.75">
      <c r="A358" s="136"/>
      <c r="B358" s="137"/>
      <c r="C358" s="137"/>
      <c r="D358" s="138"/>
      <c r="E358" s="139"/>
      <c r="F358" s="139"/>
      <c r="G358" s="139"/>
      <c r="H358" s="139"/>
      <c r="I358" s="139"/>
      <c r="J358" s="8"/>
    </row>
    <row r="359" ht="12.75">
      <c r="A359" s="136"/>
      <c r="B359" s="137"/>
      <c r="C359" s="137"/>
      <c r="D359" s="138"/>
      <c r="E359" s="139"/>
      <c r="F359" s="139"/>
      <c r="G359" s="139"/>
      <c r="H359" s="139"/>
      <c r="I359" s="139"/>
      <c r="J359" s="8"/>
    </row>
    <row r="360" ht="12.75">
      <c r="A360" s="136"/>
      <c r="B360" s="137"/>
      <c r="C360" s="137"/>
      <c r="D360" s="138"/>
      <c r="E360" s="139"/>
      <c r="F360" s="139"/>
      <c r="G360" s="139"/>
      <c r="H360" s="139"/>
      <c r="I360" s="139"/>
      <c r="J360" s="8"/>
    </row>
    <row r="361" ht="12.75">
      <c r="A361" s="136"/>
      <c r="B361" s="137"/>
      <c r="C361" s="137"/>
      <c r="D361" s="138"/>
      <c r="E361" s="139"/>
      <c r="F361" s="139"/>
      <c r="G361" s="139"/>
      <c r="H361" s="139"/>
      <c r="I361" s="139"/>
      <c r="J361" s="8"/>
    </row>
    <row r="362" ht="12.75">
      <c r="A362" s="136"/>
      <c r="B362" s="137"/>
      <c r="C362" s="137"/>
      <c r="D362" s="138"/>
      <c r="E362" s="139"/>
      <c r="F362" s="139"/>
      <c r="G362" s="139"/>
      <c r="H362" s="139"/>
      <c r="I362" s="139"/>
      <c r="J362" s="8"/>
    </row>
    <row r="363" ht="12.75">
      <c r="A363" s="136"/>
      <c r="B363" s="137"/>
      <c r="C363" s="137"/>
      <c r="D363" s="138"/>
      <c r="E363" s="139"/>
      <c r="F363" s="139"/>
      <c r="G363" s="139"/>
      <c r="H363" s="139"/>
      <c r="I363" s="139"/>
      <c r="J363" s="8"/>
    </row>
    <row r="364" ht="12.75">
      <c r="A364" s="136"/>
      <c r="B364" s="137"/>
      <c r="C364" s="137"/>
      <c r="D364" s="138"/>
      <c r="E364" s="139"/>
      <c r="F364" s="139"/>
      <c r="G364" s="139"/>
      <c r="H364" s="139"/>
      <c r="I364" s="139"/>
      <c r="J364" s="8"/>
    </row>
    <row r="365" ht="12.75">
      <c r="A365" s="136"/>
      <c r="B365" s="137"/>
      <c r="C365" s="137"/>
      <c r="D365" s="138"/>
      <c r="E365" s="139"/>
      <c r="F365" s="139"/>
      <c r="G365" s="139"/>
      <c r="H365" s="139"/>
      <c r="I365" s="139"/>
      <c r="J365" s="8"/>
    </row>
    <row r="366" ht="12.75">
      <c r="A366" s="136"/>
      <c r="B366" s="137"/>
      <c r="C366" s="137"/>
      <c r="D366" s="138"/>
      <c r="E366" s="139"/>
      <c r="F366" s="139"/>
      <c r="G366" s="139"/>
      <c r="H366" s="139"/>
      <c r="I366" s="139"/>
      <c r="J366" s="8"/>
    </row>
    <row r="367" ht="12.75">
      <c r="A367" s="136"/>
      <c r="B367" s="137"/>
      <c r="C367" s="137"/>
      <c r="D367" s="138"/>
      <c r="E367" s="139"/>
      <c r="F367" s="139"/>
      <c r="G367" s="139"/>
      <c r="H367" s="139"/>
      <c r="I367" s="139"/>
      <c r="J367" s="8"/>
    </row>
    <row r="368" ht="12.75">
      <c r="A368" s="136"/>
      <c r="B368" s="137"/>
      <c r="C368" s="137"/>
      <c r="D368" s="138"/>
      <c r="E368" s="139"/>
      <c r="F368" s="139"/>
      <c r="G368" s="139"/>
      <c r="H368" s="139"/>
      <c r="I368" s="139"/>
      <c r="J368" s="8"/>
    </row>
    <row r="369" ht="12.75">
      <c r="A369" s="136"/>
      <c r="B369" s="137"/>
      <c r="C369" s="137"/>
      <c r="D369" s="138"/>
      <c r="E369" s="139"/>
      <c r="F369" s="139"/>
      <c r="G369" s="139"/>
      <c r="H369" s="139"/>
      <c r="I369" s="139"/>
      <c r="J369" s="8"/>
    </row>
    <row r="370" ht="12.75">
      <c r="A370" s="136"/>
      <c r="B370" s="137"/>
      <c r="C370" s="137"/>
      <c r="D370" s="138"/>
      <c r="E370" s="139"/>
      <c r="F370" s="139"/>
      <c r="G370" s="139"/>
      <c r="H370" s="139"/>
      <c r="I370" s="139"/>
      <c r="J370" s="8"/>
    </row>
    <row r="371" ht="12.75">
      <c r="A371" s="136"/>
      <c r="B371" s="137"/>
      <c r="C371" s="137"/>
      <c r="D371" s="138"/>
      <c r="E371" s="139"/>
      <c r="F371" s="139"/>
      <c r="G371" s="139"/>
      <c r="H371" s="139"/>
      <c r="I371" s="139"/>
      <c r="J371" s="8"/>
    </row>
    <row r="372" ht="12.75">
      <c r="A372" s="136"/>
      <c r="B372" s="137"/>
      <c r="C372" s="137"/>
      <c r="D372" s="138"/>
      <c r="E372" s="139"/>
      <c r="F372" s="139"/>
      <c r="G372" s="139"/>
      <c r="H372" s="139"/>
      <c r="I372" s="139"/>
      <c r="J372" s="8"/>
    </row>
    <row r="373" ht="12.75">
      <c r="A373" s="136"/>
      <c r="B373" s="137"/>
      <c r="C373" s="137"/>
      <c r="D373" s="138"/>
      <c r="E373" s="139"/>
      <c r="F373" s="139"/>
      <c r="G373" s="139"/>
      <c r="H373" s="139"/>
      <c r="I373" s="139"/>
      <c r="J373" s="8"/>
    </row>
    <row r="374" ht="12.75">
      <c r="A374" s="136"/>
      <c r="B374" s="137"/>
      <c r="C374" s="137"/>
      <c r="D374" s="138"/>
      <c r="E374" s="139"/>
      <c r="F374" s="139"/>
      <c r="G374" s="139"/>
      <c r="H374" s="139"/>
      <c r="I374" s="139"/>
      <c r="J374" s="8"/>
    </row>
    <row r="375" ht="12.75">
      <c r="A375" s="136"/>
      <c r="B375" s="137"/>
      <c r="C375" s="137"/>
      <c r="D375" s="138"/>
      <c r="E375" s="139"/>
      <c r="F375" s="139"/>
      <c r="G375" s="139"/>
      <c r="H375" s="139"/>
      <c r="I375" s="139"/>
      <c r="J375" s="8"/>
    </row>
    <row r="376" ht="12.75">
      <c r="A376" s="136"/>
      <c r="B376" s="137"/>
      <c r="C376" s="137"/>
      <c r="D376" s="138"/>
      <c r="E376" s="139"/>
      <c r="F376" s="139"/>
      <c r="G376" s="139"/>
      <c r="H376" s="139"/>
      <c r="I376" s="139"/>
      <c r="J376" s="8"/>
    </row>
    <row r="377" ht="12.75">
      <c r="A377" s="136"/>
      <c r="B377" s="137"/>
      <c r="C377" s="137"/>
      <c r="D377" s="138"/>
      <c r="E377" s="139"/>
      <c r="F377" s="139"/>
      <c r="G377" s="139"/>
      <c r="H377" s="139"/>
      <c r="I377" s="139"/>
      <c r="J377" s="8"/>
    </row>
    <row r="378" ht="12.75">
      <c r="A378" s="136"/>
      <c r="B378" s="137"/>
      <c r="C378" s="137"/>
      <c r="D378" s="138"/>
      <c r="E378" s="139"/>
      <c r="F378" s="139"/>
      <c r="G378" s="139"/>
      <c r="H378" s="139"/>
      <c r="I378" s="139"/>
      <c r="J378" s="8"/>
    </row>
    <row r="379" ht="12.75">
      <c r="A379" s="136"/>
      <c r="B379" s="137"/>
      <c r="C379" s="137"/>
      <c r="D379" s="138"/>
      <c r="E379" s="139"/>
      <c r="F379" s="139"/>
      <c r="G379" s="139"/>
      <c r="H379" s="139"/>
      <c r="I379" s="139"/>
      <c r="J379" s="8"/>
    </row>
    <row r="380" ht="12.75">
      <c r="A380" s="136"/>
      <c r="B380" s="137"/>
      <c r="C380" s="137"/>
      <c r="D380" s="138"/>
      <c r="E380" s="139"/>
      <c r="F380" s="139"/>
      <c r="G380" s="139"/>
      <c r="H380" s="139"/>
      <c r="I380" s="139"/>
      <c r="J380" s="8"/>
    </row>
    <row r="381" ht="12.75">
      <c r="A381" s="136"/>
      <c r="B381" s="137"/>
      <c r="C381" s="137"/>
      <c r="D381" s="138"/>
      <c r="E381" s="139"/>
      <c r="F381" s="139"/>
      <c r="G381" s="139"/>
      <c r="H381" s="139"/>
      <c r="I381" s="139"/>
      <c r="J381" s="8"/>
    </row>
    <row r="382" ht="12.75">
      <c r="A382" s="136"/>
      <c r="B382" s="137"/>
      <c r="C382" s="137"/>
      <c r="D382" s="138"/>
      <c r="E382" s="139"/>
      <c r="F382" s="139"/>
      <c r="G382" s="139"/>
      <c r="H382" s="139"/>
      <c r="I382" s="139"/>
      <c r="J382" s="8"/>
    </row>
    <row r="383" ht="12.75">
      <c r="A383" s="136"/>
      <c r="B383" s="137"/>
      <c r="C383" s="137"/>
      <c r="D383" s="138"/>
      <c r="E383" s="139"/>
      <c r="F383" s="139"/>
      <c r="G383" s="139"/>
      <c r="H383" s="139"/>
      <c r="I383" s="139"/>
      <c r="J383" s="8"/>
    </row>
    <row r="384" ht="12.75">
      <c r="A384" s="136"/>
      <c r="B384" s="137"/>
      <c r="C384" s="137"/>
      <c r="D384" s="138"/>
      <c r="E384" s="139"/>
      <c r="F384" s="139"/>
      <c r="G384" s="139"/>
      <c r="H384" s="139"/>
      <c r="I384" s="139"/>
      <c r="J384" s="8"/>
    </row>
    <row r="385" ht="12.75">
      <c r="A385" s="136"/>
      <c r="B385" s="137"/>
      <c r="C385" s="137"/>
      <c r="D385" s="138"/>
      <c r="E385" s="139"/>
      <c r="F385" s="139"/>
      <c r="G385" s="139"/>
      <c r="H385" s="139"/>
      <c r="I385" s="139"/>
      <c r="J385" s="8"/>
    </row>
    <row r="386" ht="12.75">
      <c r="A386" s="136"/>
      <c r="B386" s="137"/>
      <c r="C386" s="137"/>
      <c r="D386" s="138"/>
      <c r="E386" s="139"/>
      <c r="F386" s="139"/>
      <c r="G386" s="139"/>
      <c r="H386" s="139"/>
      <c r="I386" s="139"/>
      <c r="J386" s="8"/>
    </row>
    <row r="387" ht="12.75">
      <c r="A387" s="136"/>
      <c r="B387" s="137"/>
      <c r="C387" s="137"/>
      <c r="D387" s="138"/>
      <c r="E387" s="139"/>
      <c r="F387" s="139"/>
      <c r="G387" s="139"/>
      <c r="H387" s="139"/>
      <c r="I387" s="139"/>
      <c r="J387" s="8"/>
    </row>
    <row r="388" ht="12.75">
      <c r="A388" s="136"/>
      <c r="B388" s="137"/>
      <c r="C388" s="137"/>
      <c r="D388" s="138"/>
      <c r="E388" s="139"/>
      <c r="F388" s="139"/>
      <c r="G388" s="139"/>
      <c r="H388" s="139"/>
      <c r="I388" s="139"/>
      <c r="J388" s="8"/>
    </row>
    <row r="389" ht="12.75">
      <c r="A389" s="136"/>
      <c r="B389" s="137"/>
      <c r="C389" s="137"/>
      <c r="D389" s="138"/>
      <c r="E389" s="139"/>
      <c r="F389" s="139"/>
      <c r="G389" s="139"/>
      <c r="H389" s="139"/>
      <c r="I389" s="139"/>
      <c r="J389" s="8"/>
    </row>
    <row r="390" ht="12.75">
      <c r="A390" s="136"/>
      <c r="B390" s="137"/>
      <c r="C390" s="137"/>
      <c r="D390" s="138"/>
      <c r="E390" s="139"/>
      <c r="F390" s="139"/>
      <c r="G390" s="139"/>
      <c r="H390" s="139"/>
      <c r="I390" s="139"/>
      <c r="J390" s="8"/>
    </row>
    <row r="391" ht="12.75">
      <c r="A391" s="136"/>
      <c r="B391" s="137"/>
      <c r="C391" s="137"/>
      <c r="D391" s="138"/>
      <c r="E391" s="139"/>
      <c r="F391" s="139"/>
      <c r="G391" s="139"/>
      <c r="H391" s="139"/>
      <c r="I391" s="139"/>
      <c r="J391" s="8"/>
    </row>
    <row r="392" ht="12.75">
      <c r="A392" s="136"/>
      <c r="B392" s="137"/>
      <c r="C392" s="137"/>
      <c r="D392" s="138"/>
      <c r="E392" s="139"/>
      <c r="F392" s="139"/>
      <c r="G392" s="139"/>
      <c r="H392" s="139"/>
      <c r="I392" s="139"/>
      <c r="J392" s="8"/>
    </row>
    <row r="393" ht="12.75">
      <c r="A393" s="136"/>
      <c r="B393" s="137"/>
      <c r="C393" s="137"/>
      <c r="D393" s="138"/>
      <c r="E393" s="139"/>
      <c r="F393" s="139"/>
      <c r="G393" s="139"/>
      <c r="H393" s="139"/>
      <c r="I393" s="139"/>
      <c r="J393" s="8"/>
    </row>
    <row r="394" ht="12.75">
      <c r="A394" s="136"/>
      <c r="B394" s="137"/>
      <c r="C394" s="137"/>
      <c r="D394" s="138"/>
      <c r="E394" s="139"/>
      <c r="F394" s="139"/>
      <c r="G394" s="139"/>
      <c r="H394" s="139"/>
      <c r="I394" s="139"/>
      <c r="J394" s="8"/>
    </row>
    <row r="395" ht="12.75">
      <c r="A395" s="136"/>
      <c r="B395" s="137"/>
      <c r="C395" s="137"/>
      <c r="D395" s="138"/>
      <c r="E395" s="139"/>
      <c r="F395" s="139"/>
      <c r="G395" s="139"/>
      <c r="H395" s="139"/>
      <c r="I395" s="139"/>
      <c r="J395" s="8"/>
    </row>
    <row r="396" ht="12.75">
      <c r="A396" s="136"/>
      <c r="B396" s="137"/>
      <c r="C396" s="137"/>
      <c r="D396" s="138"/>
      <c r="E396" s="139"/>
      <c r="F396" s="139"/>
      <c r="G396" s="139"/>
      <c r="H396" s="139"/>
      <c r="I396" s="139"/>
      <c r="J396" s="8"/>
    </row>
    <row r="397" ht="12.75">
      <c r="A397" s="136"/>
      <c r="B397" s="137"/>
      <c r="C397" s="137"/>
      <c r="D397" s="138"/>
      <c r="E397" s="139"/>
      <c r="F397" s="139"/>
      <c r="G397" s="139"/>
      <c r="H397" s="139"/>
      <c r="I397" s="139"/>
      <c r="J397" s="8"/>
    </row>
    <row r="398" ht="12.75">
      <c r="A398" s="136"/>
      <c r="B398" s="137"/>
      <c r="C398" s="137"/>
      <c r="D398" s="138"/>
      <c r="E398" s="139"/>
      <c r="F398" s="139"/>
      <c r="G398" s="139"/>
      <c r="H398" s="139"/>
      <c r="I398" s="139"/>
      <c r="J398" s="8"/>
    </row>
    <row r="399" ht="12.75">
      <c r="A399" s="136"/>
      <c r="B399" s="137"/>
      <c r="C399" s="137"/>
      <c r="D399" s="138"/>
      <c r="E399" s="139"/>
      <c r="F399" s="139"/>
      <c r="G399" s="139"/>
      <c r="H399" s="139"/>
      <c r="I399" s="139"/>
      <c r="J399" s="8"/>
    </row>
    <row r="400" ht="12.75">
      <c r="A400" s="136"/>
      <c r="B400" s="137"/>
      <c r="C400" s="137"/>
      <c r="D400" s="138"/>
      <c r="E400" s="139"/>
      <c r="F400" s="139"/>
      <c r="G400" s="139"/>
      <c r="H400" s="139"/>
      <c r="I400" s="139"/>
      <c r="J400" s="8"/>
    </row>
    <row r="401" ht="12.75">
      <c r="A401" s="136"/>
      <c r="B401" s="137"/>
      <c r="C401" s="137"/>
      <c r="D401" s="138"/>
      <c r="E401" s="139"/>
      <c r="F401" s="139"/>
      <c r="G401" s="139"/>
      <c r="H401" s="139"/>
      <c r="I401" s="139"/>
      <c r="J401" s="8"/>
    </row>
    <row r="402" ht="12.75">
      <c r="A402" s="136"/>
      <c r="B402" s="137"/>
      <c r="C402" s="137"/>
      <c r="D402" s="138"/>
      <c r="E402" s="139"/>
      <c r="F402" s="139"/>
      <c r="G402" s="139"/>
      <c r="H402" s="139"/>
      <c r="I402" s="139"/>
      <c r="J402" s="8"/>
    </row>
    <row r="403" ht="12.75">
      <c r="A403" s="136"/>
      <c r="B403" s="137"/>
      <c r="C403" s="137"/>
      <c r="D403" s="138"/>
      <c r="E403" s="139"/>
      <c r="F403" s="139"/>
      <c r="G403" s="139"/>
      <c r="H403" s="139"/>
      <c r="I403" s="139"/>
      <c r="J403" s="8"/>
    </row>
    <row r="404" ht="12.75">
      <c r="A404" s="136"/>
      <c r="B404" s="137"/>
      <c r="C404" s="137"/>
      <c r="D404" s="138"/>
      <c r="E404" s="139"/>
      <c r="F404" s="139"/>
      <c r="G404" s="139"/>
      <c r="H404" s="139"/>
      <c r="I404" s="139"/>
      <c r="J404" s="8"/>
    </row>
    <row r="405" ht="12.75">
      <c r="A405" s="136"/>
      <c r="B405" s="137"/>
      <c r="C405" s="137"/>
      <c r="D405" s="138"/>
      <c r="E405" s="139"/>
      <c r="F405" s="139"/>
      <c r="G405" s="139"/>
      <c r="H405" s="139"/>
      <c r="I405" s="139"/>
      <c r="J405" s="8"/>
    </row>
    <row r="406" ht="12.75">
      <c r="A406" s="136"/>
      <c r="B406" s="137"/>
      <c r="C406" s="137"/>
      <c r="D406" s="138"/>
      <c r="E406" s="139"/>
      <c r="F406" s="139"/>
      <c r="G406" s="139"/>
      <c r="H406" s="139"/>
      <c r="I406" s="139"/>
      <c r="J406" s="8"/>
    </row>
    <row r="407" ht="12.75">
      <c r="A407" s="136"/>
      <c r="B407" s="137"/>
      <c r="C407" s="137"/>
      <c r="D407" s="138"/>
      <c r="E407" s="139"/>
      <c r="F407" s="139"/>
      <c r="G407" s="139"/>
      <c r="H407" s="139"/>
      <c r="I407" s="139"/>
      <c r="J407" s="8"/>
    </row>
    <row r="408" ht="12.75">
      <c r="A408" s="136"/>
      <c r="B408" s="137"/>
      <c r="C408" s="137"/>
      <c r="D408" s="138"/>
      <c r="E408" s="139"/>
      <c r="F408" s="139"/>
      <c r="G408" s="139"/>
      <c r="H408" s="139"/>
      <c r="I408" s="139"/>
      <c r="J408" s="8"/>
    </row>
    <row r="409" ht="12.75">
      <c r="A409" s="136"/>
      <c r="B409" s="137"/>
      <c r="C409" s="137"/>
      <c r="D409" s="138"/>
      <c r="E409" s="139"/>
      <c r="F409" s="139"/>
      <c r="G409" s="139"/>
      <c r="H409" s="139"/>
      <c r="I409" s="139"/>
      <c r="J409" s="8"/>
    </row>
    <row r="410" ht="12.75">
      <c r="A410" s="136"/>
      <c r="B410" s="137"/>
      <c r="C410" s="137"/>
      <c r="D410" s="138"/>
      <c r="E410" s="139"/>
      <c r="F410" s="139"/>
      <c r="G410" s="139"/>
      <c r="H410" s="139"/>
      <c r="I410" s="139"/>
      <c r="J410" s="8"/>
    </row>
    <row r="411" ht="12.75">
      <c r="A411" s="136"/>
      <c r="B411" s="137"/>
      <c r="C411" s="137"/>
      <c r="D411" s="138"/>
      <c r="E411" s="139"/>
      <c r="F411" s="139"/>
      <c r="G411" s="139"/>
      <c r="H411" s="139"/>
      <c r="I411" s="139"/>
      <c r="J411" s="8"/>
    </row>
    <row r="412" ht="12.75">
      <c r="A412" s="136"/>
      <c r="B412" s="137"/>
      <c r="C412" s="137"/>
      <c r="D412" s="138"/>
      <c r="E412" s="139"/>
      <c r="F412" s="139"/>
      <c r="G412" s="139"/>
      <c r="H412" s="139"/>
      <c r="I412" s="139"/>
      <c r="J412" s="8"/>
    </row>
    <row r="413" ht="12.75">
      <c r="A413" s="136"/>
      <c r="B413" s="137"/>
      <c r="C413" s="137"/>
      <c r="D413" s="138"/>
      <c r="E413" s="139"/>
      <c r="F413" s="139"/>
      <c r="G413" s="139"/>
      <c r="H413" s="139"/>
      <c r="I413" s="139"/>
      <c r="J413" s="8"/>
    </row>
    <row r="414" ht="12.75">
      <c r="A414" s="136"/>
      <c r="B414" s="137"/>
      <c r="C414" s="137"/>
      <c r="D414" s="138"/>
      <c r="E414" s="139"/>
      <c r="F414" s="139"/>
      <c r="G414" s="139"/>
      <c r="H414" s="139"/>
      <c r="I414" s="139"/>
      <c r="J414" s="8"/>
    </row>
    <row r="415" ht="12.75">
      <c r="A415" s="136"/>
      <c r="B415" s="137"/>
      <c r="C415" s="137"/>
      <c r="D415" s="138"/>
      <c r="E415" s="139"/>
      <c r="F415" s="139"/>
      <c r="G415" s="139"/>
      <c r="H415" s="139"/>
      <c r="I415" s="139"/>
      <c r="J415" s="8"/>
    </row>
    <row r="416" ht="12.75">
      <c r="A416" s="136"/>
      <c r="B416" s="137"/>
      <c r="C416" s="137"/>
      <c r="D416" s="138"/>
      <c r="E416" s="139"/>
      <c r="F416" s="139"/>
      <c r="G416" s="139"/>
      <c r="H416" s="139"/>
      <c r="I416" s="139"/>
      <c r="J416" s="8"/>
    </row>
    <row r="417" ht="12.75">
      <c r="A417" s="136"/>
      <c r="B417" s="137"/>
      <c r="C417" s="137"/>
      <c r="D417" s="138"/>
      <c r="E417" s="139"/>
      <c r="F417" s="139"/>
      <c r="G417" s="139"/>
      <c r="H417" s="139"/>
      <c r="I417" s="139"/>
      <c r="J417" s="8"/>
    </row>
    <row r="418" ht="12.75">
      <c r="A418" s="136"/>
      <c r="B418" s="137"/>
      <c r="C418" s="137"/>
      <c r="D418" s="138"/>
      <c r="E418" s="139"/>
      <c r="F418" s="139"/>
      <c r="G418" s="139"/>
      <c r="H418" s="139"/>
      <c r="I418" s="139"/>
      <c r="J418" s="8"/>
    </row>
    <row r="419" ht="12.75">
      <c r="A419" s="136"/>
      <c r="B419" s="137"/>
      <c r="C419" s="137"/>
      <c r="D419" s="138"/>
      <c r="E419" s="139"/>
      <c r="F419" s="139"/>
      <c r="G419" s="139"/>
      <c r="H419" s="139"/>
      <c r="I419" s="139"/>
      <c r="J419" s="8"/>
    </row>
    <row r="420" ht="12.75">
      <c r="A420" s="136"/>
      <c r="B420" s="137"/>
      <c r="C420" s="137"/>
      <c r="D420" s="138"/>
      <c r="E420" s="139"/>
      <c r="F420" s="139"/>
      <c r="G420" s="139"/>
      <c r="H420" s="139"/>
      <c r="I420" s="139"/>
      <c r="J420" s="8"/>
    </row>
    <row r="421" ht="12.75">
      <c r="A421" s="136"/>
      <c r="B421" s="137"/>
      <c r="C421" s="137"/>
      <c r="D421" s="138"/>
      <c r="E421" s="139"/>
      <c r="F421" s="139"/>
      <c r="G421" s="139"/>
      <c r="H421" s="139"/>
      <c r="I421" s="139"/>
      <c r="J421" s="8"/>
    </row>
    <row r="422" ht="12.75">
      <c r="A422" s="136"/>
      <c r="B422" s="137"/>
      <c r="C422" s="137"/>
      <c r="D422" s="138"/>
      <c r="E422" s="139"/>
      <c r="F422" s="139"/>
      <c r="G422" s="139"/>
      <c r="H422" s="139"/>
      <c r="I422" s="139"/>
      <c r="J422" s="8"/>
    </row>
    <row r="423" ht="12.75">
      <c r="A423" s="136"/>
      <c r="B423" s="137"/>
      <c r="C423" s="137"/>
      <c r="D423" s="138"/>
      <c r="E423" s="139"/>
      <c r="F423" s="139"/>
      <c r="G423" s="139"/>
      <c r="H423" s="139"/>
      <c r="I423" s="139"/>
      <c r="J423" s="8"/>
    </row>
    <row r="424" ht="12.75">
      <c r="A424" s="136"/>
      <c r="B424" s="137"/>
      <c r="C424" s="137"/>
      <c r="D424" s="138"/>
      <c r="E424" s="139"/>
      <c r="F424" s="139"/>
      <c r="G424" s="139"/>
      <c r="H424" s="139"/>
      <c r="I424" s="139"/>
      <c r="J424" s="8"/>
    </row>
    <row r="425" ht="12.75">
      <c r="A425" s="136"/>
      <c r="B425" s="137"/>
      <c r="C425" s="137"/>
      <c r="D425" s="138"/>
      <c r="E425" s="139"/>
      <c r="F425" s="139"/>
      <c r="G425" s="139"/>
      <c r="H425" s="139"/>
      <c r="I425" s="139"/>
      <c r="J425" s="8"/>
    </row>
    <row r="426" ht="12.75">
      <c r="A426" s="136"/>
      <c r="B426" s="137"/>
      <c r="C426" s="137"/>
      <c r="D426" s="138"/>
      <c r="E426" s="139"/>
      <c r="F426" s="139"/>
      <c r="G426" s="139"/>
      <c r="H426" s="139"/>
      <c r="I426" s="139"/>
      <c r="J426" s="8"/>
    </row>
    <row r="427" ht="12.75">
      <c r="A427" s="136"/>
      <c r="B427" s="137"/>
      <c r="C427" s="137"/>
      <c r="D427" s="138"/>
      <c r="E427" s="139"/>
      <c r="F427" s="139"/>
      <c r="G427" s="139"/>
      <c r="H427" s="139"/>
      <c r="I427" s="139"/>
      <c r="J427" s="8"/>
    </row>
    <row r="428" ht="12.75">
      <c r="A428" s="136"/>
      <c r="B428" s="137"/>
      <c r="C428" s="137"/>
      <c r="D428" s="138"/>
      <c r="E428" s="139"/>
      <c r="F428" s="139"/>
      <c r="G428" s="139"/>
      <c r="H428" s="139"/>
      <c r="I428" s="139"/>
      <c r="J428" s="8"/>
    </row>
    <row r="429" ht="12.75">
      <c r="A429" s="136"/>
      <c r="B429" s="137"/>
      <c r="C429" s="137"/>
      <c r="D429" s="138"/>
      <c r="E429" s="139"/>
      <c r="F429" s="139"/>
      <c r="G429" s="139"/>
      <c r="H429" s="139"/>
      <c r="I429" s="139"/>
      <c r="J429" s="8"/>
    </row>
    <row r="430" ht="12.75">
      <c r="A430" s="136"/>
      <c r="B430" s="137"/>
      <c r="C430" s="137"/>
      <c r="D430" s="138"/>
      <c r="E430" s="139"/>
      <c r="F430" s="139"/>
      <c r="G430" s="139"/>
      <c r="H430" s="139"/>
      <c r="I430" s="139"/>
      <c r="J430" s="8"/>
    </row>
    <row r="431" ht="12.75">
      <c r="A431" s="136"/>
      <c r="B431" s="137"/>
      <c r="C431" s="137"/>
      <c r="D431" s="138"/>
      <c r="E431" s="139"/>
      <c r="F431" s="139"/>
      <c r="G431" s="139"/>
      <c r="H431" s="139"/>
      <c r="I431" s="139"/>
      <c r="J431" s="8"/>
    </row>
    <row r="432" ht="12.75">
      <c r="A432" s="136"/>
      <c r="B432" s="137"/>
      <c r="C432" s="137"/>
      <c r="D432" s="138"/>
      <c r="E432" s="139"/>
      <c r="F432" s="139"/>
      <c r="G432" s="139"/>
      <c r="H432" s="139"/>
      <c r="I432" s="139"/>
      <c r="J432" s="8"/>
    </row>
    <row r="433" ht="12.75">
      <c r="A433" s="136"/>
      <c r="B433" s="137"/>
      <c r="C433" s="137"/>
      <c r="D433" s="138"/>
      <c r="E433" s="139"/>
      <c r="F433" s="139"/>
      <c r="G433" s="139"/>
      <c r="H433" s="139"/>
      <c r="I433" s="139"/>
      <c r="J433" s="8"/>
    </row>
    <row r="434" ht="12.75">
      <c r="A434" s="136"/>
      <c r="B434" s="137"/>
      <c r="C434" s="137"/>
      <c r="D434" s="138"/>
      <c r="E434" s="139"/>
      <c r="F434" s="139"/>
      <c r="G434" s="139"/>
      <c r="H434" s="139"/>
      <c r="I434" s="139"/>
      <c r="J434" s="8"/>
    </row>
    <row r="435" ht="12.75">
      <c r="A435" s="136"/>
      <c r="B435" s="137"/>
      <c r="C435" s="137"/>
      <c r="D435" s="138"/>
      <c r="E435" s="139"/>
      <c r="F435" s="139"/>
      <c r="G435" s="139"/>
      <c r="H435" s="139"/>
      <c r="I435" s="139"/>
      <c r="J435" s="8"/>
    </row>
    <row r="436" ht="12.75">
      <c r="A436" s="136"/>
      <c r="B436" s="137"/>
      <c r="C436" s="137"/>
      <c r="D436" s="138"/>
      <c r="E436" s="139"/>
      <c r="F436" s="139"/>
      <c r="G436" s="139"/>
      <c r="H436" s="139"/>
      <c r="I436" s="139"/>
      <c r="J436" s="8"/>
    </row>
    <row r="437" ht="12.75">
      <c r="A437" s="136"/>
      <c r="B437" s="137"/>
      <c r="C437" s="137"/>
      <c r="D437" s="138"/>
      <c r="E437" s="139"/>
      <c r="F437" s="139"/>
      <c r="G437" s="139"/>
      <c r="H437" s="139"/>
      <c r="I437" s="139"/>
      <c r="J437" s="8"/>
    </row>
    <row r="438" ht="12.75">
      <c r="A438" s="136"/>
      <c r="B438" s="137"/>
      <c r="C438" s="137"/>
      <c r="D438" s="138"/>
      <c r="E438" s="139"/>
      <c r="F438" s="139"/>
      <c r="G438" s="139"/>
      <c r="H438" s="139"/>
      <c r="I438" s="139"/>
      <c r="J438" s="8"/>
    </row>
    <row r="439" ht="12.75">
      <c r="A439" s="136"/>
      <c r="B439" s="137"/>
      <c r="C439" s="137"/>
      <c r="D439" s="138"/>
      <c r="E439" s="139"/>
      <c r="F439" s="139"/>
      <c r="G439" s="139"/>
      <c r="H439" s="139"/>
      <c r="I439" s="139"/>
      <c r="J439" s="8"/>
    </row>
    <row r="440" ht="12.75">
      <c r="A440" s="136"/>
      <c r="B440" s="137"/>
      <c r="C440" s="137"/>
      <c r="D440" s="138"/>
      <c r="E440" s="139"/>
      <c r="F440" s="139"/>
      <c r="G440" s="139"/>
      <c r="H440" s="139"/>
      <c r="I440" s="139"/>
      <c r="J440" s="8"/>
    </row>
    <row r="441" ht="12.75">
      <c r="A441" s="136"/>
      <c r="B441" s="137"/>
      <c r="C441" s="137"/>
      <c r="D441" s="138"/>
      <c r="E441" s="139"/>
      <c r="F441" s="139"/>
      <c r="G441" s="139"/>
      <c r="H441" s="139"/>
      <c r="I441" s="139"/>
      <c r="J441" s="8"/>
    </row>
    <row r="442" ht="12.75">
      <c r="A442" s="136"/>
      <c r="B442" s="137"/>
      <c r="C442" s="137"/>
      <c r="D442" s="138"/>
      <c r="E442" s="139"/>
      <c r="F442" s="139"/>
      <c r="G442" s="139"/>
      <c r="H442" s="139"/>
      <c r="I442" s="139"/>
      <c r="J442" s="8"/>
    </row>
    <row r="443" ht="12.75">
      <c r="A443" s="136"/>
      <c r="B443" s="137"/>
      <c r="C443" s="137"/>
      <c r="D443" s="138"/>
      <c r="E443" s="139"/>
      <c r="F443" s="139"/>
      <c r="G443" s="139"/>
      <c r="H443" s="139"/>
      <c r="I443" s="139"/>
      <c r="J443" s="8"/>
    </row>
    <row r="444" ht="12.75">
      <c r="A444" s="136"/>
      <c r="B444" s="137"/>
      <c r="C444" s="137"/>
      <c r="D444" s="138"/>
      <c r="E444" s="139"/>
      <c r="F444" s="139"/>
      <c r="G444" s="139"/>
      <c r="H444" s="139"/>
      <c r="I444" s="139"/>
      <c r="J444" s="8"/>
    </row>
    <row r="445" ht="12.75">
      <c r="A445" s="136"/>
      <c r="B445" s="137"/>
      <c r="C445" s="137"/>
      <c r="D445" s="138"/>
      <c r="E445" s="139"/>
      <c r="F445" s="139"/>
      <c r="G445" s="139"/>
      <c r="H445" s="139"/>
      <c r="I445" s="139"/>
      <c r="J445" s="8"/>
    </row>
    <row r="446" ht="12.75">
      <c r="A446" s="136"/>
      <c r="B446" s="137"/>
      <c r="C446" s="137"/>
      <c r="D446" s="138"/>
      <c r="E446" s="139"/>
      <c r="F446" s="139"/>
      <c r="G446" s="139"/>
      <c r="H446" s="139"/>
      <c r="I446" s="139"/>
      <c r="J446" s="8"/>
    </row>
    <row r="447" ht="12.75">
      <c r="A447" s="136"/>
      <c r="B447" s="137"/>
      <c r="C447" s="137"/>
      <c r="D447" s="138"/>
      <c r="E447" s="139"/>
      <c r="F447" s="139"/>
      <c r="G447" s="139"/>
      <c r="H447" s="139"/>
      <c r="I447" s="139"/>
      <c r="J447" s="8"/>
    </row>
    <row r="448" ht="12.75">
      <c r="A448" s="136"/>
      <c r="B448" s="137"/>
      <c r="C448" s="137"/>
      <c r="D448" s="138"/>
      <c r="E448" s="139"/>
      <c r="F448" s="139"/>
      <c r="G448" s="139"/>
      <c r="H448" s="139"/>
      <c r="I448" s="139"/>
      <c r="J448" s="8"/>
    </row>
    <row r="449" ht="12.75">
      <c r="A449" s="136"/>
      <c r="B449" s="137"/>
      <c r="C449" s="137"/>
      <c r="D449" s="138"/>
      <c r="E449" s="139"/>
      <c r="F449" s="139"/>
      <c r="G449" s="139"/>
      <c r="H449" s="139"/>
      <c r="I449" s="139"/>
      <c r="J449" s="8"/>
    </row>
    <row r="450" ht="12.75">
      <c r="A450" s="136"/>
      <c r="B450" s="137"/>
      <c r="C450" s="137"/>
      <c r="D450" s="138"/>
      <c r="E450" s="139"/>
      <c r="F450" s="139"/>
      <c r="G450" s="139"/>
      <c r="H450" s="139"/>
      <c r="I450" s="139"/>
      <c r="J450" s="8"/>
    </row>
    <row r="451" ht="12.75">
      <c r="A451" s="136"/>
      <c r="B451" s="137"/>
      <c r="C451" s="137"/>
      <c r="D451" s="138"/>
      <c r="E451" s="139"/>
      <c r="F451" s="139"/>
      <c r="G451" s="139"/>
      <c r="H451" s="139"/>
      <c r="I451" s="139"/>
      <c r="J451" s="8"/>
    </row>
    <row r="452" ht="12.75">
      <c r="A452" s="136"/>
      <c r="B452" s="137"/>
      <c r="C452" s="137"/>
      <c r="D452" s="138"/>
      <c r="E452" s="139"/>
      <c r="F452" s="139"/>
      <c r="G452" s="139"/>
      <c r="H452" s="139"/>
      <c r="I452" s="139"/>
      <c r="J452" s="8"/>
    </row>
    <row r="453" ht="12.75">
      <c r="A453" s="136"/>
      <c r="B453" s="137"/>
      <c r="C453" s="137"/>
      <c r="D453" s="138"/>
      <c r="E453" s="139"/>
      <c r="F453" s="139"/>
      <c r="G453" s="139"/>
      <c r="H453" s="139"/>
      <c r="I453" s="139"/>
      <c r="J453" s="8"/>
    </row>
    <row r="454" ht="12.75">
      <c r="A454" s="136"/>
      <c r="B454" s="137"/>
      <c r="C454" s="137"/>
      <c r="D454" s="138"/>
      <c r="E454" s="139"/>
      <c r="F454" s="139"/>
      <c r="G454" s="139"/>
      <c r="H454" s="139"/>
      <c r="I454" s="139"/>
      <c r="J454" s="8"/>
    </row>
    <row r="455" ht="12.75">
      <c r="A455" s="136"/>
      <c r="B455" s="137"/>
      <c r="C455" s="137"/>
      <c r="D455" s="138"/>
      <c r="E455" s="139"/>
      <c r="F455" s="139"/>
      <c r="G455" s="139"/>
      <c r="H455" s="139"/>
      <c r="I455" s="139"/>
      <c r="J455" s="8"/>
    </row>
    <row r="456" ht="12.75">
      <c r="A456" s="136"/>
      <c r="B456" s="137"/>
      <c r="C456" s="137"/>
      <c r="D456" s="138"/>
      <c r="E456" s="139"/>
      <c r="F456" s="139"/>
      <c r="G456" s="139"/>
      <c r="H456" s="139"/>
      <c r="I456" s="139"/>
      <c r="J456" s="8"/>
    </row>
    <row r="457" ht="12.75">
      <c r="A457" s="136"/>
      <c r="B457" s="137"/>
      <c r="C457" s="137"/>
      <c r="D457" s="138"/>
      <c r="E457" s="139"/>
      <c r="F457" s="139"/>
      <c r="G457" s="139"/>
      <c r="H457" s="139"/>
      <c r="I457" s="139"/>
      <c r="J457" s="8"/>
    </row>
    <row r="458" ht="12.75">
      <c r="A458" s="136"/>
      <c r="B458" s="137"/>
      <c r="C458" s="137"/>
      <c r="D458" s="138"/>
      <c r="E458" s="139"/>
      <c r="F458" s="139"/>
      <c r="G458" s="139"/>
      <c r="H458" s="139"/>
      <c r="I458" s="139"/>
      <c r="J458" s="8"/>
    </row>
    <row r="459" ht="12.75">
      <c r="A459" s="136"/>
      <c r="B459" s="137"/>
      <c r="C459" s="137"/>
      <c r="D459" s="138"/>
      <c r="E459" s="139"/>
      <c r="F459" s="139"/>
      <c r="G459" s="139"/>
      <c r="H459" s="139"/>
      <c r="I459" s="139"/>
      <c r="J459" s="8"/>
    </row>
    <row r="460" ht="12.75">
      <c r="A460" s="136"/>
      <c r="B460" s="137"/>
      <c r="C460" s="137"/>
      <c r="D460" s="138"/>
      <c r="E460" s="139"/>
      <c r="F460" s="139"/>
      <c r="G460" s="139"/>
      <c r="H460" s="139"/>
      <c r="I460" s="139"/>
      <c r="J460" s="8"/>
    </row>
    <row r="461" ht="12.75">
      <c r="A461" s="136"/>
      <c r="B461" s="137"/>
      <c r="C461" s="137"/>
      <c r="D461" s="138"/>
      <c r="E461" s="139"/>
      <c r="F461" s="139"/>
      <c r="G461" s="139"/>
      <c r="H461" s="139"/>
      <c r="I461" s="139"/>
      <c r="J461" s="8"/>
    </row>
    <row r="462" ht="12.75">
      <c r="A462" s="136"/>
      <c r="B462" s="137"/>
      <c r="C462" s="137"/>
      <c r="D462" s="138"/>
      <c r="E462" s="139"/>
      <c r="F462" s="139"/>
      <c r="G462" s="139"/>
      <c r="H462" s="139"/>
      <c r="I462" s="139"/>
      <c r="J462" s="8"/>
    </row>
    <row r="463" ht="12.75">
      <c r="A463" s="136"/>
      <c r="B463" s="137"/>
      <c r="C463" s="137"/>
      <c r="D463" s="138"/>
      <c r="E463" s="139"/>
      <c r="F463" s="139"/>
      <c r="G463" s="139"/>
      <c r="H463" s="139"/>
      <c r="I463" s="139"/>
      <c r="J463" s="8"/>
    </row>
    <row r="464" ht="12.75">
      <c r="A464" s="136"/>
      <c r="B464" s="137"/>
      <c r="C464" s="137"/>
      <c r="D464" s="138"/>
      <c r="E464" s="139"/>
      <c r="F464" s="139"/>
      <c r="G464" s="139"/>
      <c r="H464" s="139"/>
      <c r="I464" s="139"/>
      <c r="J464" s="8"/>
    </row>
    <row r="465" ht="12.75">
      <c r="A465" s="136"/>
      <c r="B465" s="137"/>
      <c r="C465" s="137"/>
      <c r="D465" s="138"/>
      <c r="E465" s="139"/>
      <c r="F465" s="139"/>
      <c r="G465" s="139"/>
      <c r="H465" s="139"/>
      <c r="I465" s="139"/>
      <c r="J465" s="8"/>
    </row>
    <row r="466" ht="12.75">
      <c r="A466" s="136"/>
      <c r="B466" s="137"/>
      <c r="C466" s="137"/>
      <c r="D466" s="138"/>
      <c r="E466" s="139"/>
      <c r="F466" s="139"/>
      <c r="G466" s="139"/>
      <c r="H466" s="139"/>
      <c r="I466" s="139"/>
      <c r="J466" s="8"/>
    </row>
    <row r="467" ht="12.75">
      <c r="A467" s="136"/>
      <c r="B467" s="137"/>
      <c r="C467" s="137"/>
      <c r="D467" s="138"/>
      <c r="E467" s="139"/>
      <c r="F467" s="139"/>
      <c r="G467" s="139"/>
      <c r="H467" s="139"/>
      <c r="I467" s="139"/>
      <c r="J467" s="8"/>
    </row>
    <row r="468" ht="12.75">
      <c r="A468" s="136"/>
      <c r="B468" s="137"/>
      <c r="C468" s="137"/>
      <c r="D468" s="138"/>
      <c r="E468" s="139"/>
      <c r="F468" s="139"/>
      <c r="G468" s="139"/>
      <c r="H468" s="139"/>
      <c r="I468" s="139"/>
      <c r="J468" s="8"/>
    </row>
    <row r="469" ht="12.75">
      <c r="A469" s="136"/>
      <c r="B469" s="137"/>
      <c r="C469" s="137"/>
      <c r="D469" s="138"/>
      <c r="E469" s="139"/>
      <c r="F469" s="139"/>
      <c r="G469" s="139"/>
      <c r="H469" s="139"/>
      <c r="I469" s="139"/>
      <c r="J469" s="8"/>
    </row>
    <row r="470" ht="12.75">
      <c r="A470" s="136"/>
      <c r="B470" s="137"/>
      <c r="C470" s="137"/>
      <c r="D470" s="138"/>
      <c r="E470" s="139"/>
      <c r="F470" s="139"/>
      <c r="G470" s="139"/>
      <c r="H470" s="139"/>
      <c r="I470" s="139"/>
      <c r="J470" s="8"/>
    </row>
    <row r="471" ht="12.75">
      <c r="A471" s="136"/>
      <c r="B471" s="137"/>
      <c r="C471" s="137"/>
      <c r="D471" s="138"/>
      <c r="E471" s="139"/>
      <c r="F471" s="139"/>
      <c r="G471" s="139"/>
      <c r="H471" s="139"/>
      <c r="I471" s="139"/>
      <c r="J471" s="8"/>
    </row>
    <row r="472" ht="12.75">
      <c r="A472" s="136"/>
      <c r="B472" s="137"/>
      <c r="C472" s="137"/>
      <c r="D472" s="138"/>
      <c r="E472" s="139"/>
      <c r="F472" s="139"/>
      <c r="G472" s="139"/>
      <c r="H472" s="139"/>
      <c r="I472" s="139"/>
      <c r="J472" s="8"/>
    </row>
    <row r="473" ht="12.75">
      <c r="A473" s="136"/>
      <c r="B473" s="137"/>
      <c r="C473" s="137"/>
      <c r="D473" s="138"/>
      <c r="E473" s="139"/>
      <c r="F473" s="139"/>
      <c r="G473" s="139"/>
      <c r="H473" s="139"/>
      <c r="I473" s="139"/>
      <c r="J473" s="8"/>
    </row>
    <row r="474" ht="12.75">
      <c r="A474" s="136"/>
      <c r="B474" s="137"/>
      <c r="C474" s="137"/>
      <c r="D474" s="138"/>
      <c r="E474" s="139"/>
      <c r="F474" s="139"/>
      <c r="G474" s="139"/>
      <c r="H474" s="139"/>
      <c r="I474" s="139"/>
      <c r="J474" s="8"/>
    </row>
    <row r="475" ht="12.75">
      <c r="A475" s="136"/>
      <c r="B475" s="137"/>
      <c r="C475" s="137"/>
      <c r="D475" s="138"/>
      <c r="E475" s="139"/>
      <c r="F475" s="139"/>
      <c r="G475" s="139"/>
      <c r="H475" s="139"/>
      <c r="I475" s="139"/>
      <c r="J475" s="8"/>
    </row>
    <row r="476" ht="12.75">
      <c r="A476" s="136"/>
      <c r="B476" s="137"/>
      <c r="C476" s="137"/>
      <c r="D476" s="138"/>
      <c r="E476" s="139"/>
      <c r="F476" s="139"/>
      <c r="G476" s="139"/>
      <c r="H476" s="139"/>
      <c r="I476" s="139"/>
      <c r="J476" s="8"/>
    </row>
    <row r="477" ht="12.75">
      <c r="A477" s="136"/>
      <c r="B477" s="137"/>
      <c r="C477" s="137"/>
      <c r="D477" s="138"/>
      <c r="E477" s="139"/>
      <c r="F477" s="139"/>
      <c r="G477" s="139"/>
      <c r="H477" s="139"/>
      <c r="I477" s="139"/>
      <c r="J477" s="8"/>
    </row>
    <row r="478" ht="12.75">
      <c r="A478" s="136"/>
      <c r="B478" s="137"/>
      <c r="C478" s="137"/>
      <c r="D478" s="138"/>
      <c r="E478" s="139"/>
      <c r="F478" s="139"/>
      <c r="G478" s="139"/>
      <c r="H478" s="139"/>
      <c r="I478" s="139"/>
      <c r="J478" s="8"/>
    </row>
    <row r="479" ht="12.75">
      <c r="A479" s="136"/>
      <c r="B479" s="137"/>
      <c r="C479" s="137"/>
      <c r="D479" s="138"/>
      <c r="E479" s="139"/>
      <c r="F479" s="139"/>
      <c r="G479" s="139"/>
      <c r="H479" s="139"/>
      <c r="I479" s="139"/>
      <c r="J479" s="8"/>
    </row>
    <row r="480" ht="12.75">
      <c r="A480" s="136"/>
      <c r="B480" s="137"/>
      <c r="C480" s="137"/>
      <c r="D480" s="138"/>
      <c r="E480" s="139"/>
      <c r="F480" s="139"/>
      <c r="G480" s="139"/>
      <c r="H480" s="139"/>
      <c r="I480" s="139"/>
      <c r="J480" s="8"/>
    </row>
    <row r="481" ht="12.75">
      <c r="A481" s="136"/>
      <c r="B481" s="137"/>
      <c r="C481" s="137"/>
      <c r="D481" s="138"/>
      <c r="E481" s="139"/>
      <c r="F481" s="139"/>
      <c r="G481" s="139"/>
      <c r="H481" s="139"/>
      <c r="I481" s="139"/>
      <c r="J481" s="8"/>
    </row>
    <row r="482" ht="12.75">
      <c r="A482" s="136"/>
      <c r="B482" s="137"/>
      <c r="C482" s="137"/>
      <c r="D482" s="138"/>
      <c r="E482" s="139"/>
      <c r="F482" s="139"/>
      <c r="G482" s="139"/>
      <c r="H482" s="139"/>
      <c r="I482" s="139"/>
      <c r="J482" s="8"/>
    </row>
    <row r="483" ht="12.75">
      <c r="A483" s="136"/>
      <c r="B483" s="137"/>
      <c r="C483" s="137"/>
      <c r="D483" s="138"/>
      <c r="E483" s="139"/>
      <c r="F483" s="139"/>
      <c r="G483" s="139"/>
      <c r="H483" s="139"/>
      <c r="I483" s="139"/>
      <c r="J483" s="8"/>
    </row>
    <row r="484" ht="12.75">
      <c r="A484" s="136"/>
      <c r="B484" s="137"/>
      <c r="C484" s="137"/>
      <c r="D484" s="138"/>
      <c r="E484" s="139"/>
      <c r="F484" s="139"/>
      <c r="G484" s="139"/>
      <c r="H484" s="139"/>
      <c r="I484" s="139"/>
      <c r="J484" s="8"/>
    </row>
    <row r="485" ht="12.75">
      <c r="A485" s="136"/>
      <c r="B485" s="137"/>
      <c r="C485" s="137"/>
      <c r="D485" s="138"/>
      <c r="E485" s="139"/>
      <c r="F485" s="139"/>
      <c r="G485" s="139"/>
      <c r="H485" s="139"/>
      <c r="I485" s="139"/>
      <c r="J485" s="8"/>
    </row>
    <row r="486" ht="12.75">
      <c r="A486" s="136"/>
      <c r="B486" s="137"/>
      <c r="C486" s="137"/>
      <c r="D486" s="138"/>
      <c r="E486" s="139"/>
      <c r="F486" s="139"/>
      <c r="G486" s="139"/>
      <c r="H486" s="139"/>
      <c r="I486" s="139"/>
      <c r="J486" s="8"/>
    </row>
    <row r="487" ht="12.75">
      <c r="A487" s="136"/>
      <c r="B487" s="137"/>
      <c r="C487" s="137"/>
      <c r="D487" s="138"/>
      <c r="E487" s="139"/>
      <c r="F487" s="139"/>
      <c r="G487" s="139"/>
      <c r="H487" s="139"/>
      <c r="I487" s="139"/>
      <c r="J487" s="8"/>
    </row>
    <row r="488" ht="12.75">
      <c r="A488" s="136"/>
      <c r="B488" s="137"/>
      <c r="C488" s="137"/>
      <c r="D488" s="138"/>
      <c r="E488" s="139"/>
      <c r="F488" s="139"/>
      <c r="G488" s="139"/>
      <c r="H488" s="139"/>
      <c r="I488" s="139"/>
      <c r="J488" s="8"/>
    </row>
    <row r="489" ht="12.75">
      <c r="A489" s="136"/>
      <c r="B489" s="137"/>
      <c r="C489" s="137"/>
      <c r="D489" s="138"/>
      <c r="E489" s="139"/>
      <c r="F489" s="139"/>
      <c r="G489" s="139"/>
      <c r="H489" s="139"/>
      <c r="I489" s="139"/>
      <c r="J489" s="8"/>
    </row>
    <row r="490" ht="12.75">
      <c r="A490" s="136"/>
      <c r="B490" s="137"/>
      <c r="C490" s="137"/>
      <c r="D490" s="138"/>
      <c r="E490" s="139"/>
      <c r="F490" s="139"/>
      <c r="G490" s="139"/>
      <c r="H490" s="139"/>
      <c r="I490" s="139"/>
      <c r="J490" s="8"/>
    </row>
    <row r="491" ht="12.75">
      <c r="A491" s="136"/>
      <c r="B491" s="137"/>
      <c r="C491" s="137"/>
      <c r="D491" s="138"/>
      <c r="E491" s="139"/>
      <c r="F491" s="139"/>
      <c r="G491" s="139"/>
      <c r="H491" s="139"/>
      <c r="I491" s="139"/>
      <c r="J491" s="8"/>
    </row>
    <row r="492" ht="12.75">
      <c r="A492" s="136"/>
      <c r="B492" s="137"/>
      <c r="C492" s="137"/>
      <c r="D492" s="138"/>
      <c r="E492" s="139"/>
      <c r="F492" s="139"/>
      <c r="G492" s="139"/>
      <c r="H492" s="139"/>
      <c r="I492" s="139"/>
      <c r="J492" s="8"/>
    </row>
    <row r="493" ht="12.75">
      <c r="A493" s="136"/>
      <c r="B493" s="137"/>
      <c r="C493" s="137"/>
      <c r="D493" s="138"/>
      <c r="E493" s="139"/>
      <c r="F493" s="139"/>
      <c r="G493" s="139"/>
      <c r="H493" s="139"/>
      <c r="I493" s="139"/>
      <c r="J493" s="8"/>
    </row>
    <row r="494" ht="12.75">
      <c r="A494" s="136"/>
      <c r="B494" s="137"/>
      <c r="C494" s="137"/>
      <c r="D494" s="138"/>
      <c r="E494" s="139"/>
      <c r="F494" s="139"/>
      <c r="G494" s="139"/>
      <c r="H494" s="139"/>
      <c r="I494" s="139"/>
      <c r="J494" s="8"/>
    </row>
    <row r="495" ht="12.75">
      <c r="A495" s="136"/>
      <c r="B495" s="137"/>
      <c r="C495" s="137"/>
      <c r="D495" s="138"/>
      <c r="E495" s="139"/>
      <c r="F495" s="139"/>
      <c r="G495" s="139"/>
      <c r="H495" s="139"/>
      <c r="I495" s="139"/>
      <c r="J495" s="8"/>
    </row>
    <row r="496" ht="12.75">
      <c r="A496" s="136"/>
      <c r="B496" s="137"/>
      <c r="C496" s="137"/>
      <c r="D496" s="138"/>
      <c r="E496" s="139"/>
      <c r="F496" s="139"/>
      <c r="G496" s="139"/>
      <c r="H496" s="139"/>
      <c r="I496" s="139"/>
      <c r="J496" s="8"/>
    </row>
    <row r="497" ht="12.75">
      <c r="A497" s="136"/>
      <c r="B497" s="137"/>
      <c r="C497" s="137"/>
      <c r="D497" s="138"/>
      <c r="E497" s="139"/>
      <c r="F497" s="139"/>
      <c r="G497" s="139"/>
      <c r="H497" s="139"/>
      <c r="I497" s="139"/>
      <c r="J497" s="8"/>
    </row>
    <row r="498" ht="12.75">
      <c r="A498" s="136"/>
      <c r="B498" s="137"/>
      <c r="C498" s="137"/>
      <c r="D498" s="138"/>
      <c r="E498" s="139"/>
      <c r="F498" s="139"/>
      <c r="G498" s="139"/>
      <c r="H498" s="139"/>
      <c r="I498" s="139"/>
      <c r="J498" s="8"/>
    </row>
    <row r="499" ht="12.75">
      <c r="A499" s="136"/>
      <c r="B499" s="137"/>
      <c r="C499" s="137"/>
      <c r="D499" s="138"/>
      <c r="E499" s="139"/>
      <c r="F499" s="139"/>
      <c r="G499" s="139"/>
      <c r="H499" s="139"/>
      <c r="I499" s="139"/>
      <c r="J499" s="8"/>
    </row>
    <row r="500" ht="12.75">
      <c r="A500" s="136"/>
      <c r="B500" s="137"/>
      <c r="C500" s="137"/>
      <c r="D500" s="138"/>
      <c r="E500" s="139"/>
      <c r="F500" s="139"/>
      <c r="G500" s="139"/>
      <c r="H500" s="139"/>
      <c r="I500" s="139"/>
      <c r="J500" s="8"/>
    </row>
    <row r="501" ht="12.75">
      <c r="A501" s="136"/>
      <c r="B501" s="137"/>
      <c r="C501" s="137"/>
      <c r="D501" s="138"/>
      <c r="E501" s="139"/>
      <c r="F501" s="139"/>
      <c r="G501" s="139"/>
      <c r="H501" s="139"/>
      <c r="I501" s="139"/>
      <c r="J501" s="8"/>
    </row>
    <row r="502" ht="12.75">
      <c r="A502" s="136"/>
      <c r="B502" s="137"/>
      <c r="C502" s="137"/>
      <c r="D502" s="138"/>
      <c r="E502" s="139"/>
      <c r="F502" s="139"/>
      <c r="G502" s="139"/>
      <c r="H502" s="139"/>
      <c r="I502" s="139"/>
      <c r="J502" s="8"/>
    </row>
    <row r="503" ht="12.75">
      <c r="A503" s="136"/>
      <c r="B503" s="137"/>
      <c r="C503" s="137"/>
      <c r="D503" s="138"/>
      <c r="E503" s="139"/>
      <c r="F503" s="139"/>
      <c r="G503" s="139"/>
      <c r="H503" s="139"/>
      <c r="I503" s="139"/>
      <c r="J503" s="8"/>
    </row>
    <row r="504" ht="12.75">
      <c r="A504" s="136"/>
      <c r="B504" s="137"/>
      <c r="C504" s="137"/>
      <c r="D504" s="138"/>
      <c r="E504" s="139"/>
      <c r="F504" s="139"/>
      <c r="G504" s="139"/>
      <c r="H504" s="139"/>
      <c r="I504" s="139"/>
      <c r="J504" s="8"/>
    </row>
    <row r="505" ht="12.75">
      <c r="A505" s="136"/>
      <c r="B505" s="137"/>
      <c r="C505" s="137"/>
      <c r="D505" s="138"/>
      <c r="E505" s="139"/>
      <c r="F505" s="139"/>
      <c r="G505" s="139"/>
      <c r="H505" s="139"/>
      <c r="I505" s="139"/>
      <c r="J505" s="8"/>
    </row>
    <row r="506" ht="12.75">
      <c r="A506" s="136"/>
      <c r="B506" s="137"/>
      <c r="C506" s="137"/>
      <c r="D506" s="138"/>
      <c r="E506" s="139"/>
      <c r="F506" s="139"/>
      <c r="G506" s="139"/>
      <c r="H506" s="139"/>
      <c r="I506" s="139"/>
      <c r="J506" s="8"/>
    </row>
    <row r="507" ht="12.75">
      <c r="A507" s="136"/>
      <c r="B507" s="137"/>
      <c r="C507" s="137"/>
      <c r="D507" s="138"/>
      <c r="E507" s="139"/>
      <c r="F507" s="139"/>
      <c r="G507" s="139"/>
      <c r="H507" s="139"/>
      <c r="I507" s="139"/>
      <c r="J507" s="8"/>
    </row>
    <row r="508" ht="12.75">
      <c r="A508" s="136"/>
      <c r="B508" s="137"/>
      <c r="C508" s="137"/>
      <c r="D508" s="138"/>
      <c r="E508" s="139"/>
      <c r="F508" s="139"/>
      <c r="G508" s="139"/>
      <c r="H508" s="139"/>
      <c r="I508" s="139"/>
      <c r="J508" s="8"/>
    </row>
    <row r="509" ht="12.75">
      <c r="A509" s="136"/>
      <c r="B509" s="137"/>
      <c r="C509" s="137"/>
      <c r="D509" s="138"/>
      <c r="E509" s="139"/>
      <c r="F509" s="139"/>
      <c r="G509" s="139"/>
      <c r="H509" s="139"/>
      <c r="I509" s="139"/>
      <c r="J509" s="8"/>
    </row>
    <row r="510" ht="12.75">
      <c r="A510" s="136"/>
      <c r="B510" s="137"/>
      <c r="C510" s="137"/>
      <c r="D510" s="138"/>
      <c r="E510" s="139"/>
      <c r="F510" s="139"/>
      <c r="G510" s="139"/>
      <c r="H510" s="139"/>
      <c r="I510" s="139"/>
      <c r="J510" s="8"/>
    </row>
    <row r="511" ht="12.75">
      <c r="A511" s="136"/>
      <c r="B511" s="137"/>
      <c r="C511" s="137"/>
      <c r="D511" s="138"/>
      <c r="E511" s="139"/>
      <c r="F511" s="139"/>
      <c r="G511" s="139"/>
      <c r="H511" s="139"/>
      <c r="I511" s="139"/>
      <c r="J511" s="8"/>
    </row>
    <row r="512" ht="12.75">
      <c r="A512" s="136"/>
      <c r="B512" s="137"/>
      <c r="C512" s="137"/>
      <c r="D512" s="138"/>
      <c r="E512" s="139"/>
      <c r="F512" s="139"/>
      <c r="G512" s="139"/>
      <c r="H512" s="139"/>
      <c r="I512" s="139"/>
      <c r="J512" s="8"/>
    </row>
    <row r="513" ht="12.75">
      <c r="A513" s="136"/>
      <c r="B513" s="137"/>
      <c r="C513" s="137"/>
      <c r="D513" s="138"/>
      <c r="E513" s="139"/>
      <c r="F513" s="139"/>
      <c r="G513" s="139"/>
      <c r="H513" s="139"/>
      <c r="I513" s="139"/>
      <c r="J513" s="8"/>
    </row>
    <row r="514" ht="12.75">
      <c r="A514" s="136"/>
      <c r="B514" s="137"/>
      <c r="C514" s="137"/>
      <c r="D514" s="138"/>
      <c r="E514" s="139"/>
      <c r="F514" s="139"/>
      <c r="G514" s="139"/>
      <c r="H514" s="139"/>
      <c r="I514" s="139"/>
      <c r="J514" s="8"/>
    </row>
    <row r="515" ht="12.75">
      <c r="A515" s="136"/>
      <c r="B515" s="137"/>
      <c r="C515" s="137"/>
      <c r="D515" s="138"/>
      <c r="E515" s="139"/>
      <c r="F515" s="139"/>
      <c r="G515" s="139"/>
      <c r="H515" s="139"/>
      <c r="I515" s="139"/>
      <c r="J515" s="8"/>
    </row>
    <row r="516" ht="12.75">
      <c r="A516" s="136"/>
      <c r="B516" s="137"/>
      <c r="C516" s="137"/>
      <c r="D516" s="138"/>
      <c r="E516" s="139"/>
      <c r="F516" s="139"/>
      <c r="G516" s="139"/>
      <c r="H516" s="139"/>
      <c r="I516" s="139"/>
      <c r="J516" s="8"/>
    </row>
    <row r="517" ht="12.75">
      <c r="A517" s="136"/>
      <c r="B517" s="137"/>
      <c r="C517" s="137"/>
      <c r="D517" s="138"/>
      <c r="E517" s="139"/>
      <c r="F517" s="139"/>
      <c r="G517" s="139"/>
      <c r="H517" s="139"/>
      <c r="I517" s="139"/>
      <c r="J517" s="8"/>
    </row>
    <row r="518" ht="12.75">
      <c r="A518" s="136"/>
      <c r="B518" s="137"/>
      <c r="C518" s="137"/>
      <c r="D518" s="138"/>
      <c r="E518" s="139"/>
      <c r="F518" s="139"/>
      <c r="G518" s="139"/>
      <c r="H518" s="139"/>
      <c r="I518" s="139"/>
      <c r="J518" s="8"/>
    </row>
    <row r="519" ht="12.75">
      <c r="A519" s="136"/>
      <c r="B519" s="137"/>
      <c r="C519" s="137"/>
      <c r="D519" s="138"/>
      <c r="E519" s="139"/>
      <c r="F519" s="139"/>
      <c r="G519" s="139"/>
      <c r="H519" s="139"/>
      <c r="I519" s="139"/>
      <c r="J519" s="8"/>
    </row>
    <row r="520" ht="12.75">
      <c r="A520" s="136"/>
      <c r="B520" s="137"/>
      <c r="C520" s="137"/>
      <c r="D520" s="138"/>
      <c r="E520" s="139"/>
      <c r="F520" s="139"/>
      <c r="G520" s="139"/>
      <c r="H520" s="139"/>
      <c r="I520" s="139"/>
      <c r="J520" s="8"/>
    </row>
    <row r="521" ht="12.75">
      <c r="A521" s="136"/>
      <c r="B521" s="137"/>
      <c r="C521" s="137"/>
      <c r="D521" s="138"/>
      <c r="E521" s="139"/>
      <c r="F521" s="139"/>
      <c r="G521" s="139"/>
      <c r="H521" s="139"/>
      <c r="I521" s="139"/>
      <c r="J521" s="8"/>
    </row>
    <row r="522" ht="12.75">
      <c r="A522" s="136"/>
      <c r="B522" s="137"/>
      <c r="C522" s="137"/>
      <c r="D522" s="138"/>
      <c r="E522" s="139"/>
      <c r="F522" s="139"/>
      <c r="G522" s="139"/>
      <c r="H522" s="139"/>
      <c r="I522" s="139"/>
      <c r="J522" s="8"/>
    </row>
    <row r="523" ht="12.75">
      <c r="A523" s="136"/>
      <c r="B523" s="137"/>
      <c r="C523" s="137"/>
      <c r="D523" s="138"/>
      <c r="E523" s="139"/>
      <c r="F523" s="139"/>
      <c r="G523" s="139"/>
      <c r="H523" s="139"/>
      <c r="I523" s="139"/>
      <c r="J523" s="8"/>
    </row>
    <row r="524" ht="12.75">
      <c r="A524" s="136"/>
      <c r="B524" s="137"/>
      <c r="C524" s="137"/>
      <c r="D524" s="138"/>
      <c r="E524" s="139"/>
      <c r="F524" s="139"/>
      <c r="G524" s="139"/>
      <c r="H524" s="139"/>
      <c r="I524" s="139"/>
      <c r="J524" s="8"/>
    </row>
    <row r="525" ht="12.75">
      <c r="A525" s="136"/>
      <c r="B525" s="137"/>
      <c r="C525" s="137"/>
      <c r="D525" s="138"/>
      <c r="E525" s="139"/>
      <c r="F525" s="139"/>
      <c r="G525" s="139"/>
      <c r="H525" s="139"/>
      <c r="I525" s="139"/>
      <c r="J525" s="8"/>
    </row>
    <row r="526" ht="12.75">
      <c r="A526" s="136"/>
      <c r="B526" s="137"/>
      <c r="C526" s="137"/>
      <c r="D526" s="138"/>
      <c r="E526" s="139"/>
      <c r="F526" s="139"/>
      <c r="G526" s="139"/>
      <c r="H526" s="139"/>
      <c r="I526" s="139"/>
      <c r="J526" s="8"/>
    </row>
    <row r="527" ht="12.75">
      <c r="A527" s="136"/>
      <c r="B527" s="137"/>
      <c r="C527" s="137"/>
      <c r="D527" s="138"/>
      <c r="E527" s="139"/>
      <c r="F527" s="139"/>
      <c r="G527" s="139"/>
      <c r="H527" s="139"/>
      <c r="I527" s="139"/>
      <c r="J527" s="8"/>
    </row>
    <row r="528" ht="12.75">
      <c r="A528" s="136"/>
      <c r="B528" s="137"/>
      <c r="C528" s="137"/>
      <c r="D528" s="138"/>
      <c r="E528" s="139"/>
      <c r="F528" s="139"/>
      <c r="G528" s="139"/>
      <c r="H528" s="139"/>
      <c r="I528" s="139"/>
      <c r="J528" s="8"/>
    </row>
    <row r="529" ht="12.75">
      <c r="A529" s="136"/>
      <c r="B529" s="137"/>
      <c r="C529" s="137"/>
      <c r="D529" s="138"/>
      <c r="E529" s="139"/>
      <c r="F529" s="139"/>
      <c r="G529" s="139"/>
      <c r="H529" s="139"/>
      <c r="I529" s="139"/>
      <c r="J529" s="8"/>
    </row>
    <row r="530" ht="12.75">
      <c r="A530" s="136"/>
      <c r="B530" s="137"/>
      <c r="C530" s="137"/>
      <c r="D530" s="138"/>
      <c r="E530" s="139"/>
      <c r="F530" s="139"/>
      <c r="G530" s="139"/>
      <c r="H530" s="139"/>
      <c r="I530" s="139"/>
      <c r="J530" s="8"/>
    </row>
    <row r="531" ht="12.75">
      <c r="A531" s="136"/>
      <c r="B531" s="137"/>
      <c r="C531" s="137"/>
      <c r="D531" s="138"/>
      <c r="E531" s="139"/>
      <c r="F531" s="139"/>
      <c r="G531" s="139"/>
      <c r="H531" s="139"/>
      <c r="I531" s="139"/>
      <c r="J531" s="8"/>
    </row>
    <row r="532" ht="12.75">
      <c r="A532" s="136"/>
      <c r="B532" s="137"/>
      <c r="C532" s="137"/>
      <c r="D532" s="138"/>
      <c r="E532" s="139"/>
      <c r="F532" s="139"/>
      <c r="G532" s="139"/>
      <c r="H532" s="139"/>
      <c r="I532" s="139"/>
      <c r="J532" s="8"/>
    </row>
    <row r="533" ht="12.75">
      <c r="A533" s="136"/>
      <c r="B533" s="137"/>
      <c r="C533" s="137"/>
      <c r="D533" s="138"/>
      <c r="E533" s="139"/>
      <c r="F533" s="139"/>
      <c r="G533" s="139"/>
      <c r="H533" s="139"/>
      <c r="I533" s="139"/>
      <c r="J533" s="8"/>
    </row>
    <row r="534" ht="12.75">
      <c r="A534" s="136"/>
      <c r="B534" s="137"/>
      <c r="C534" s="137"/>
      <c r="D534" s="138"/>
      <c r="E534" s="139"/>
      <c r="F534" s="139"/>
      <c r="G534" s="139"/>
      <c r="H534" s="139"/>
      <c r="I534" s="139"/>
      <c r="J534" s="8"/>
    </row>
    <row r="535" ht="12.75">
      <c r="A535" s="136"/>
      <c r="B535" s="137"/>
      <c r="C535" s="137"/>
      <c r="D535" s="138"/>
      <c r="E535" s="139"/>
      <c r="F535" s="139"/>
      <c r="G535" s="139"/>
      <c r="H535" s="139"/>
      <c r="I535" s="139"/>
      <c r="J535" s="8"/>
    </row>
    <row r="536" ht="12.75">
      <c r="A536" s="136"/>
      <c r="B536" s="137"/>
      <c r="C536" s="137"/>
      <c r="D536" s="138"/>
      <c r="E536" s="139"/>
      <c r="F536" s="139"/>
      <c r="G536" s="139"/>
      <c r="H536" s="139"/>
      <c r="I536" s="139"/>
      <c r="J536" s="8"/>
    </row>
    <row r="537" ht="12.75">
      <c r="A537" s="136"/>
      <c r="B537" s="137"/>
      <c r="C537" s="137"/>
      <c r="D537" s="138"/>
      <c r="E537" s="139"/>
      <c r="F537" s="139"/>
      <c r="G537" s="139"/>
      <c r="H537" s="139"/>
      <c r="I537" s="139"/>
      <c r="J537" s="8"/>
    </row>
    <row r="538" ht="12.75">
      <c r="A538" s="136"/>
      <c r="B538" s="137"/>
      <c r="C538" s="137"/>
      <c r="D538" s="138"/>
      <c r="E538" s="139"/>
      <c r="F538" s="139"/>
      <c r="G538" s="139"/>
      <c r="H538" s="139"/>
      <c r="I538" s="139"/>
      <c r="J538" s="8"/>
    </row>
    <row r="539" ht="12.75">
      <c r="A539" s="136"/>
      <c r="B539" s="137"/>
      <c r="C539" s="137"/>
      <c r="D539" s="138"/>
      <c r="E539" s="139"/>
      <c r="F539" s="139"/>
      <c r="G539" s="139"/>
      <c r="H539" s="139"/>
      <c r="I539" s="139"/>
      <c r="J539" s="8"/>
    </row>
    <row r="540" ht="12.75">
      <c r="A540" s="136"/>
      <c r="B540" s="137"/>
      <c r="C540" s="137"/>
      <c r="D540" s="138"/>
      <c r="E540" s="139"/>
      <c r="F540" s="139"/>
      <c r="G540" s="139"/>
      <c r="H540" s="139"/>
      <c r="I540" s="139"/>
      <c r="J540" s="8"/>
    </row>
    <row r="541" ht="12.75">
      <c r="A541" s="136"/>
      <c r="B541" s="137"/>
      <c r="C541" s="137"/>
      <c r="D541" s="138"/>
      <c r="E541" s="139"/>
      <c r="F541" s="139"/>
      <c r="G541" s="139"/>
      <c r="H541" s="139"/>
      <c r="I541" s="139"/>
      <c r="J541" s="8"/>
    </row>
    <row r="542" ht="12.75">
      <c r="A542" s="136"/>
      <c r="B542" s="137"/>
      <c r="C542" s="137"/>
      <c r="D542" s="138"/>
      <c r="E542" s="139"/>
      <c r="F542" s="139"/>
      <c r="G542" s="139"/>
      <c r="H542" s="139"/>
      <c r="I542" s="139"/>
      <c r="J542" s="8"/>
    </row>
    <row r="543" ht="12.75">
      <c r="A543" s="136"/>
      <c r="B543" s="137"/>
      <c r="C543" s="137"/>
      <c r="D543" s="138"/>
      <c r="E543" s="139"/>
      <c r="F543" s="139"/>
      <c r="G543" s="139"/>
      <c r="H543" s="139"/>
      <c r="I543" s="139"/>
      <c r="J543" s="8"/>
    </row>
    <row r="544" ht="12.75">
      <c r="A544" s="136"/>
      <c r="B544" s="137"/>
      <c r="C544" s="137"/>
      <c r="D544" s="138"/>
      <c r="E544" s="139"/>
      <c r="F544" s="139"/>
      <c r="G544" s="139"/>
      <c r="H544" s="139"/>
      <c r="I544" s="139"/>
      <c r="J544" s="8"/>
    </row>
    <row r="545" ht="12.75">
      <c r="A545" s="136"/>
      <c r="B545" s="137"/>
      <c r="C545" s="137"/>
      <c r="D545" s="138"/>
      <c r="E545" s="139"/>
      <c r="F545" s="139"/>
      <c r="G545" s="139"/>
      <c r="H545" s="139"/>
      <c r="I545" s="139"/>
      <c r="J545" s="8"/>
    </row>
    <row r="546" ht="12.75">
      <c r="A546" s="136"/>
      <c r="B546" s="137"/>
      <c r="C546" s="137"/>
      <c r="D546" s="138"/>
      <c r="E546" s="139"/>
      <c r="F546" s="139"/>
      <c r="G546" s="139"/>
      <c r="H546" s="139"/>
      <c r="I546" s="139"/>
      <c r="J546" s="8"/>
    </row>
    <row r="547" ht="12.75">
      <c r="A547" s="136"/>
      <c r="B547" s="137"/>
      <c r="C547" s="137"/>
      <c r="D547" s="138"/>
      <c r="E547" s="139"/>
      <c r="F547" s="139"/>
      <c r="G547" s="139"/>
      <c r="H547" s="139"/>
      <c r="I547" s="139"/>
      <c r="J547" s="8"/>
    </row>
    <row r="548" ht="12.75">
      <c r="A548" s="136"/>
      <c r="B548" s="137"/>
      <c r="C548" s="137"/>
      <c r="D548" s="138"/>
      <c r="E548" s="139"/>
      <c r="F548" s="139"/>
      <c r="G548" s="139"/>
      <c r="H548" s="139"/>
      <c r="I548" s="139"/>
      <c r="J548" s="8"/>
    </row>
    <row r="549" ht="12.75">
      <c r="A549" s="136"/>
      <c r="B549" s="137"/>
      <c r="C549" s="137"/>
      <c r="D549" s="138"/>
      <c r="E549" s="139"/>
      <c r="F549" s="139"/>
      <c r="G549" s="139"/>
      <c r="H549" s="139"/>
      <c r="I549" s="139"/>
      <c r="J549" s="8"/>
    </row>
    <row r="550" ht="12.75">
      <c r="A550" s="136"/>
      <c r="B550" s="137"/>
      <c r="C550" s="137"/>
      <c r="D550" s="138"/>
      <c r="E550" s="139"/>
      <c r="F550" s="139"/>
      <c r="G550" s="139"/>
      <c r="H550" s="139"/>
      <c r="I550" s="139"/>
      <c r="J550" s="8"/>
    </row>
    <row r="551" ht="12.75">
      <c r="A551" s="136"/>
      <c r="B551" s="137"/>
      <c r="C551" s="137"/>
      <c r="D551" s="138"/>
      <c r="E551" s="139"/>
      <c r="F551" s="139"/>
      <c r="G551" s="139"/>
      <c r="H551" s="139"/>
      <c r="I551" s="139"/>
      <c r="J551" s="8"/>
    </row>
    <row r="552" ht="12.75">
      <c r="A552" s="136"/>
      <c r="B552" s="137"/>
      <c r="C552" s="137"/>
      <c r="D552" s="138"/>
      <c r="E552" s="139"/>
      <c r="F552" s="139"/>
      <c r="G552" s="139"/>
      <c r="H552" s="139"/>
      <c r="I552" s="139"/>
      <c r="J552" s="8"/>
    </row>
    <row r="553" ht="12.75">
      <c r="A553" s="136"/>
      <c r="B553" s="137"/>
      <c r="C553" s="137"/>
      <c r="D553" s="138"/>
      <c r="E553" s="139"/>
      <c r="F553" s="139"/>
      <c r="G553" s="139"/>
      <c r="H553" s="139"/>
      <c r="I553" s="139"/>
      <c r="J553" s="8"/>
    </row>
    <row r="554" ht="12.75">
      <c r="A554" s="136"/>
      <c r="B554" s="137"/>
      <c r="C554" s="137"/>
      <c r="D554" s="138"/>
      <c r="E554" s="139"/>
      <c r="F554" s="139"/>
      <c r="G554" s="139"/>
      <c r="H554" s="139"/>
      <c r="I554" s="139"/>
      <c r="J554" s="8"/>
    </row>
    <row r="555" ht="12.75">
      <c r="A555" s="136"/>
      <c r="B555" s="137"/>
      <c r="C555" s="137"/>
      <c r="D555" s="138"/>
      <c r="E555" s="139"/>
      <c r="F555" s="139"/>
      <c r="G555" s="139"/>
      <c r="H555" s="139"/>
      <c r="I555" s="139"/>
      <c r="J555" s="8"/>
    </row>
    <row r="556" ht="12.75">
      <c r="A556" s="136"/>
      <c r="B556" s="137"/>
      <c r="C556" s="137"/>
      <c r="D556" s="138"/>
      <c r="E556" s="139"/>
      <c r="F556" s="139"/>
      <c r="G556" s="139"/>
      <c r="H556" s="139"/>
      <c r="I556" s="139"/>
      <c r="J556" s="8"/>
    </row>
    <row r="557" ht="12.75">
      <c r="A557" s="136"/>
      <c r="B557" s="137"/>
      <c r="C557" s="137"/>
      <c r="D557" s="138"/>
      <c r="E557" s="139"/>
      <c r="F557" s="139"/>
      <c r="G557" s="139"/>
      <c r="H557" s="139"/>
      <c r="I557" s="139"/>
      <c r="J557" s="8"/>
    </row>
    <row r="558" ht="12.75">
      <c r="A558" s="136"/>
      <c r="B558" s="137"/>
      <c r="C558" s="137"/>
      <c r="D558" s="138"/>
      <c r="E558" s="139"/>
      <c r="F558" s="139"/>
      <c r="G558" s="139"/>
      <c r="H558" s="139"/>
      <c r="I558" s="139"/>
      <c r="J558" s="8"/>
    </row>
    <row r="559" ht="12.75">
      <c r="A559" s="136"/>
      <c r="B559" s="137"/>
      <c r="C559" s="137"/>
      <c r="D559" s="138"/>
      <c r="E559" s="139"/>
      <c r="F559" s="139"/>
      <c r="G559" s="139"/>
      <c r="H559" s="139"/>
      <c r="I559" s="139"/>
      <c r="J559" s="8"/>
    </row>
    <row r="560" ht="12.75">
      <c r="A560" s="136"/>
      <c r="B560" s="137"/>
      <c r="C560" s="137"/>
      <c r="D560" s="138"/>
      <c r="E560" s="139"/>
      <c r="F560" s="139"/>
      <c r="G560" s="139"/>
      <c r="H560" s="139"/>
      <c r="I560" s="139"/>
      <c r="J560" s="8"/>
    </row>
    <row r="561" ht="12.75">
      <c r="A561" s="136"/>
      <c r="B561" s="137"/>
      <c r="C561" s="137"/>
      <c r="D561" s="138"/>
      <c r="E561" s="139"/>
      <c r="F561" s="139"/>
      <c r="G561" s="139"/>
      <c r="H561" s="139"/>
      <c r="I561" s="139"/>
      <c r="J561" s="8"/>
    </row>
    <row r="562" ht="12.75">
      <c r="A562" s="136"/>
      <c r="B562" s="137"/>
      <c r="C562" s="137"/>
      <c r="D562" s="138"/>
      <c r="E562" s="139"/>
      <c r="F562" s="139"/>
      <c r="G562" s="139"/>
      <c r="H562" s="139"/>
      <c r="I562" s="139"/>
      <c r="J562" s="8"/>
    </row>
    <row r="563" ht="12.75">
      <c r="A563" s="136"/>
      <c r="B563" s="137"/>
      <c r="C563" s="137"/>
      <c r="D563" s="138"/>
      <c r="E563" s="139"/>
      <c r="F563" s="139"/>
      <c r="G563" s="139"/>
      <c r="H563" s="139"/>
      <c r="I563" s="139"/>
      <c r="J563" s="8"/>
    </row>
    <row r="564" ht="12.75">
      <c r="A564" s="136"/>
      <c r="B564" s="137"/>
      <c r="C564" s="137"/>
      <c r="D564" s="138"/>
      <c r="E564" s="139"/>
      <c r="F564" s="139"/>
      <c r="G564" s="139"/>
      <c r="H564" s="139"/>
      <c r="I564" s="139"/>
      <c r="J564" s="8"/>
    </row>
    <row r="565" ht="12.75">
      <c r="A565" s="136"/>
      <c r="B565" s="137"/>
      <c r="C565" s="137"/>
      <c r="D565" s="138"/>
      <c r="E565" s="139"/>
      <c r="F565" s="139"/>
      <c r="G565" s="139"/>
      <c r="H565" s="139"/>
      <c r="I565" s="139"/>
      <c r="J565" s="8"/>
    </row>
    <row r="566" ht="12.75">
      <c r="A566" s="136"/>
      <c r="B566" s="137"/>
      <c r="C566" s="137"/>
      <c r="D566" s="138"/>
      <c r="E566" s="139"/>
      <c r="F566" s="139"/>
      <c r="G566" s="139"/>
      <c r="H566" s="139"/>
      <c r="I566" s="139"/>
      <c r="J566" s="8"/>
    </row>
    <row r="567" ht="12.75">
      <c r="A567" s="136"/>
      <c r="B567" s="137"/>
      <c r="C567" s="137"/>
      <c r="D567" s="138"/>
      <c r="E567" s="139"/>
      <c r="F567" s="139"/>
      <c r="G567" s="139"/>
      <c r="H567" s="139"/>
      <c r="I567" s="139"/>
      <c r="J567" s="8"/>
    </row>
    <row r="568" ht="12.75">
      <c r="A568" s="136"/>
      <c r="B568" s="137"/>
      <c r="C568" s="137"/>
      <c r="D568" s="138"/>
      <c r="E568" s="139"/>
      <c r="F568" s="139"/>
      <c r="G568" s="139"/>
      <c r="H568" s="139"/>
      <c r="I568" s="139"/>
      <c r="J568" s="8"/>
    </row>
    <row r="569" ht="12.75">
      <c r="A569" s="136"/>
      <c r="B569" s="137"/>
      <c r="C569" s="137"/>
      <c r="D569" s="138"/>
      <c r="E569" s="139"/>
      <c r="F569" s="139"/>
      <c r="G569" s="139"/>
      <c r="H569" s="139"/>
      <c r="I569" s="139"/>
      <c r="J569" s="8"/>
    </row>
    <row r="570" ht="12.75">
      <c r="A570" s="136"/>
      <c r="B570" s="137"/>
      <c r="C570" s="137"/>
      <c r="D570" s="138"/>
      <c r="E570" s="139"/>
      <c r="F570" s="139"/>
      <c r="G570" s="139"/>
      <c r="H570" s="139"/>
      <c r="I570" s="139"/>
      <c r="J570" s="8"/>
    </row>
    <row r="571" ht="12.75">
      <c r="A571" s="136"/>
      <c r="B571" s="137"/>
      <c r="C571" s="137"/>
      <c r="D571" s="138"/>
      <c r="E571" s="139"/>
      <c r="F571" s="139"/>
      <c r="G571" s="139"/>
      <c r="H571" s="139"/>
      <c r="I571" s="139"/>
      <c r="J571" s="8"/>
    </row>
    <row r="572" ht="12.75">
      <c r="A572" s="136"/>
      <c r="B572" s="137"/>
      <c r="C572" s="137"/>
      <c r="D572" s="138"/>
      <c r="E572" s="139"/>
      <c r="F572" s="139"/>
      <c r="G572" s="139"/>
      <c r="H572" s="139"/>
      <c r="I572" s="139"/>
      <c r="J572" s="8"/>
    </row>
    <row r="573" ht="12.75">
      <c r="A573" s="136"/>
      <c r="B573" s="137"/>
      <c r="C573" s="137"/>
      <c r="D573" s="138"/>
      <c r="E573" s="139"/>
      <c r="F573" s="139"/>
      <c r="G573" s="139"/>
      <c r="H573" s="139"/>
      <c r="I573" s="139"/>
      <c r="J573" s="8"/>
    </row>
    <row r="574" ht="12.75">
      <c r="A574" s="136"/>
      <c r="B574" s="137"/>
      <c r="C574" s="137"/>
      <c r="D574" s="138"/>
      <c r="E574" s="139"/>
      <c r="F574" s="139"/>
      <c r="G574" s="139"/>
      <c r="H574" s="139"/>
      <c r="I574" s="139"/>
      <c r="J574" s="8"/>
    </row>
    <row r="575" ht="12.75">
      <c r="A575" s="136"/>
      <c r="B575" s="137"/>
      <c r="C575" s="137"/>
      <c r="D575" s="138"/>
      <c r="E575" s="139"/>
      <c r="F575" s="139"/>
      <c r="G575" s="139"/>
      <c r="H575" s="139"/>
      <c r="I575" s="139"/>
      <c r="J575" s="8"/>
    </row>
    <row r="576" ht="12.75">
      <c r="A576" s="136"/>
      <c r="B576" s="137"/>
      <c r="C576" s="137"/>
      <c r="D576" s="138"/>
      <c r="E576" s="139"/>
      <c r="F576" s="139"/>
      <c r="G576" s="139"/>
      <c r="H576" s="139"/>
      <c r="I576" s="139"/>
      <c r="J576" s="8"/>
    </row>
    <row r="577" ht="12.75">
      <c r="A577" s="136"/>
      <c r="B577" s="137"/>
      <c r="C577" s="137"/>
      <c r="D577" s="138"/>
      <c r="E577" s="139"/>
      <c r="F577" s="139"/>
      <c r="G577" s="139"/>
      <c r="H577" s="139"/>
      <c r="I577" s="139"/>
      <c r="J577" s="8"/>
    </row>
    <row r="578" ht="12.75">
      <c r="A578" s="136"/>
      <c r="B578" s="137"/>
      <c r="C578" s="137"/>
      <c r="D578" s="138"/>
      <c r="E578" s="139"/>
      <c r="F578" s="139"/>
      <c r="G578" s="139"/>
      <c r="H578" s="139"/>
      <c r="I578" s="139"/>
      <c r="J578" s="8"/>
    </row>
    <row r="579" ht="12.75">
      <c r="A579" s="136"/>
      <c r="B579" s="137"/>
      <c r="C579" s="137"/>
      <c r="D579" s="138"/>
      <c r="E579" s="139"/>
      <c r="F579" s="139"/>
      <c r="G579" s="139"/>
      <c r="H579" s="139"/>
      <c r="I579" s="139"/>
      <c r="J579" s="8"/>
    </row>
    <row r="580" ht="12.75">
      <c r="A580" s="136"/>
      <c r="B580" s="137"/>
      <c r="C580" s="137"/>
      <c r="D580" s="138"/>
      <c r="E580" s="139"/>
      <c r="F580" s="139"/>
      <c r="G580" s="139"/>
      <c r="H580" s="139"/>
      <c r="I580" s="139"/>
      <c r="J580" s="8"/>
    </row>
    <row r="581" ht="12.75">
      <c r="A581" s="136"/>
      <c r="B581" s="137"/>
      <c r="C581" s="137"/>
      <c r="D581" s="138"/>
      <c r="E581" s="139"/>
      <c r="F581" s="139"/>
      <c r="G581" s="139"/>
      <c r="H581" s="139"/>
      <c r="I581" s="139"/>
      <c r="J581" s="8"/>
    </row>
    <row r="582" ht="12.75">
      <c r="A582" s="136"/>
      <c r="B582" s="137"/>
      <c r="C582" s="137"/>
      <c r="D582" s="138"/>
      <c r="E582" s="139"/>
      <c r="F582" s="139"/>
      <c r="G582" s="139"/>
      <c r="H582" s="139"/>
      <c r="I582" s="139"/>
      <c r="J582" s="8"/>
    </row>
    <row r="583" ht="12.75">
      <c r="A583" s="136"/>
      <c r="B583" s="137"/>
      <c r="C583" s="137"/>
      <c r="D583" s="138"/>
      <c r="E583" s="139"/>
      <c r="F583" s="139"/>
      <c r="G583" s="139"/>
      <c r="H583" s="139"/>
      <c r="I583" s="139"/>
      <c r="J583" s="8"/>
    </row>
    <row r="584" ht="12.75">
      <c r="A584" s="136"/>
      <c r="B584" s="137"/>
      <c r="C584" s="137"/>
      <c r="D584" s="138"/>
      <c r="E584" s="139"/>
      <c r="F584" s="139"/>
      <c r="G584" s="139"/>
      <c r="H584" s="139"/>
      <c r="I584" s="139"/>
      <c r="J584" s="8"/>
    </row>
    <row r="585" ht="12.75">
      <c r="A585" s="136"/>
      <c r="B585" s="137"/>
      <c r="C585" s="137"/>
      <c r="D585" s="138"/>
      <c r="E585" s="139"/>
      <c r="F585" s="139"/>
      <c r="G585" s="139"/>
      <c r="H585" s="139"/>
      <c r="I585" s="139"/>
      <c r="J585" s="8"/>
    </row>
    <row r="586" ht="12.75">
      <c r="A586" s="136"/>
      <c r="B586" s="137"/>
      <c r="C586" s="137"/>
      <c r="D586" s="138"/>
      <c r="E586" s="139"/>
      <c r="F586" s="139"/>
      <c r="G586" s="139"/>
      <c r="H586" s="139"/>
      <c r="I586" s="139"/>
      <c r="J586" s="8"/>
    </row>
    <row r="587" ht="12.75">
      <c r="A587" s="136"/>
      <c r="B587" s="137"/>
      <c r="C587" s="137"/>
      <c r="D587" s="138"/>
      <c r="E587" s="139"/>
      <c r="F587" s="139"/>
      <c r="G587" s="139"/>
      <c r="H587" s="139"/>
      <c r="I587" s="139"/>
      <c r="J587" s="8"/>
    </row>
    <row r="588" ht="12.75">
      <c r="A588" s="136"/>
      <c r="B588" s="137"/>
      <c r="C588" s="137"/>
      <c r="D588" s="138"/>
      <c r="E588" s="139"/>
      <c r="F588" s="139"/>
      <c r="G588" s="139"/>
      <c r="H588" s="139"/>
      <c r="I588" s="139"/>
      <c r="J588" s="8"/>
    </row>
    <row r="589" ht="12.75">
      <c r="A589" s="136"/>
      <c r="B589" s="137"/>
      <c r="C589" s="137"/>
      <c r="D589" s="138"/>
      <c r="E589" s="139"/>
      <c r="F589" s="139"/>
      <c r="G589" s="139"/>
      <c r="H589" s="139"/>
      <c r="I589" s="139"/>
      <c r="J589" s="8"/>
    </row>
    <row r="590" ht="12.75">
      <c r="A590" s="136"/>
      <c r="B590" s="137"/>
      <c r="C590" s="137"/>
      <c r="D590" s="138"/>
      <c r="E590" s="139"/>
      <c r="F590" s="139"/>
      <c r="G590" s="139"/>
      <c r="H590" s="139"/>
      <c r="I590" s="139"/>
      <c r="J590" s="8"/>
    </row>
    <row r="591" ht="12.75">
      <c r="A591" s="136"/>
      <c r="B591" s="137"/>
      <c r="C591" s="137"/>
      <c r="D591" s="138"/>
      <c r="E591" s="139"/>
      <c r="F591" s="139"/>
      <c r="G591" s="139"/>
      <c r="H591" s="139"/>
      <c r="I591" s="139"/>
      <c r="J591" s="8"/>
    </row>
    <row r="592" ht="12.75">
      <c r="A592" s="136"/>
      <c r="B592" s="137"/>
      <c r="C592" s="137"/>
      <c r="D592" s="138"/>
      <c r="E592" s="139"/>
      <c r="F592" s="139"/>
      <c r="G592" s="139"/>
      <c r="H592" s="139"/>
      <c r="I592" s="139"/>
      <c r="J592" s="8"/>
    </row>
    <row r="593" ht="12.75">
      <c r="A593" s="136"/>
      <c r="B593" s="137"/>
      <c r="C593" s="137"/>
      <c r="D593" s="138"/>
      <c r="E593" s="139"/>
      <c r="F593" s="139"/>
      <c r="G593" s="139"/>
      <c r="H593" s="139"/>
      <c r="I593" s="139"/>
      <c r="J593" s="8"/>
    </row>
    <row r="594" ht="12.75">
      <c r="A594" s="136"/>
      <c r="B594" s="137"/>
      <c r="C594" s="137"/>
      <c r="D594" s="138"/>
      <c r="E594" s="139"/>
      <c r="F594" s="139"/>
      <c r="G594" s="139"/>
      <c r="H594" s="139"/>
      <c r="I594" s="139"/>
      <c r="J594" s="8"/>
    </row>
    <row r="595" ht="12.75">
      <c r="A595" s="136"/>
      <c r="B595" s="137"/>
      <c r="C595" s="137"/>
      <c r="D595" s="138"/>
      <c r="E595" s="139"/>
      <c r="F595" s="139"/>
      <c r="G595" s="139"/>
      <c r="H595" s="139"/>
      <c r="I595" s="139"/>
      <c r="J595" s="8"/>
    </row>
    <row r="596" ht="12.75">
      <c r="A596" s="136"/>
      <c r="B596" s="137"/>
      <c r="C596" s="137"/>
      <c r="D596" s="138"/>
      <c r="E596" s="139"/>
      <c r="F596" s="139"/>
      <c r="G596" s="139"/>
      <c r="H596" s="139"/>
      <c r="I596" s="139"/>
      <c r="J596" s="8"/>
    </row>
    <row r="597" ht="12.75">
      <c r="A597" s="136"/>
      <c r="B597" s="137"/>
      <c r="C597" s="137"/>
      <c r="D597" s="138"/>
      <c r="E597" s="139"/>
      <c r="F597" s="139"/>
      <c r="G597" s="139"/>
      <c r="H597" s="139"/>
      <c r="I597" s="139"/>
      <c r="J597" s="8"/>
    </row>
    <row r="598" ht="12.75">
      <c r="A598" s="136"/>
      <c r="B598" s="137"/>
      <c r="C598" s="137"/>
      <c r="D598" s="138"/>
      <c r="E598" s="139"/>
      <c r="F598" s="139"/>
      <c r="G598" s="139"/>
      <c r="H598" s="139"/>
      <c r="I598" s="139"/>
      <c r="J598" s="8"/>
    </row>
    <row r="599" ht="12.75">
      <c r="A599" s="136"/>
      <c r="B599" s="137"/>
      <c r="C599" s="137"/>
      <c r="D599" s="138"/>
      <c r="E599" s="139"/>
      <c r="F599" s="139"/>
      <c r="G599" s="139"/>
      <c r="H599" s="139"/>
      <c r="I599" s="139"/>
      <c r="J599" s="8"/>
    </row>
    <row r="600" ht="12.75">
      <c r="A600" s="136"/>
      <c r="B600" s="137"/>
      <c r="C600" s="137"/>
      <c r="D600" s="138"/>
      <c r="E600" s="139"/>
      <c r="F600" s="139"/>
      <c r="G600" s="139"/>
      <c r="H600" s="139"/>
      <c r="I600" s="139"/>
      <c r="J600" s="8"/>
    </row>
    <row r="601" ht="12.75">
      <c r="A601" s="136"/>
      <c r="B601" s="137"/>
      <c r="C601" s="137"/>
      <c r="D601" s="138"/>
      <c r="E601" s="139"/>
      <c r="F601" s="139"/>
      <c r="G601" s="139"/>
      <c r="H601" s="139"/>
      <c r="I601" s="139"/>
      <c r="J601" s="8"/>
    </row>
    <row r="602" ht="12.75">
      <c r="A602" s="136"/>
      <c r="B602" s="137"/>
      <c r="C602" s="137"/>
      <c r="D602" s="138"/>
      <c r="E602" s="139"/>
      <c r="F602" s="139"/>
      <c r="G602" s="139"/>
      <c r="H602" s="139"/>
      <c r="I602" s="139"/>
      <c r="J602" s="8"/>
    </row>
    <row r="603" ht="12.75">
      <c r="A603" s="136"/>
      <c r="B603" s="137"/>
      <c r="C603" s="137"/>
      <c r="D603" s="138"/>
      <c r="E603" s="139"/>
      <c r="F603" s="139"/>
      <c r="G603" s="139"/>
      <c r="H603" s="139"/>
      <c r="I603" s="139"/>
      <c r="J603" s="8"/>
    </row>
    <row r="604" ht="12.75">
      <c r="A604" s="136"/>
      <c r="B604" s="137"/>
      <c r="C604" s="137"/>
      <c r="D604" s="138"/>
      <c r="E604" s="139"/>
      <c r="F604" s="139"/>
      <c r="G604" s="139"/>
      <c r="H604" s="139"/>
      <c r="I604" s="139"/>
      <c r="J604" s="8"/>
    </row>
    <row r="605" ht="12.75">
      <c r="A605" s="136"/>
      <c r="B605" s="137"/>
      <c r="C605" s="137"/>
      <c r="D605" s="138"/>
      <c r="E605" s="139"/>
      <c r="F605" s="139"/>
      <c r="G605" s="139"/>
      <c r="H605" s="139"/>
      <c r="I605" s="139"/>
      <c r="J605" s="8"/>
    </row>
    <row r="606" ht="12.75">
      <c r="A606" s="136"/>
      <c r="B606" s="137"/>
      <c r="C606" s="137"/>
      <c r="D606" s="138"/>
      <c r="E606" s="139"/>
      <c r="F606" s="139"/>
      <c r="G606" s="139"/>
      <c r="H606" s="139"/>
      <c r="I606" s="139"/>
      <c r="J606" s="8"/>
    </row>
    <row r="607" ht="12.75">
      <c r="A607" s="136"/>
      <c r="B607" s="137"/>
      <c r="C607" s="137"/>
      <c r="D607" s="138"/>
      <c r="E607" s="139"/>
      <c r="F607" s="139"/>
      <c r="G607" s="139"/>
      <c r="H607" s="139"/>
      <c r="I607" s="139"/>
      <c r="J607" s="8"/>
    </row>
    <row r="608" ht="12.75">
      <c r="A608" s="136"/>
      <c r="B608" s="137"/>
      <c r="C608" s="137"/>
      <c r="D608" s="138"/>
      <c r="E608" s="139"/>
      <c r="F608" s="139"/>
      <c r="G608" s="139"/>
      <c r="H608" s="139"/>
      <c r="I608" s="139"/>
      <c r="J608" s="8"/>
    </row>
    <row r="609" ht="12.75">
      <c r="A609" s="136"/>
      <c r="B609" s="137"/>
      <c r="C609" s="137"/>
      <c r="D609" s="138"/>
      <c r="E609" s="139"/>
      <c r="F609" s="139"/>
      <c r="G609" s="139"/>
      <c r="H609" s="139"/>
      <c r="I609" s="139"/>
      <c r="J609" s="8"/>
    </row>
    <row r="610" ht="12.75">
      <c r="A610" s="136"/>
      <c r="B610" s="137"/>
      <c r="C610" s="137"/>
      <c r="D610" s="138"/>
      <c r="E610" s="139"/>
      <c r="F610" s="139"/>
      <c r="G610" s="139"/>
      <c r="H610" s="139"/>
      <c r="I610" s="139"/>
      <c r="J610" s="8"/>
    </row>
    <row r="611" ht="12.75">
      <c r="A611" s="136"/>
      <c r="B611" s="137"/>
      <c r="C611" s="137"/>
      <c r="D611" s="138"/>
      <c r="E611" s="139"/>
      <c r="F611" s="139"/>
      <c r="G611" s="139"/>
      <c r="H611" s="139"/>
      <c r="I611" s="139"/>
      <c r="J611" s="8"/>
    </row>
    <row r="612" ht="12.75">
      <c r="A612" s="136"/>
      <c r="B612" s="137"/>
      <c r="C612" s="137"/>
      <c r="D612" s="138"/>
      <c r="E612" s="139"/>
      <c r="F612" s="139"/>
      <c r="G612" s="139"/>
      <c r="H612" s="139"/>
      <c r="I612" s="139"/>
      <c r="J612" s="8"/>
    </row>
    <row r="613" ht="12.75">
      <c r="A613" s="136"/>
      <c r="B613" s="137"/>
      <c r="C613" s="137"/>
      <c r="D613" s="138"/>
      <c r="E613" s="139"/>
      <c r="F613" s="139"/>
      <c r="G613" s="139"/>
      <c r="H613" s="139"/>
      <c r="I613" s="139"/>
      <c r="J613" s="8"/>
    </row>
    <row r="614" ht="12.75">
      <c r="A614" s="136"/>
      <c r="B614" s="137"/>
      <c r="C614" s="137"/>
      <c r="D614" s="138"/>
      <c r="E614" s="139"/>
      <c r="F614" s="139"/>
      <c r="G614" s="139"/>
      <c r="H614" s="139"/>
      <c r="I614" s="139"/>
      <c r="J614" s="8"/>
    </row>
    <row r="615" ht="12.75">
      <c r="A615" s="136"/>
      <c r="B615" s="137"/>
      <c r="C615" s="137"/>
      <c r="D615" s="138"/>
      <c r="E615" s="139"/>
      <c r="F615" s="139"/>
      <c r="G615" s="139"/>
      <c r="H615" s="139"/>
      <c r="I615" s="139"/>
      <c r="J615" s="8"/>
    </row>
    <row r="616" ht="12.75">
      <c r="A616" s="136"/>
      <c r="B616" s="137"/>
      <c r="C616" s="137"/>
      <c r="D616" s="138"/>
      <c r="E616" s="139"/>
      <c r="F616" s="139"/>
      <c r="G616" s="139"/>
      <c r="H616" s="139"/>
      <c r="I616" s="139"/>
      <c r="J616" s="8"/>
    </row>
    <row r="617" ht="12.75">
      <c r="A617" s="136"/>
      <c r="B617" s="137"/>
      <c r="C617" s="137"/>
      <c r="D617" s="138"/>
      <c r="E617" s="139"/>
      <c r="F617" s="139"/>
      <c r="G617" s="139"/>
      <c r="H617" s="139"/>
      <c r="I617" s="139"/>
      <c r="J617" s="8"/>
    </row>
    <row r="618" ht="12.75">
      <c r="A618" s="136"/>
      <c r="B618" s="137"/>
      <c r="C618" s="137"/>
      <c r="D618" s="138"/>
      <c r="E618" s="139"/>
      <c r="F618" s="139"/>
      <c r="G618" s="139"/>
      <c r="H618" s="139"/>
      <c r="I618" s="139"/>
      <c r="J618" s="8"/>
    </row>
    <row r="619" ht="12.75">
      <c r="A619" s="136"/>
      <c r="B619" s="137"/>
      <c r="C619" s="137"/>
      <c r="D619" s="138"/>
      <c r="E619" s="139"/>
      <c r="F619" s="139"/>
      <c r="G619" s="139"/>
      <c r="H619" s="139"/>
      <c r="I619" s="139"/>
      <c r="J619" s="8"/>
    </row>
    <row r="620" ht="12.75">
      <c r="A620" s="136"/>
      <c r="B620" s="137"/>
      <c r="C620" s="137"/>
      <c r="D620" s="138"/>
      <c r="E620" s="139"/>
      <c r="F620" s="139"/>
      <c r="G620" s="139"/>
      <c r="H620" s="139"/>
      <c r="I620" s="139"/>
      <c r="J620" s="8"/>
    </row>
    <row r="621" ht="12.75">
      <c r="A621" s="136"/>
      <c r="B621" s="137"/>
      <c r="C621" s="137"/>
      <c r="D621" s="138"/>
      <c r="E621" s="139"/>
      <c r="F621" s="139"/>
      <c r="G621" s="139"/>
      <c r="H621" s="139"/>
      <c r="I621" s="139"/>
      <c r="J621" s="8"/>
    </row>
    <row r="622" ht="12.75">
      <c r="A622" s="136"/>
      <c r="B622" s="137"/>
      <c r="C622" s="137"/>
      <c r="D622" s="138"/>
      <c r="E622" s="139"/>
      <c r="F622" s="139"/>
      <c r="G622" s="139"/>
      <c r="H622" s="139"/>
      <c r="I622" s="139"/>
      <c r="J622" s="8"/>
    </row>
    <row r="623" ht="12.75">
      <c r="A623" s="136"/>
      <c r="B623" s="137"/>
      <c r="C623" s="137"/>
      <c r="D623" s="138"/>
      <c r="E623" s="139"/>
      <c r="F623" s="139"/>
      <c r="G623" s="139"/>
      <c r="H623" s="139"/>
      <c r="I623" s="139"/>
      <c r="J623" s="8"/>
    </row>
    <row r="624" ht="12.75">
      <c r="A624" s="136"/>
      <c r="B624" s="137"/>
      <c r="C624" s="137"/>
      <c r="D624" s="138"/>
      <c r="E624" s="139"/>
      <c r="F624" s="139"/>
      <c r="G624" s="139"/>
      <c r="H624" s="139"/>
      <c r="I624" s="139"/>
      <c r="J624" s="8"/>
    </row>
    <row r="625" ht="12.75">
      <c r="A625" s="136"/>
      <c r="B625" s="137"/>
      <c r="C625" s="137"/>
      <c r="D625" s="138"/>
      <c r="E625" s="139"/>
      <c r="F625" s="139"/>
      <c r="G625" s="139"/>
      <c r="H625" s="139"/>
      <c r="I625" s="139"/>
      <c r="J625" s="8"/>
    </row>
    <row r="626" ht="12.75">
      <c r="A626" s="136"/>
      <c r="B626" s="137"/>
      <c r="C626" s="137"/>
      <c r="D626" s="138"/>
      <c r="E626" s="139"/>
      <c r="F626" s="139"/>
      <c r="G626" s="139"/>
      <c r="H626" s="139"/>
      <c r="I626" s="139"/>
      <c r="J626" s="8"/>
    </row>
    <row r="627" ht="12.75">
      <c r="A627" s="136"/>
      <c r="B627" s="137"/>
      <c r="C627" s="137"/>
      <c r="D627" s="138"/>
      <c r="E627" s="139"/>
      <c r="F627" s="139"/>
      <c r="G627" s="139"/>
      <c r="H627" s="139"/>
      <c r="I627" s="139"/>
      <c r="J627" s="8"/>
    </row>
    <row r="628" ht="12.75">
      <c r="A628" s="136"/>
      <c r="B628" s="137"/>
      <c r="C628" s="137"/>
      <c r="D628" s="138"/>
      <c r="E628" s="139"/>
      <c r="F628" s="139"/>
      <c r="G628" s="139"/>
      <c r="H628" s="139"/>
      <c r="I628" s="139"/>
      <c r="J628" s="8"/>
    </row>
    <row r="629" ht="12.75">
      <c r="A629" s="136"/>
      <c r="B629" s="137"/>
      <c r="C629" s="137"/>
      <c r="D629" s="138"/>
      <c r="E629" s="139"/>
      <c r="F629" s="139"/>
      <c r="G629" s="139"/>
      <c r="H629" s="139"/>
      <c r="I629" s="139"/>
      <c r="J629" s="8"/>
    </row>
    <row r="630" ht="12.75">
      <c r="A630" s="136"/>
      <c r="B630" s="137"/>
      <c r="C630" s="137"/>
      <c r="D630" s="138"/>
      <c r="E630" s="139"/>
      <c r="F630" s="139"/>
      <c r="G630" s="139"/>
      <c r="H630" s="139"/>
      <c r="I630" s="139"/>
      <c r="J630" s="8"/>
    </row>
    <row r="631" ht="12.75">
      <c r="A631" s="136"/>
      <c r="B631" s="137"/>
      <c r="C631" s="137"/>
      <c r="D631" s="138"/>
      <c r="E631" s="139"/>
      <c r="F631" s="139"/>
      <c r="G631" s="139"/>
      <c r="H631" s="139"/>
      <c r="I631" s="139"/>
      <c r="J631" s="8"/>
    </row>
    <row r="632" ht="12.75">
      <c r="A632" s="136"/>
      <c r="B632" s="137"/>
      <c r="C632" s="137"/>
      <c r="D632" s="138"/>
      <c r="E632" s="139"/>
      <c r="F632" s="139"/>
      <c r="G632" s="139"/>
      <c r="H632" s="139"/>
      <c r="I632" s="139"/>
      <c r="J632" s="8"/>
    </row>
    <row r="633" ht="12.75">
      <c r="A633" s="136"/>
      <c r="B633" s="137"/>
      <c r="C633" s="137"/>
      <c r="D633" s="138"/>
      <c r="E633" s="139"/>
      <c r="F633" s="139"/>
      <c r="G633" s="139"/>
      <c r="H633" s="139"/>
      <c r="I633" s="139"/>
      <c r="J633" s="8"/>
    </row>
    <row r="634" ht="12.75">
      <c r="A634" s="136"/>
      <c r="B634" s="137"/>
      <c r="C634" s="137"/>
      <c r="D634" s="138"/>
      <c r="E634" s="139"/>
      <c r="F634" s="139"/>
      <c r="G634" s="139"/>
      <c r="H634" s="139"/>
      <c r="I634" s="139"/>
      <c r="J634" s="8"/>
    </row>
    <row r="635" ht="12.75">
      <c r="A635" s="136"/>
      <c r="B635" s="137"/>
      <c r="C635" s="137"/>
      <c r="D635" s="138"/>
      <c r="E635" s="139"/>
      <c r="F635" s="139"/>
      <c r="G635" s="139"/>
      <c r="H635" s="139"/>
      <c r="I635" s="139"/>
      <c r="J635" s="8"/>
    </row>
    <row r="636" ht="12.75">
      <c r="A636" s="136"/>
      <c r="B636" s="137"/>
      <c r="C636" s="137"/>
      <c r="D636" s="138"/>
      <c r="E636" s="139"/>
      <c r="F636" s="139"/>
      <c r="G636" s="139"/>
      <c r="H636" s="139"/>
      <c r="I636" s="139"/>
      <c r="J636" s="8"/>
    </row>
    <row r="637" ht="12.75">
      <c r="A637" s="136"/>
      <c r="B637" s="137"/>
      <c r="C637" s="137"/>
      <c r="D637" s="138"/>
      <c r="E637" s="139"/>
      <c r="F637" s="139"/>
      <c r="G637" s="139"/>
      <c r="H637" s="139"/>
      <c r="I637" s="139"/>
      <c r="J637" s="8"/>
    </row>
    <row r="638" ht="12.75">
      <c r="A638" s="136"/>
      <c r="B638" s="137"/>
      <c r="C638" s="137"/>
      <c r="D638" s="138"/>
      <c r="E638" s="139"/>
      <c r="F638" s="139"/>
      <c r="G638" s="139"/>
      <c r="H638" s="139"/>
      <c r="I638" s="139"/>
      <c r="J638" s="8"/>
    </row>
    <row r="639" ht="12.75">
      <c r="A639" s="136"/>
      <c r="B639" s="137"/>
      <c r="C639" s="137"/>
      <c r="D639" s="138"/>
      <c r="E639" s="139"/>
      <c r="F639" s="139"/>
      <c r="G639" s="139"/>
      <c r="H639" s="139"/>
      <c r="I639" s="139"/>
      <c r="J639" s="8"/>
    </row>
    <row r="640" ht="12.75">
      <c r="A640" s="136"/>
      <c r="B640" s="137"/>
      <c r="C640" s="137"/>
      <c r="D640" s="138"/>
      <c r="E640" s="139"/>
      <c r="F640" s="139"/>
      <c r="G640" s="139"/>
      <c r="H640" s="139"/>
      <c r="I640" s="139"/>
      <c r="J640" s="8"/>
    </row>
    <row r="641" ht="12.75">
      <c r="A641" s="136"/>
      <c r="B641" s="137"/>
      <c r="C641" s="137"/>
      <c r="D641" s="138"/>
      <c r="E641" s="139"/>
      <c r="F641" s="139"/>
      <c r="G641" s="139"/>
      <c r="H641" s="139"/>
      <c r="I641" s="139"/>
      <c r="J641" s="8"/>
    </row>
    <row r="642" ht="12.75">
      <c r="A642" s="136"/>
      <c r="B642" s="137"/>
      <c r="C642" s="137"/>
      <c r="D642" s="138"/>
      <c r="E642" s="139"/>
      <c r="F642" s="139"/>
      <c r="G642" s="139"/>
      <c r="H642" s="139"/>
      <c r="I642" s="139"/>
      <c r="J642" s="8"/>
    </row>
    <row r="643" ht="12.75">
      <c r="A643" s="136"/>
      <c r="B643" s="137"/>
      <c r="C643" s="137"/>
      <c r="D643" s="138"/>
      <c r="E643" s="139"/>
      <c r="F643" s="139"/>
      <c r="G643" s="139"/>
      <c r="H643" s="139"/>
      <c r="I643" s="139"/>
      <c r="J643" s="8"/>
    </row>
    <row r="644" ht="12.75">
      <c r="A644" s="136"/>
      <c r="B644" s="137"/>
      <c r="C644" s="137"/>
      <c r="D644" s="138"/>
      <c r="E644" s="139"/>
      <c r="F644" s="139"/>
      <c r="G644" s="139"/>
      <c r="H644" s="139"/>
      <c r="I644" s="139"/>
      <c r="J644" s="8"/>
    </row>
    <row r="645" ht="12.75">
      <c r="A645" s="136"/>
      <c r="B645" s="137"/>
      <c r="C645" s="137"/>
      <c r="D645" s="138"/>
      <c r="E645" s="139"/>
      <c r="F645" s="139"/>
      <c r="G645" s="139"/>
      <c r="H645" s="139"/>
      <c r="I645" s="139"/>
      <c r="J645" s="8"/>
    </row>
    <row r="646" ht="12.75">
      <c r="A646" s="136"/>
      <c r="B646" s="137"/>
      <c r="C646" s="137"/>
      <c r="D646" s="138"/>
      <c r="E646" s="139"/>
      <c r="F646" s="139"/>
      <c r="G646" s="139"/>
      <c r="H646" s="139"/>
      <c r="I646" s="139"/>
      <c r="J646" s="8"/>
    </row>
    <row r="647" ht="12.75">
      <c r="A647" s="136"/>
      <c r="B647" s="137"/>
      <c r="C647" s="137"/>
      <c r="D647" s="138"/>
      <c r="E647" s="139"/>
      <c r="F647" s="139"/>
      <c r="G647" s="139"/>
      <c r="H647" s="139"/>
      <c r="I647" s="139"/>
      <c r="J647" s="8"/>
    </row>
    <row r="648" ht="12.75">
      <c r="A648" s="136"/>
      <c r="B648" s="137"/>
      <c r="C648" s="137"/>
      <c r="D648" s="138"/>
      <c r="E648" s="139"/>
      <c r="F648" s="139"/>
      <c r="G648" s="139"/>
      <c r="H648" s="139"/>
      <c r="I648" s="139"/>
      <c r="J648" s="8"/>
    </row>
    <row r="649" ht="12.75">
      <c r="A649" s="136"/>
      <c r="B649" s="137"/>
      <c r="C649" s="137"/>
      <c r="D649" s="138"/>
      <c r="E649" s="139"/>
      <c r="F649" s="139"/>
      <c r="G649" s="139"/>
      <c r="H649" s="139"/>
      <c r="I649" s="139"/>
      <c r="J649" s="8"/>
    </row>
    <row r="650" ht="12.75">
      <c r="A650" s="136"/>
      <c r="B650" s="137"/>
      <c r="C650" s="137"/>
      <c r="D650" s="138"/>
      <c r="E650" s="139"/>
      <c r="F650" s="139"/>
      <c r="G650" s="139"/>
      <c r="H650" s="139"/>
      <c r="I650" s="139"/>
      <c r="J650" s="8"/>
    </row>
    <row r="651" ht="12.75">
      <c r="A651" s="136"/>
      <c r="B651" s="137"/>
      <c r="C651" s="137"/>
      <c r="D651" s="138"/>
      <c r="E651" s="139"/>
      <c r="F651" s="139"/>
      <c r="G651" s="139"/>
      <c r="H651" s="139"/>
      <c r="I651" s="139"/>
      <c r="J651" s="8"/>
    </row>
    <row r="652" ht="12.75">
      <c r="A652" s="136"/>
      <c r="B652" s="137"/>
      <c r="C652" s="137"/>
      <c r="D652" s="138"/>
      <c r="E652" s="139"/>
      <c r="F652" s="139"/>
      <c r="G652" s="139"/>
      <c r="H652" s="139"/>
      <c r="I652" s="139"/>
      <c r="J652" s="8"/>
    </row>
    <row r="653" ht="12.75">
      <c r="A653" s="136"/>
      <c r="B653" s="137"/>
      <c r="C653" s="137"/>
      <c r="D653" s="138"/>
      <c r="E653" s="139"/>
      <c r="F653" s="139"/>
      <c r="G653" s="139"/>
      <c r="H653" s="139"/>
      <c r="I653" s="139"/>
      <c r="J653" s="8"/>
    </row>
    <row r="654" ht="12.75">
      <c r="A654" s="136"/>
      <c r="B654" s="137"/>
      <c r="C654" s="137"/>
      <c r="D654" s="138"/>
      <c r="E654" s="139"/>
      <c r="F654" s="139"/>
      <c r="G654" s="139"/>
      <c r="H654" s="139"/>
      <c r="I654" s="139"/>
      <c r="J654" s="8"/>
    </row>
    <row r="655" ht="12.75">
      <c r="A655" s="136"/>
      <c r="B655" s="137"/>
      <c r="C655" s="137"/>
      <c r="D655" s="138"/>
      <c r="E655" s="139"/>
      <c r="F655" s="139"/>
      <c r="G655" s="139"/>
      <c r="H655" s="139"/>
      <c r="I655" s="139"/>
      <c r="J655" s="8"/>
    </row>
    <row r="656" ht="12.75">
      <c r="A656" s="136"/>
      <c r="B656" s="137"/>
      <c r="C656" s="137"/>
      <c r="D656" s="138"/>
      <c r="E656" s="139"/>
      <c r="F656" s="139"/>
      <c r="G656" s="139"/>
      <c r="H656" s="139"/>
      <c r="I656" s="139"/>
      <c r="J656" s="8"/>
    </row>
    <row r="657" ht="12.75">
      <c r="A657" s="136"/>
      <c r="B657" s="137"/>
      <c r="C657" s="137"/>
      <c r="D657" s="138"/>
      <c r="E657" s="139"/>
      <c r="F657" s="139"/>
      <c r="G657" s="139"/>
      <c r="H657" s="139"/>
      <c r="I657" s="139"/>
      <c r="J657" s="8"/>
    </row>
    <row r="658" ht="12.75">
      <c r="A658" s="136"/>
      <c r="B658" s="137"/>
      <c r="C658" s="137"/>
      <c r="D658" s="138"/>
      <c r="E658" s="139"/>
      <c r="F658" s="139"/>
      <c r="G658" s="139"/>
      <c r="H658" s="139"/>
      <c r="I658" s="139"/>
      <c r="J658" s="8"/>
    </row>
    <row r="659" ht="12.75">
      <c r="A659" s="136"/>
      <c r="B659" s="137"/>
      <c r="C659" s="137"/>
      <c r="D659" s="138"/>
      <c r="E659" s="139"/>
      <c r="F659" s="139"/>
      <c r="G659" s="139"/>
      <c r="H659" s="139"/>
      <c r="I659" s="139"/>
      <c r="J659" s="8"/>
    </row>
    <row r="660" ht="12.75">
      <c r="A660" s="136"/>
      <c r="B660" s="137"/>
      <c r="C660" s="137"/>
      <c r="D660" s="138"/>
      <c r="E660" s="139"/>
      <c r="F660" s="139"/>
      <c r="G660" s="139"/>
      <c r="H660" s="139"/>
      <c r="I660" s="139"/>
      <c r="J660" s="8"/>
    </row>
    <row r="661" ht="12.75">
      <c r="A661" s="136"/>
      <c r="B661" s="137"/>
      <c r="C661" s="137"/>
      <c r="D661" s="138"/>
      <c r="E661" s="139"/>
      <c r="F661" s="139"/>
      <c r="G661" s="139"/>
      <c r="H661" s="139"/>
      <c r="I661" s="139"/>
      <c r="J661" s="8"/>
    </row>
    <row r="662" ht="12.75">
      <c r="A662" s="136"/>
      <c r="B662" s="137"/>
      <c r="C662" s="137"/>
      <c r="D662" s="138"/>
      <c r="E662" s="139"/>
      <c r="F662" s="139"/>
      <c r="G662" s="139"/>
      <c r="H662" s="139"/>
      <c r="I662" s="139"/>
      <c r="J662" s="8"/>
    </row>
    <row r="663" ht="12.75">
      <c r="A663" s="136"/>
      <c r="B663" s="137"/>
      <c r="C663" s="137"/>
      <c r="D663" s="138"/>
      <c r="E663" s="139"/>
      <c r="F663" s="139"/>
      <c r="G663" s="139"/>
      <c r="H663" s="139"/>
      <c r="I663" s="139"/>
      <c r="J663" s="8"/>
    </row>
    <row r="664" ht="12.75">
      <c r="A664" s="136"/>
      <c r="B664" s="137"/>
      <c r="C664" s="137"/>
      <c r="D664" s="138"/>
      <c r="E664" s="139"/>
      <c r="F664" s="139"/>
      <c r="G664" s="139"/>
      <c r="H664" s="139"/>
      <c r="I664" s="139"/>
      <c r="J664" s="8"/>
    </row>
    <row r="665" ht="12.75">
      <c r="A665" s="136"/>
      <c r="B665" s="137"/>
      <c r="C665" s="137"/>
      <c r="D665" s="138"/>
      <c r="E665" s="139"/>
      <c r="F665" s="139"/>
      <c r="G665" s="139"/>
      <c r="H665" s="139"/>
      <c r="I665" s="139"/>
      <c r="J665" s="8"/>
    </row>
    <row r="666" ht="12.75">
      <c r="A666" s="136"/>
      <c r="B666" s="137"/>
      <c r="C666" s="137"/>
      <c r="D666" s="138"/>
      <c r="E666" s="139"/>
      <c r="F666" s="139"/>
      <c r="G666" s="139"/>
      <c r="H666" s="139"/>
      <c r="I666" s="139"/>
      <c r="J666" s="8"/>
    </row>
    <row r="667" ht="12.75">
      <c r="A667" s="136"/>
      <c r="B667" s="137"/>
      <c r="C667" s="137"/>
      <c r="D667" s="138"/>
      <c r="E667" s="139"/>
      <c r="F667" s="139"/>
      <c r="G667" s="139"/>
      <c r="H667" s="139"/>
      <c r="I667" s="139"/>
      <c r="J667" s="8"/>
    </row>
    <row r="668" ht="12.75">
      <c r="A668" s="136"/>
      <c r="B668" s="137"/>
      <c r="C668" s="137"/>
      <c r="D668" s="138"/>
      <c r="E668" s="139"/>
      <c r="F668" s="139"/>
      <c r="G668" s="139"/>
      <c r="H668" s="139"/>
      <c r="I668" s="139"/>
      <c r="J668" s="8"/>
    </row>
    <row r="669" ht="12.75">
      <c r="A669" s="136"/>
      <c r="B669" s="137"/>
      <c r="C669" s="137"/>
      <c r="D669" s="138"/>
      <c r="E669" s="139"/>
      <c r="F669" s="139"/>
      <c r="G669" s="139"/>
      <c r="H669" s="139"/>
      <c r="I669" s="139"/>
      <c r="J669" s="8"/>
    </row>
    <row r="670" ht="12.75">
      <c r="A670" s="136"/>
      <c r="B670" s="137"/>
      <c r="C670" s="137"/>
      <c r="D670" s="138"/>
      <c r="E670" s="139"/>
      <c r="F670" s="139"/>
      <c r="G670" s="139"/>
      <c r="H670" s="139"/>
      <c r="I670" s="139"/>
      <c r="J670" s="8"/>
    </row>
    <row r="671" ht="12.75">
      <c r="A671" s="136"/>
      <c r="B671" s="137"/>
      <c r="C671" s="137"/>
      <c r="D671" s="138"/>
      <c r="E671" s="139"/>
      <c r="F671" s="139"/>
      <c r="G671" s="139"/>
      <c r="H671" s="139"/>
      <c r="I671" s="139"/>
      <c r="J671" s="8"/>
    </row>
    <row r="672" ht="12.75">
      <c r="A672" s="136"/>
      <c r="B672" s="137"/>
      <c r="C672" s="137"/>
      <c r="D672" s="138"/>
      <c r="E672" s="139"/>
      <c r="F672" s="139"/>
      <c r="G672" s="139"/>
      <c r="H672" s="139"/>
      <c r="I672" s="139"/>
      <c r="J672" s="8"/>
    </row>
    <row r="673" ht="12.75">
      <c r="A673" s="136"/>
      <c r="B673" s="137"/>
      <c r="C673" s="137"/>
      <c r="D673" s="138"/>
      <c r="E673" s="139"/>
      <c r="F673" s="139"/>
      <c r="G673" s="139"/>
      <c r="H673" s="139"/>
      <c r="I673" s="139"/>
      <c r="J673" s="8"/>
    </row>
    <row r="674" ht="12.75">
      <c r="A674" s="136"/>
      <c r="B674" s="137"/>
      <c r="C674" s="137"/>
      <c r="D674" s="138"/>
      <c r="E674" s="139"/>
      <c r="F674" s="139"/>
      <c r="G674" s="139"/>
      <c r="H674" s="139"/>
      <c r="I674" s="139"/>
      <c r="J674" s="8"/>
    </row>
    <row r="675" ht="12.75">
      <c r="A675" s="136"/>
      <c r="B675" s="137"/>
      <c r="C675" s="137"/>
      <c r="D675" s="138"/>
      <c r="E675" s="139"/>
      <c r="F675" s="139"/>
      <c r="G675" s="139"/>
      <c r="H675" s="139"/>
      <c r="I675" s="139"/>
      <c r="J675" s="8"/>
    </row>
    <row r="676" ht="12.75">
      <c r="A676" s="136"/>
      <c r="B676" s="137"/>
      <c r="C676" s="137"/>
      <c r="D676" s="138"/>
      <c r="E676" s="139"/>
      <c r="F676" s="139"/>
      <c r="G676" s="139"/>
      <c r="H676" s="139"/>
      <c r="I676" s="139"/>
      <c r="J676" s="8"/>
    </row>
    <row r="677" ht="12.75">
      <c r="A677" s="136"/>
      <c r="B677" s="137"/>
      <c r="C677" s="137"/>
      <c r="D677" s="138"/>
      <c r="E677" s="139"/>
      <c r="F677" s="139"/>
      <c r="G677" s="139"/>
      <c r="H677" s="139"/>
      <c r="I677" s="139"/>
      <c r="J677" s="8"/>
    </row>
    <row r="678" ht="12.75">
      <c r="A678" s="136"/>
      <c r="B678" s="137"/>
      <c r="C678" s="137"/>
      <c r="D678" s="138"/>
      <c r="E678" s="139"/>
      <c r="F678" s="139"/>
      <c r="G678" s="139"/>
      <c r="H678" s="139"/>
      <c r="I678" s="139"/>
      <c r="J678" s="8"/>
    </row>
    <row r="679" ht="12.75">
      <c r="A679" s="136"/>
      <c r="B679" s="137"/>
      <c r="C679" s="137"/>
      <c r="D679" s="138"/>
      <c r="E679" s="139"/>
      <c r="F679" s="139"/>
      <c r="G679" s="139"/>
      <c r="H679" s="139"/>
      <c r="I679" s="139"/>
      <c r="J679" s="8"/>
    </row>
    <row r="680" ht="12.75">
      <c r="A680" s="136"/>
      <c r="B680" s="137"/>
      <c r="C680" s="137"/>
      <c r="D680" s="138"/>
      <c r="E680" s="139"/>
      <c r="F680" s="139"/>
      <c r="G680" s="139"/>
      <c r="H680" s="139"/>
      <c r="I680" s="139"/>
      <c r="J680" s="8"/>
    </row>
    <row r="681" ht="12.75">
      <c r="A681" s="136"/>
      <c r="B681" s="137"/>
      <c r="C681" s="137"/>
      <c r="D681" s="138"/>
      <c r="E681" s="139"/>
      <c r="F681" s="139"/>
      <c r="G681" s="139"/>
      <c r="H681" s="139"/>
      <c r="I681" s="139"/>
      <c r="J681" s="8"/>
    </row>
    <row r="682" ht="12.75">
      <c r="A682" s="136"/>
      <c r="B682" s="137"/>
      <c r="C682" s="137"/>
      <c r="D682" s="138"/>
      <c r="E682" s="139"/>
      <c r="F682" s="139"/>
      <c r="G682" s="139"/>
      <c r="H682" s="139"/>
      <c r="I682" s="139"/>
      <c r="J682" s="8"/>
    </row>
    <row r="683" ht="12.75">
      <c r="A683" s="136"/>
      <c r="B683" s="137"/>
      <c r="C683" s="137"/>
      <c r="D683" s="138"/>
      <c r="E683" s="139"/>
      <c r="F683" s="139"/>
      <c r="G683" s="139"/>
      <c r="H683" s="139"/>
      <c r="I683" s="139"/>
      <c r="J683" s="8"/>
    </row>
    <row r="684" ht="12.75">
      <c r="A684" s="136"/>
      <c r="B684" s="137"/>
      <c r="C684" s="137"/>
      <c r="D684" s="138"/>
      <c r="E684" s="139"/>
      <c r="F684" s="139"/>
      <c r="G684" s="139"/>
      <c r="H684" s="139"/>
      <c r="I684" s="139"/>
      <c r="J684" s="8"/>
    </row>
    <row r="685" ht="12.75">
      <c r="A685" s="136"/>
      <c r="B685" s="137"/>
      <c r="C685" s="137"/>
      <c r="D685" s="138"/>
      <c r="E685" s="139"/>
      <c r="F685" s="139"/>
      <c r="G685" s="139"/>
      <c r="H685" s="139"/>
      <c r="I685" s="139"/>
      <c r="J685" s="8"/>
    </row>
    <row r="686" ht="12.75">
      <c r="A686" s="136"/>
      <c r="B686" s="137"/>
      <c r="C686" s="137"/>
      <c r="D686" s="138"/>
      <c r="E686" s="139"/>
      <c r="F686" s="139"/>
      <c r="G686" s="139"/>
      <c r="H686" s="139"/>
      <c r="I686" s="139"/>
      <c r="J686" s="8"/>
    </row>
    <row r="687" ht="12.75">
      <c r="A687" s="136"/>
      <c r="B687" s="137"/>
      <c r="C687" s="137"/>
      <c r="D687" s="138"/>
      <c r="E687" s="139"/>
      <c r="F687" s="139"/>
      <c r="G687" s="139"/>
      <c r="H687" s="139"/>
      <c r="I687" s="139"/>
      <c r="J687" s="8"/>
    </row>
    <row r="688" ht="12.75">
      <c r="A688" s="136"/>
      <c r="B688" s="137"/>
      <c r="C688" s="137"/>
      <c r="D688" s="138"/>
      <c r="E688" s="139"/>
      <c r="F688" s="139"/>
      <c r="G688" s="139"/>
      <c r="H688" s="139"/>
      <c r="I688" s="139"/>
      <c r="J688" s="8"/>
    </row>
    <row r="689" ht="12.75">
      <c r="A689" s="136"/>
      <c r="B689" s="137"/>
      <c r="C689" s="137"/>
      <c r="D689" s="138"/>
      <c r="E689" s="139"/>
      <c r="F689" s="139"/>
      <c r="G689" s="139"/>
      <c r="H689" s="139"/>
      <c r="I689" s="139"/>
      <c r="J689" s="8"/>
    </row>
    <row r="690" ht="12.75">
      <c r="A690" s="136"/>
      <c r="B690" s="137"/>
      <c r="C690" s="137"/>
      <c r="D690" s="138"/>
      <c r="E690" s="139"/>
      <c r="F690" s="139"/>
      <c r="G690" s="139"/>
      <c r="H690" s="139"/>
      <c r="I690" s="139"/>
      <c r="J690" s="8"/>
    </row>
    <row r="691" ht="12.75">
      <c r="A691" s="136"/>
      <c r="B691" s="137"/>
      <c r="C691" s="137"/>
      <c r="D691" s="138"/>
      <c r="E691" s="139"/>
      <c r="F691" s="139"/>
      <c r="G691" s="139"/>
      <c r="H691" s="139"/>
      <c r="I691" s="139"/>
      <c r="J691" s="8"/>
    </row>
    <row r="692" ht="12.75">
      <c r="A692" s="136"/>
      <c r="B692" s="137"/>
      <c r="C692" s="137"/>
      <c r="D692" s="138"/>
      <c r="E692" s="139"/>
      <c r="F692" s="139"/>
      <c r="G692" s="139"/>
      <c r="H692" s="139"/>
      <c r="I692" s="139"/>
      <c r="J692" s="8"/>
    </row>
    <row r="693" ht="12.75">
      <c r="A693" s="136"/>
      <c r="B693" s="137"/>
      <c r="C693" s="137"/>
      <c r="D693" s="138"/>
      <c r="E693" s="139"/>
      <c r="F693" s="139"/>
      <c r="G693" s="139"/>
      <c r="H693" s="139"/>
      <c r="I693" s="139"/>
      <c r="J693" s="8"/>
    </row>
    <row r="694" ht="12.75">
      <c r="A694" s="136"/>
      <c r="B694" s="137"/>
      <c r="C694" s="137"/>
      <c r="D694" s="138"/>
      <c r="E694" s="139"/>
      <c r="F694" s="139"/>
      <c r="G694" s="139"/>
      <c r="H694" s="139"/>
      <c r="I694" s="139"/>
      <c r="J694" s="8"/>
    </row>
    <row r="695" ht="12.75">
      <c r="A695" s="136"/>
      <c r="B695" s="137"/>
      <c r="C695" s="137"/>
      <c r="D695" s="138"/>
      <c r="E695" s="139"/>
      <c r="F695" s="139"/>
      <c r="G695" s="139"/>
      <c r="H695" s="139"/>
      <c r="I695" s="139"/>
      <c r="J695" s="8"/>
    </row>
    <row r="696" ht="12.75">
      <c r="A696" s="136"/>
      <c r="B696" s="137"/>
      <c r="C696" s="137"/>
      <c r="D696" s="138"/>
      <c r="E696" s="139"/>
      <c r="F696" s="139"/>
      <c r="G696" s="139"/>
      <c r="H696" s="139"/>
      <c r="I696" s="139"/>
      <c r="J696" s="8"/>
    </row>
    <row r="697" ht="12.75">
      <c r="A697" s="136"/>
      <c r="B697" s="137"/>
      <c r="C697" s="137"/>
      <c r="D697" s="138"/>
      <c r="E697" s="139"/>
      <c r="F697" s="139"/>
      <c r="G697" s="139"/>
      <c r="H697" s="139"/>
      <c r="I697" s="139"/>
      <c r="J697" s="8"/>
    </row>
    <row r="698" ht="12.75">
      <c r="A698" s="136"/>
      <c r="B698" s="137"/>
      <c r="C698" s="137"/>
      <c r="D698" s="138"/>
      <c r="E698" s="139"/>
      <c r="F698" s="139"/>
      <c r="G698" s="139"/>
      <c r="H698" s="139"/>
      <c r="I698" s="139"/>
      <c r="J698" s="8"/>
    </row>
    <row r="699" ht="12.75">
      <c r="A699" s="136"/>
      <c r="B699" s="137"/>
      <c r="C699" s="137"/>
      <c r="D699" s="138"/>
      <c r="E699" s="139"/>
      <c r="F699" s="139"/>
      <c r="G699" s="139"/>
      <c r="H699" s="139"/>
      <c r="I699" s="139"/>
      <c r="J699" s="8"/>
    </row>
    <row r="700" ht="12.75">
      <c r="A700" s="136"/>
      <c r="B700" s="137"/>
      <c r="C700" s="137"/>
      <c r="D700" s="138"/>
      <c r="E700" s="139"/>
      <c r="F700" s="139"/>
      <c r="G700" s="139"/>
      <c r="H700" s="139"/>
      <c r="I700" s="139"/>
      <c r="J700" s="8"/>
    </row>
    <row r="701" ht="12.75">
      <c r="A701" s="136"/>
      <c r="B701" s="137"/>
      <c r="C701" s="137"/>
      <c r="D701" s="138"/>
      <c r="E701" s="139"/>
      <c r="F701" s="139"/>
      <c r="G701" s="139"/>
      <c r="H701" s="139"/>
      <c r="I701" s="139"/>
      <c r="J701" s="8"/>
    </row>
    <row r="702" ht="12.75">
      <c r="A702" s="136"/>
      <c r="B702" s="137"/>
      <c r="C702" s="137"/>
      <c r="D702" s="138"/>
      <c r="E702" s="139"/>
      <c r="F702" s="139"/>
      <c r="G702" s="139"/>
      <c r="H702" s="139"/>
      <c r="I702" s="139"/>
      <c r="J702" s="8"/>
    </row>
    <row r="703" ht="12.75">
      <c r="A703" s="136"/>
      <c r="B703" s="137"/>
      <c r="C703" s="137"/>
      <c r="D703" s="138"/>
      <c r="E703" s="139"/>
      <c r="F703" s="139"/>
      <c r="G703" s="139"/>
      <c r="H703" s="139"/>
      <c r="I703" s="139"/>
      <c r="J703" s="8"/>
    </row>
    <row r="704" ht="12.75">
      <c r="A704" s="136"/>
      <c r="B704" s="137"/>
      <c r="C704" s="137"/>
      <c r="D704" s="138"/>
      <c r="E704" s="139"/>
      <c r="F704" s="139"/>
      <c r="G704" s="139"/>
      <c r="H704" s="139"/>
      <c r="I704" s="139"/>
      <c r="J704" s="8"/>
    </row>
    <row r="705" ht="12.75">
      <c r="A705" s="136"/>
      <c r="B705" s="137"/>
      <c r="C705" s="137"/>
      <c r="D705" s="138"/>
      <c r="E705" s="139"/>
      <c r="F705" s="139"/>
      <c r="G705" s="139"/>
      <c r="H705" s="139"/>
      <c r="I705" s="139"/>
      <c r="J705" s="8"/>
    </row>
    <row r="706" ht="12.75">
      <c r="A706" s="136"/>
      <c r="B706" s="137"/>
      <c r="C706" s="137"/>
      <c r="D706" s="138"/>
      <c r="E706" s="139"/>
      <c r="F706" s="139"/>
      <c r="G706" s="139"/>
      <c r="H706" s="139"/>
      <c r="I706" s="139"/>
      <c r="J706" s="8"/>
    </row>
    <row r="707" ht="12.75">
      <c r="A707" s="136"/>
      <c r="B707" s="137"/>
      <c r="C707" s="137"/>
      <c r="D707" s="138"/>
      <c r="E707" s="139"/>
      <c r="F707" s="139"/>
      <c r="G707" s="139"/>
      <c r="H707" s="139"/>
      <c r="I707" s="139"/>
      <c r="J707" s="8"/>
    </row>
    <row r="708" ht="12.75">
      <c r="A708" s="136"/>
      <c r="B708" s="137"/>
      <c r="C708" s="137"/>
      <c r="D708" s="138"/>
      <c r="E708" s="139"/>
      <c r="F708" s="139"/>
      <c r="G708" s="139"/>
      <c r="H708" s="139"/>
      <c r="I708" s="139"/>
      <c r="J708" s="8"/>
    </row>
    <row r="709" ht="12.75">
      <c r="A709" s="136"/>
      <c r="B709" s="137"/>
      <c r="C709" s="137"/>
      <c r="D709" s="138"/>
      <c r="E709" s="139"/>
      <c r="F709" s="139"/>
      <c r="G709" s="139"/>
      <c r="H709" s="139"/>
      <c r="I709" s="139"/>
      <c r="J709" s="8"/>
    </row>
    <row r="710" ht="12.75">
      <c r="A710" s="136"/>
      <c r="B710" s="137"/>
      <c r="C710" s="137"/>
      <c r="D710" s="138"/>
      <c r="E710" s="139"/>
      <c r="F710" s="139"/>
      <c r="G710" s="139"/>
      <c r="H710" s="139"/>
      <c r="I710" s="139"/>
      <c r="J710" s="8"/>
    </row>
    <row r="711" ht="12.75">
      <c r="A711" s="136"/>
      <c r="B711" s="137"/>
      <c r="C711" s="137"/>
      <c r="D711" s="138"/>
      <c r="E711" s="139"/>
      <c r="F711" s="139"/>
      <c r="G711" s="139"/>
      <c r="H711" s="139"/>
      <c r="I711" s="139"/>
      <c r="J711" s="8"/>
    </row>
    <row r="712" ht="12.75">
      <c r="A712" s="136"/>
      <c r="B712" s="137"/>
      <c r="C712" s="137"/>
      <c r="D712" s="138"/>
      <c r="E712" s="139"/>
      <c r="F712" s="139"/>
      <c r="G712" s="139"/>
      <c r="H712" s="139"/>
      <c r="I712" s="139"/>
      <c r="J712" s="8"/>
    </row>
    <row r="713" ht="12.75">
      <c r="A713" s="136"/>
      <c r="B713" s="137"/>
      <c r="C713" s="137"/>
      <c r="D713" s="138"/>
      <c r="E713" s="139"/>
      <c r="F713" s="139"/>
      <c r="G713" s="139"/>
      <c r="H713" s="139"/>
      <c r="I713" s="139"/>
      <c r="J713" s="8"/>
    </row>
    <row r="714" ht="12.75">
      <c r="A714" s="136"/>
      <c r="B714" s="137"/>
      <c r="C714" s="137"/>
      <c r="D714" s="138"/>
      <c r="E714" s="139"/>
      <c r="F714" s="139"/>
      <c r="G714" s="139"/>
      <c r="H714" s="139"/>
      <c r="I714" s="139"/>
      <c r="J714" s="8"/>
    </row>
    <row r="715" ht="12.75">
      <c r="A715" s="136"/>
      <c r="B715" s="137"/>
      <c r="C715" s="137"/>
      <c r="D715" s="138"/>
      <c r="E715" s="139"/>
      <c r="F715" s="139"/>
      <c r="G715" s="139"/>
      <c r="H715" s="139"/>
      <c r="I715" s="139"/>
      <c r="J715" s="8"/>
    </row>
    <row r="716" ht="12.75">
      <c r="A716" s="136"/>
      <c r="B716" s="137"/>
      <c r="C716" s="137"/>
      <c r="D716" s="138"/>
      <c r="E716" s="139"/>
      <c r="F716" s="139"/>
      <c r="G716" s="139"/>
      <c r="H716" s="139"/>
      <c r="I716" s="139"/>
      <c r="J716" s="8"/>
    </row>
    <row r="717" ht="12.75">
      <c r="A717" s="136"/>
      <c r="B717" s="137"/>
      <c r="C717" s="137"/>
      <c r="D717" s="138"/>
      <c r="E717" s="139"/>
      <c r="F717" s="139"/>
      <c r="G717" s="139"/>
      <c r="H717" s="139"/>
      <c r="I717" s="139"/>
      <c r="J717" s="8"/>
    </row>
    <row r="718" ht="12.75">
      <c r="A718" s="136"/>
      <c r="B718" s="137"/>
      <c r="C718" s="137"/>
      <c r="D718" s="138"/>
      <c r="E718" s="139"/>
      <c r="F718" s="139"/>
      <c r="G718" s="139"/>
      <c r="H718" s="139"/>
      <c r="I718" s="139"/>
      <c r="J718" s="8"/>
    </row>
    <row r="719" ht="12.75">
      <c r="A719" s="136"/>
      <c r="B719" s="137"/>
      <c r="C719" s="137"/>
      <c r="D719" s="138"/>
      <c r="E719" s="139"/>
      <c r="F719" s="139"/>
      <c r="G719" s="139"/>
      <c r="H719" s="139"/>
      <c r="I719" s="139"/>
      <c r="J719" s="8"/>
    </row>
    <row r="720" ht="12.75">
      <c r="A720" s="136"/>
      <c r="B720" s="137"/>
      <c r="C720" s="137"/>
      <c r="D720" s="138"/>
      <c r="E720" s="139"/>
      <c r="F720" s="139"/>
      <c r="G720" s="139"/>
      <c r="H720" s="139"/>
      <c r="I720" s="139"/>
      <c r="J720" s="8"/>
    </row>
    <row r="721" ht="12.75">
      <c r="A721" s="136"/>
      <c r="B721" s="137"/>
      <c r="C721" s="137"/>
      <c r="D721" s="138"/>
      <c r="E721" s="139"/>
      <c r="F721" s="139"/>
      <c r="G721" s="139"/>
      <c r="H721" s="139"/>
      <c r="I721" s="139"/>
      <c r="J721" s="8"/>
    </row>
    <row r="722" ht="12.75">
      <c r="A722" s="136"/>
      <c r="B722" s="137"/>
      <c r="C722" s="137"/>
      <c r="D722" s="138"/>
      <c r="E722" s="139"/>
      <c r="F722" s="139"/>
      <c r="G722" s="139"/>
      <c r="H722" s="139"/>
      <c r="I722" s="139"/>
      <c r="J722" s="8"/>
    </row>
    <row r="723" ht="12.75">
      <c r="A723" s="136"/>
      <c r="B723" s="137"/>
      <c r="C723" s="137"/>
      <c r="D723" s="138"/>
      <c r="E723" s="139"/>
      <c r="F723" s="139"/>
      <c r="G723" s="139"/>
      <c r="H723" s="139"/>
      <c r="I723" s="139"/>
      <c r="J723" s="8"/>
    </row>
    <row r="724" ht="12.75">
      <c r="A724" s="136"/>
      <c r="B724" s="137"/>
      <c r="C724" s="137"/>
      <c r="D724" s="138"/>
      <c r="E724" s="139"/>
      <c r="F724" s="139"/>
      <c r="G724" s="139"/>
      <c r="H724" s="139"/>
      <c r="I724" s="139"/>
      <c r="J724" s="8"/>
    </row>
    <row r="725" ht="12.75">
      <c r="A725" s="136"/>
      <c r="B725" s="137"/>
      <c r="C725" s="137"/>
      <c r="D725" s="138"/>
      <c r="E725" s="139"/>
      <c r="F725" s="139"/>
      <c r="G725" s="139"/>
      <c r="H725" s="139"/>
      <c r="I725" s="139"/>
      <c r="J725" s="8"/>
    </row>
    <row r="726" ht="12.75">
      <c r="A726" s="136"/>
      <c r="B726" s="137"/>
      <c r="C726" s="137"/>
      <c r="D726" s="138"/>
      <c r="E726" s="139"/>
      <c r="F726" s="139"/>
      <c r="G726" s="139"/>
      <c r="H726" s="139"/>
      <c r="I726" s="139"/>
      <c r="J726" s="8"/>
    </row>
    <row r="727" ht="12.75">
      <c r="A727" s="136"/>
      <c r="B727" s="137"/>
      <c r="C727" s="137"/>
      <c r="D727" s="138"/>
      <c r="E727" s="139"/>
      <c r="F727" s="139"/>
      <c r="G727" s="139"/>
      <c r="H727" s="139"/>
      <c r="I727" s="139"/>
      <c r="J727" s="8"/>
    </row>
    <row r="728" ht="12.75">
      <c r="A728" s="136"/>
      <c r="B728" s="137"/>
      <c r="C728" s="137"/>
      <c r="D728" s="138"/>
      <c r="E728" s="139"/>
      <c r="F728" s="139"/>
      <c r="G728" s="139"/>
      <c r="H728" s="139"/>
      <c r="I728" s="139"/>
      <c r="J728" s="8"/>
    </row>
    <row r="729" ht="12.75">
      <c r="A729" s="136"/>
      <c r="B729" s="137"/>
      <c r="C729" s="137"/>
      <c r="D729" s="138"/>
      <c r="E729" s="139"/>
      <c r="F729" s="139"/>
      <c r="G729" s="139"/>
      <c r="H729" s="139"/>
      <c r="I729" s="139"/>
      <c r="J729" s="8"/>
    </row>
    <row r="730" ht="12.75">
      <c r="A730" s="136"/>
      <c r="B730" s="137"/>
      <c r="C730" s="137"/>
      <c r="D730" s="138"/>
      <c r="E730" s="139"/>
      <c r="F730" s="139"/>
      <c r="G730" s="139"/>
      <c r="H730" s="139"/>
      <c r="I730" s="139"/>
      <c r="J730" s="8"/>
    </row>
    <row r="731" ht="12.75">
      <c r="A731" s="136"/>
      <c r="B731" s="137"/>
      <c r="C731" s="137"/>
      <c r="D731" s="138"/>
      <c r="E731" s="139"/>
      <c r="F731" s="139"/>
      <c r="G731" s="139"/>
      <c r="H731" s="139"/>
      <c r="I731" s="139"/>
      <c r="J731" s="8"/>
    </row>
    <row r="732" ht="12.75">
      <c r="A732" s="136"/>
      <c r="B732" s="137"/>
      <c r="C732" s="137"/>
      <c r="D732" s="138"/>
      <c r="E732" s="139"/>
      <c r="F732" s="139"/>
      <c r="G732" s="139"/>
      <c r="H732" s="139"/>
      <c r="I732" s="139"/>
      <c r="J732" s="8"/>
    </row>
    <row r="733" ht="12.75">
      <c r="A733" s="136"/>
      <c r="B733" s="137"/>
      <c r="C733" s="137"/>
      <c r="D733" s="138"/>
      <c r="E733" s="139"/>
      <c r="F733" s="139"/>
      <c r="G733" s="139"/>
      <c r="H733" s="139"/>
      <c r="I733" s="139"/>
      <c r="J733" s="8"/>
    </row>
    <row r="734" ht="12.75">
      <c r="A734" s="136"/>
      <c r="B734" s="137"/>
      <c r="C734" s="137"/>
      <c r="D734" s="138"/>
      <c r="E734" s="139"/>
      <c r="F734" s="139"/>
      <c r="G734" s="139"/>
      <c r="H734" s="139"/>
      <c r="I734" s="139"/>
      <c r="J734" s="8"/>
    </row>
    <row r="735" ht="12.75">
      <c r="A735" s="136"/>
      <c r="B735" s="137"/>
      <c r="C735" s="137"/>
      <c r="D735" s="138"/>
      <c r="E735" s="139"/>
      <c r="F735" s="139"/>
      <c r="G735" s="139"/>
      <c r="H735" s="139"/>
      <c r="I735" s="139"/>
      <c r="J735" s="8"/>
    </row>
    <row r="736" ht="12.75">
      <c r="A736" s="136"/>
      <c r="B736" s="137"/>
      <c r="C736" s="137"/>
      <c r="D736" s="138"/>
      <c r="E736" s="139"/>
      <c r="F736" s="139"/>
      <c r="G736" s="139"/>
      <c r="H736" s="139"/>
      <c r="I736" s="139"/>
      <c r="J736" s="8"/>
    </row>
    <row r="737" ht="12.75">
      <c r="A737" s="136"/>
      <c r="B737" s="137"/>
      <c r="C737" s="137"/>
      <c r="D737" s="138"/>
      <c r="E737" s="139"/>
      <c r="F737" s="139"/>
      <c r="G737" s="139"/>
      <c r="H737" s="139"/>
      <c r="I737" s="139"/>
      <c r="J737" s="8"/>
    </row>
    <row r="738" ht="12.75">
      <c r="A738" s="136"/>
      <c r="B738" s="137"/>
      <c r="C738" s="137"/>
      <c r="D738" s="138"/>
      <c r="E738" s="139"/>
      <c r="F738" s="139"/>
      <c r="G738" s="139"/>
      <c r="H738" s="139"/>
      <c r="I738" s="139"/>
      <c r="J738" s="8"/>
    </row>
    <row r="739" ht="12.75">
      <c r="A739" s="136"/>
      <c r="B739" s="137"/>
      <c r="C739" s="137"/>
      <c r="D739" s="138"/>
      <c r="E739" s="139"/>
      <c r="F739" s="139"/>
      <c r="G739" s="139"/>
      <c r="H739" s="139"/>
      <c r="I739" s="139"/>
      <c r="J739" s="8"/>
    </row>
    <row r="740" ht="12.75">
      <c r="A740" s="136"/>
      <c r="B740" s="137"/>
      <c r="C740" s="137"/>
      <c r="D740" s="138"/>
      <c r="E740" s="139"/>
      <c r="F740" s="139"/>
      <c r="G740" s="139"/>
      <c r="H740" s="139"/>
      <c r="I740" s="139"/>
      <c r="J740" s="8"/>
    </row>
    <row r="741" ht="12.75">
      <c r="A741" s="136"/>
      <c r="B741" s="137"/>
      <c r="C741" s="137"/>
      <c r="D741" s="138"/>
      <c r="E741" s="139"/>
      <c r="F741" s="139"/>
      <c r="G741" s="139"/>
      <c r="H741" s="139"/>
      <c r="I741" s="139"/>
      <c r="J741" s="8"/>
    </row>
    <row r="742" ht="12.75">
      <c r="A742" s="136"/>
      <c r="B742" s="137"/>
      <c r="C742" s="137"/>
      <c r="D742" s="138"/>
      <c r="E742" s="139"/>
      <c r="F742" s="139"/>
      <c r="G742" s="139"/>
      <c r="H742" s="139"/>
      <c r="I742" s="139"/>
      <c r="J742" s="8"/>
    </row>
    <row r="743" ht="12.75">
      <c r="A743" s="136"/>
      <c r="B743" s="137"/>
      <c r="C743" s="137"/>
      <c r="D743" s="138"/>
      <c r="E743" s="139"/>
      <c r="F743" s="139"/>
      <c r="G743" s="139"/>
      <c r="H743" s="139"/>
      <c r="I743" s="139"/>
      <c r="J743" s="8"/>
    </row>
    <row r="744" ht="12.75">
      <c r="A744" s="136"/>
      <c r="B744" s="137"/>
      <c r="C744" s="137"/>
      <c r="D744" s="138"/>
      <c r="E744" s="139"/>
      <c r="F744" s="139"/>
      <c r="G744" s="139"/>
      <c r="H744" s="139"/>
      <c r="I744" s="139"/>
      <c r="J744" s="8"/>
    </row>
    <row r="745" ht="12.75">
      <c r="A745" s="136"/>
      <c r="B745" s="137"/>
      <c r="C745" s="137"/>
      <c r="D745" s="138"/>
      <c r="E745" s="139"/>
      <c r="F745" s="139"/>
      <c r="G745" s="139"/>
      <c r="H745" s="139"/>
      <c r="I745" s="139"/>
      <c r="J745" s="8"/>
    </row>
    <row r="746" ht="12.75">
      <c r="A746" s="136"/>
      <c r="B746" s="137"/>
      <c r="C746" s="137"/>
      <c r="D746" s="138"/>
      <c r="E746" s="139"/>
      <c r="F746" s="139"/>
      <c r="G746" s="139"/>
      <c r="H746" s="139"/>
      <c r="I746" s="139"/>
      <c r="J746" s="8"/>
    </row>
    <row r="747" ht="12.75">
      <c r="A747" s="136"/>
      <c r="B747" s="137"/>
      <c r="C747" s="137"/>
      <c r="D747" s="138"/>
      <c r="E747" s="139"/>
      <c r="F747" s="139"/>
      <c r="G747" s="139"/>
      <c r="H747" s="139"/>
      <c r="I747" s="139"/>
      <c r="J747" s="8"/>
    </row>
    <row r="748" ht="12.75">
      <c r="A748" s="136"/>
      <c r="B748" s="137"/>
      <c r="C748" s="137"/>
      <c r="D748" s="138"/>
      <c r="E748" s="139"/>
      <c r="F748" s="139"/>
      <c r="G748" s="139"/>
      <c r="H748" s="139"/>
      <c r="I748" s="139"/>
      <c r="J748" s="8"/>
    </row>
    <row r="749" ht="12.75">
      <c r="A749" s="136"/>
      <c r="B749" s="137"/>
      <c r="C749" s="137"/>
      <c r="D749" s="138"/>
      <c r="E749" s="139"/>
      <c r="F749" s="139"/>
      <c r="G749" s="139"/>
      <c r="H749" s="139"/>
      <c r="I749" s="139"/>
      <c r="J749" s="8"/>
    </row>
    <row r="750" ht="12.75">
      <c r="A750" s="136"/>
      <c r="B750" s="137"/>
      <c r="C750" s="137"/>
      <c r="D750" s="138"/>
      <c r="E750" s="139"/>
      <c r="F750" s="139"/>
      <c r="G750" s="139"/>
      <c r="H750" s="139"/>
      <c r="I750" s="139"/>
      <c r="J750" s="8"/>
    </row>
    <row r="751" ht="12.75">
      <c r="A751" s="136"/>
      <c r="B751" s="137"/>
      <c r="C751" s="137"/>
      <c r="D751" s="138"/>
      <c r="E751" s="139"/>
      <c r="F751" s="139"/>
      <c r="G751" s="139"/>
      <c r="H751" s="139"/>
      <c r="I751" s="139"/>
      <c r="J751" s="8"/>
    </row>
    <row r="752" ht="12.75">
      <c r="A752" s="136"/>
      <c r="B752" s="137"/>
      <c r="C752" s="137"/>
      <c r="D752" s="138"/>
      <c r="E752" s="139"/>
      <c r="F752" s="139"/>
      <c r="G752" s="139"/>
      <c r="H752" s="139"/>
      <c r="I752" s="139"/>
      <c r="J752" s="8"/>
    </row>
    <row r="753" ht="12.75">
      <c r="A753" s="136"/>
      <c r="B753" s="137"/>
      <c r="C753" s="137"/>
      <c r="D753" s="138"/>
      <c r="E753" s="139"/>
      <c r="F753" s="139"/>
      <c r="G753" s="139"/>
      <c r="H753" s="139"/>
      <c r="I753" s="139"/>
      <c r="J753" s="8"/>
    </row>
    <row r="754" ht="12.75">
      <c r="A754" s="136"/>
      <c r="B754" s="137"/>
      <c r="C754" s="137"/>
      <c r="D754" s="138"/>
      <c r="E754" s="139"/>
      <c r="F754" s="139"/>
      <c r="G754" s="139"/>
      <c r="H754" s="139"/>
      <c r="I754" s="139"/>
      <c r="J754" s="8"/>
    </row>
    <row r="755" ht="12.75">
      <c r="A755" s="136"/>
      <c r="B755" s="137"/>
      <c r="C755" s="137"/>
      <c r="D755" s="138"/>
      <c r="E755" s="139"/>
      <c r="F755" s="139"/>
      <c r="G755" s="139"/>
      <c r="H755" s="139"/>
      <c r="I755" s="139"/>
      <c r="J755" s="8"/>
    </row>
    <row r="756" ht="12.75">
      <c r="A756" s="136"/>
      <c r="B756" s="137"/>
      <c r="C756" s="137"/>
      <c r="D756" s="138"/>
      <c r="E756" s="139"/>
      <c r="F756" s="139"/>
      <c r="G756" s="139"/>
      <c r="H756" s="139"/>
      <c r="I756" s="139"/>
      <c r="J756" s="8"/>
    </row>
    <row r="757" ht="12.75">
      <c r="A757" s="136"/>
      <c r="B757" s="137"/>
      <c r="C757" s="137"/>
      <c r="D757" s="138"/>
      <c r="E757" s="139"/>
      <c r="F757" s="139"/>
      <c r="G757" s="139"/>
      <c r="H757" s="139"/>
      <c r="I757" s="139"/>
      <c r="J757" s="8"/>
    </row>
    <row r="758" ht="12.75">
      <c r="A758" s="136"/>
      <c r="B758" s="137"/>
      <c r="C758" s="137"/>
      <c r="D758" s="138"/>
      <c r="E758" s="139"/>
      <c r="F758" s="139"/>
      <c r="G758" s="139"/>
      <c r="H758" s="139"/>
      <c r="I758" s="139"/>
      <c r="J758" s="8"/>
    </row>
    <row r="759" ht="12.75">
      <c r="A759" s="136"/>
      <c r="B759" s="137"/>
      <c r="C759" s="137"/>
      <c r="D759" s="138"/>
      <c r="E759" s="139"/>
      <c r="F759" s="139"/>
      <c r="G759" s="139"/>
      <c r="H759" s="139"/>
      <c r="I759" s="139"/>
      <c r="J759" s="8"/>
    </row>
    <row r="760" ht="12.75">
      <c r="A760" s="136"/>
      <c r="B760" s="137"/>
      <c r="C760" s="137"/>
      <c r="D760" s="138"/>
      <c r="E760" s="139"/>
      <c r="F760" s="139"/>
      <c r="G760" s="139"/>
      <c r="H760" s="139"/>
      <c r="I760" s="139"/>
      <c r="J760" s="8"/>
    </row>
    <row r="761" ht="12.75">
      <c r="A761" s="136"/>
      <c r="B761" s="137"/>
      <c r="C761" s="137"/>
      <c r="D761" s="138"/>
      <c r="E761" s="139"/>
      <c r="F761" s="139"/>
      <c r="G761" s="139"/>
      <c r="H761" s="139"/>
      <c r="I761" s="139"/>
      <c r="J761" s="8"/>
    </row>
    <row r="762" ht="12.75">
      <c r="A762" s="136"/>
      <c r="B762" s="137"/>
      <c r="C762" s="137"/>
      <c r="D762" s="138"/>
      <c r="E762" s="139"/>
      <c r="F762" s="139"/>
      <c r="G762" s="139"/>
      <c r="H762" s="139"/>
      <c r="I762" s="139"/>
      <c r="J762" s="8"/>
    </row>
    <row r="763" ht="12.75">
      <c r="A763" s="136"/>
      <c r="B763" s="137"/>
      <c r="C763" s="137"/>
      <c r="D763" s="138"/>
      <c r="E763" s="139"/>
      <c r="F763" s="139"/>
      <c r="G763" s="139"/>
      <c r="H763" s="139"/>
      <c r="I763" s="139"/>
      <c r="J763" s="8"/>
    </row>
    <row r="764" ht="12.75">
      <c r="A764" s="136"/>
      <c r="B764" s="137"/>
      <c r="C764" s="137"/>
      <c r="D764" s="138"/>
      <c r="E764" s="139"/>
      <c r="F764" s="139"/>
      <c r="G764" s="139"/>
      <c r="H764" s="139"/>
      <c r="I764" s="139"/>
      <c r="J764" s="8"/>
    </row>
    <row r="765" ht="12.75">
      <c r="A765" s="136"/>
      <c r="B765" s="137"/>
      <c r="C765" s="137"/>
      <c r="D765" s="138"/>
      <c r="E765" s="139"/>
      <c r="F765" s="139"/>
      <c r="G765" s="139"/>
      <c r="H765" s="139"/>
      <c r="I765" s="139"/>
      <c r="J765" s="8"/>
    </row>
    <row r="766" ht="12.75">
      <c r="A766" s="136"/>
      <c r="B766" s="137"/>
      <c r="C766" s="137"/>
      <c r="D766" s="138"/>
      <c r="E766" s="139"/>
      <c r="F766" s="139"/>
      <c r="G766" s="139"/>
      <c r="H766" s="139"/>
      <c r="I766" s="139"/>
      <c r="J766" s="8"/>
    </row>
    <row r="767" ht="12.75">
      <c r="A767" s="136"/>
      <c r="B767" s="137"/>
      <c r="C767" s="137"/>
      <c r="D767" s="138"/>
      <c r="E767" s="139"/>
      <c r="F767" s="139"/>
      <c r="G767" s="139"/>
      <c r="H767" s="139"/>
      <c r="I767" s="139"/>
      <c r="J767" s="8"/>
    </row>
    <row r="768" ht="12.75">
      <c r="A768" s="136"/>
      <c r="B768" s="137"/>
      <c r="C768" s="137"/>
      <c r="D768" s="138"/>
      <c r="E768" s="139"/>
      <c r="F768" s="139"/>
      <c r="G768" s="139"/>
      <c r="H768" s="139"/>
      <c r="I768" s="139"/>
      <c r="J768" s="8"/>
    </row>
    <row r="769" ht="12.75">
      <c r="A769" s="136"/>
      <c r="B769" s="137"/>
      <c r="C769" s="137"/>
      <c r="D769" s="138"/>
      <c r="E769" s="139"/>
      <c r="F769" s="139"/>
      <c r="G769" s="139"/>
      <c r="H769" s="139"/>
      <c r="I769" s="139"/>
      <c r="J769" s="8"/>
    </row>
    <row r="770" ht="12.75">
      <c r="A770" s="136"/>
      <c r="B770" s="137"/>
      <c r="C770" s="137"/>
      <c r="D770" s="138"/>
      <c r="E770" s="139"/>
      <c r="F770" s="139"/>
      <c r="G770" s="139"/>
      <c r="H770" s="139"/>
      <c r="I770" s="139"/>
      <c r="J770" s="8"/>
    </row>
    <row r="771" ht="12.75">
      <c r="A771" s="136"/>
      <c r="B771" s="137"/>
      <c r="C771" s="137"/>
      <c r="D771" s="138"/>
      <c r="E771" s="139"/>
      <c r="F771" s="139"/>
      <c r="G771" s="139"/>
      <c r="H771" s="139"/>
      <c r="I771" s="139"/>
      <c r="J771" s="8"/>
    </row>
    <row r="772" ht="12.75">
      <c r="A772" s="136"/>
      <c r="B772" s="137"/>
      <c r="C772" s="137"/>
      <c r="D772" s="138"/>
      <c r="E772" s="139"/>
      <c r="F772" s="139"/>
      <c r="G772" s="139"/>
      <c r="H772" s="139"/>
      <c r="I772" s="139"/>
      <c r="J772" s="8"/>
    </row>
    <row r="773" ht="12.75">
      <c r="A773" s="136"/>
      <c r="B773" s="137"/>
      <c r="C773" s="137"/>
      <c r="D773" s="138"/>
      <c r="E773" s="139"/>
      <c r="F773" s="139"/>
      <c r="G773" s="139"/>
      <c r="H773" s="139"/>
      <c r="I773" s="139"/>
      <c r="J773" s="8"/>
    </row>
    <row r="774" ht="12.75">
      <c r="A774" s="136"/>
      <c r="B774" s="137"/>
      <c r="C774" s="137"/>
      <c r="D774" s="138"/>
      <c r="E774" s="139"/>
      <c r="F774" s="139"/>
      <c r="G774" s="139"/>
      <c r="H774" s="139"/>
      <c r="I774" s="139"/>
      <c r="J774" s="8"/>
    </row>
    <row r="775" ht="12.75">
      <c r="A775" s="136"/>
      <c r="B775" s="137"/>
      <c r="C775" s="137"/>
      <c r="D775" s="138"/>
      <c r="E775" s="139"/>
      <c r="F775" s="139"/>
      <c r="G775" s="139"/>
      <c r="H775" s="139"/>
      <c r="I775" s="139"/>
      <c r="J775" s="8"/>
    </row>
    <row r="776" ht="12.75">
      <c r="A776" s="136"/>
      <c r="B776" s="137"/>
      <c r="C776" s="137"/>
      <c r="D776" s="138"/>
      <c r="E776" s="139"/>
      <c r="F776" s="139"/>
      <c r="G776" s="139"/>
      <c r="H776" s="139"/>
      <c r="I776" s="139"/>
      <c r="J776" s="8"/>
    </row>
    <row r="777" ht="12.75">
      <c r="A777" s="136"/>
      <c r="B777" s="137"/>
      <c r="C777" s="137"/>
      <c r="D777" s="138"/>
      <c r="E777" s="139"/>
      <c r="F777" s="139"/>
      <c r="G777" s="139"/>
      <c r="H777" s="139"/>
      <c r="I777" s="139"/>
      <c r="J777" s="8"/>
    </row>
    <row r="778" ht="12.75">
      <c r="A778" s="136"/>
      <c r="B778" s="137"/>
      <c r="C778" s="137"/>
      <c r="D778" s="138"/>
      <c r="E778" s="139"/>
      <c r="F778" s="139"/>
      <c r="G778" s="139"/>
      <c r="H778" s="139"/>
      <c r="I778" s="139"/>
      <c r="J778" s="8"/>
    </row>
    <row r="779" ht="12.75">
      <c r="A779" s="136"/>
      <c r="B779" s="137"/>
      <c r="C779" s="137"/>
      <c r="D779" s="138"/>
      <c r="E779" s="139"/>
      <c r="F779" s="139"/>
      <c r="G779" s="139"/>
      <c r="H779" s="139"/>
      <c r="I779" s="139"/>
      <c r="J779" s="8"/>
    </row>
    <row r="780" ht="12.75">
      <c r="A780" s="136"/>
      <c r="B780" s="137"/>
      <c r="C780" s="137"/>
      <c r="D780" s="138"/>
      <c r="E780" s="139"/>
      <c r="F780" s="139"/>
      <c r="G780" s="139"/>
      <c r="H780" s="139"/>
      <c r="I780" s="139"/>
      <c r="J780" s="8"/>
    </row>
    <row r="781" ht="12.75">
      <c r="A781" s="136"/>
      <c r="B781" s="137"/>
      <c r="C781" s="137"/>
      <c r="D781" s="138"/>
      <c r="E781" s="139"/>
      <c r="F781" s="139"/>
      <c r="G781" s="139"/>
      <c r="H781" s="139"/>
      <c r="I781" s="139"/>
      <c r="J781" s="8"/>
    </row>
    <row r="782" ht="12.75">
      <c r="A782" s="136"/>
      <c r="B782" s="137"/>
      <c r="C782" s="137"/>
      <c r="D782" s="138"/>
      <c r="E782" s="139"/>
      <c r="F782" s="139"/>
      <c r="G782" s="139"/>
      <c r="H782" s="139"/>
      <c r="I782" s="139"/>
      <c r="J782" s="8"/>
    </row>
    <row r="783" ht="12.75">
      <c r="A783" s="136"/>
      <c r="B783" s="137"/>
      <c r="C783" s="137"/>
      <c r="D783" s="138"/>
      <c r="E783" s="139"/>
      <c r="F783" s="139"/>
      <c r="G783" s="139"/>
      <c r="H783" s="139"/>
      <c r="I783" s="139"/>
      <c r="J783" s="8"/>
    </row>
    <row r="784" ht="12.75">
      <c r="A784" s="136"/>
      <c r="B784" s="137"/>
      <c r="C784" s="137"/>
      <c r="D784" s="138"/>
      <c r="E784" s="139"/>
      <c r="F784" s="139"/>
      <c r="G784" s="139"/>
      <c r="H784" s="139"/>
      <c r="I784" s="139"/>
      <c r="J784" s="8"/>
    </row>
    <row r="785" ht="12.75">
      <c r="A785" s="136"/>
      <c r="B785" s="137"/>
      <c r="C785" s="137"/>
      <c r="D785" s="138"/>
      <c r="E785" s="139"/>
      <c r="F785" s="139"/>
      <c r="G785" s="139"/>
      <c r="H785" s="139"/>
      <c r="I785" s="139"/>
      <c r="J785" s="8"/>
    </row>
    <row r="786" ht="12.75">
      <c r="A786" s="136"/>
      <c r="B786" s="137"/>
      <c r="C786" s="137"/>
      <c r="D786" s="138"/>
      <c r="E786" s="139"/>
      <c r="F786" s="139"/>
      <c r="G786" s="139"/>
      <c r="H786" s="139"/>
      <c r="I786" s="139"/>
      <c r="J786" s="8"/>
    </row>
    <row r="787" ht="12.75">
      <c r="A787" s="136"/>
      <c r="B787" s="137"/>
      <c r="C787" s="137"/>
      <c r="D787" s="138"/>
      <c r="E787" s="139"/>
      <c r="F787" s="139"/>
      <c r="G787" s="139"/>
      <c r="H787" s="139"/>
      <c r="I787" s="139"/>
      <c r="J787" s="8"/>
    </row>
    <row r="788" ht="12.75">
      <c r="A788" s="136"/>
      <c r="B788" s="137"/>
      <c r="C788" s="137"/>
      <c r="D788" s="138"/>
      <c r="E788" s="139"/>
      <c r="F788" s="139"/>
      <c r="G788" s="139"/>
      <c r="H788" s="139"/>
      <c r="I788" s="139"/>
      <c r="J788" s="8"/>
    </row>
    <row r="789" ht="12.75">
      <c r="A789" s="136"/>
      <c r="B789" s="137"/>
      <c r="C789" s="137"/>
      <c r="D789" s="138"/>
      <c r="E789" s="139"/>
      <c r="F789" s="139"/>
      <c r="G789" s="139"/>
      <c r="H789" s="139"/>
      <c r="I789" s="139"/>
      <c r="J789" s="8"/>
    </row>
    <row r="790" ht="12.75">
      <c r="A790" s="136"/>
      <c r="B790" s="137"/>
      <c r="C790" s="137"/>
      <c r="D790" s="138"/>
      <c r="E790" s="139"/>
      <c r="F790" s="139"/>
      <c r="G790" s="139"/>
      <c r="H790" s="139"/>
      <c r="I790" s="139"/>
      <c r="J790" s="8"/>
    </row>
    <row r="791" ht="12.75">
      <c r="A791" s="136"/>
      <c r="B791" s="137"/>
      <c r="C791" s="137"/>
      <c r="D791" s="138"/>
      <c r="E791" s="139"/>
      <c r="F791" s="139"/>
      <c r="G791" s="139"/>
      <c r="H791" s="139"/>
      <c r="I791" s="139"/>
      <c r="J791" s="8"/>
    </row>
    <row r="792" ht="12.75">
      <c r="A792" s="136"/>
      <c r="B792" s="137"/>
      <c r="C792" s="137"/>
      <c r="D792" s="138"/>
      <c r="E792" s="139"/>
      <c r="F792" s="139"/>
      <c r="G792" s="139"/>
      <c r="H792" s="139"/>
      <c r="I792" s="139"/>
      <c r="J792" s="8"/>
    </row>
    <row r="793" ht="12.75">
      <c r="A793" s="136"/>
      <c r="B793" s="137"/>
      <c r="C793" s="137"/>
      <c r="D793" s="138"/>
      <c r="E793" s="139"/>
      <c r="F793" s="139"/>
      <c r="G793" s="139"/>
      <c r="H793" s="139"/>
      <c r="I793" s="139"/>
      <c r="J793" s="8"/>
    </row>
    <row r="794" ht="12.75">
      <c r="A794" s="136"/>
      <c r="B794" s="137"/>
      <c r="C794" s="137"/>
      <c r="D794" s="138"/>
      <c r="E794" s="139"/>
      <c r="F794" s="139"/>
      <c r="G794" s="139"/>
      <c r="H794" s="139"/>
      <c r="I794" s="139"/>
      <c r="J794" s="8"/>
    </row>
    <row r="795" ht="12.75">
      <c r="A795" s="136"/>
      <c r="B795" s="137"/>
      <c r="C795" s="137"/>
      <c r="D795" s="138"/>
      <c r="E795" s="139"/>
      <c r="F795" s="139"/>
      <c r="G795" s="139"/>
      <c r="H795" s="139"/>
      <c r="I795" s="139"/>
      <c r="J795" s="8"/>
    </row>
    <row r="796" ht="12.75">
      <c r="A796" s="136"/>
      <c r="B796" s="137"/>
      <c r="C796" s="137"/>
      <c r="D796" s="138"/>
      <c r="E796" s="139"/>
      <c r="F796" s="139"/>
      <c r="G796" s="139"/>
      <c r="H796" s="139"/>
      <c r="I796" s="139"/>
      <c r="J796" s="8"/>
    </row>
    <row r="797" ht="12.75">
      <c r="A797" s="136"/>
      <c r="B797" s="137"/>
      <c r="C797" s="137"/>
      <c r="D797" s="138"/>
      <c r="E797" s="139"/>
      <c r="F797" s="139"/>
      <c r="G797" s="139"/>
      <c r="H797" s="139"/>
      <c r="I797" s="139"/>
      <c r="J797" s="8"/>
    </row>
    <row r="798" ht="12.75">
      <c r="A798" s="136"/>
      <c r="B798" s="137"/>
      <c r="C798" s="137"/>
      <c r="D798" s="138"/>
      <c r="E798" s="139"/>
      <c r="F798" s="139"/>
      <c r="G798" s="139"/>
      <c r="H798" s="139"/>
      <c r="I798" s="139"/>
      <c r="J798" s="8"/>
    </row>
    <row r="799" ht="12.75">
      <c r="A799" s="136"/>
      <c r="B799" s="137"/>
      <c r="C799" s="137"/>
      <c r="D799" s="138"/>
      <c r="E799" s="139"/>
      <c r="F799" s="139"/>
      <c r="G799" s="139"/>
      <c r="H799" s="139"/>
      <c r="I799" s="139"/>
      <c r="J799" s="8"/>
    </row>
    <row r="800" ht="12.75">
      <c r="A800" s="136"/>
      <c r="B800" s="137"/>
      <c r="C800" s="137"/>
      <c r="D800" s="138"/>
      <c r="E800" s="139"/>
      <c r="F800" s="139"/>
      <c r="G800" s="139"/>
      <c r="H800" s="139"/>
      <c r="I800" s="139"/>
      <c r="J800" s="8"/>
    </row>
    <row r="801" ht="12.75">
      <c r="A801" s="136"/>
      <c r="B801" s="137"/>
      <c r="C801" s="137"/>
      <c r="D801" s="138"/>
      <c r="E801" s="139"/>
      <c r="F801" s="139"/>
      <c r="G801" s="139"/>
      <c r="H801" s="139"/>
      <c r="I801" s="139"/>
      <c r="J801" s="8"/>
    </row>
    <row r="802" ht="12.75">
      <c r="A802" s="136"/>
      <c r="B802" s="137"/>
      <c r="C802" s="137"/>
      <c r="D802" s="138"/>
      <c r="E802" s="139"/>
      <c r="F802" s="139"/>
      <c r="G802" s="139"/>
      <c r="H802" s="139"/>
      <c r="I802" s="139"/>
      <c r="J802" s="8"/>
    </row>
    <row r="803" ht="12.75">
      <c r="A803" s="136"/>
      <c r="B803" s="137"/>
      <c r="C803" s="137"/>
      <c r="D803" s="138"/>
      <c r="E803" s="139"/>
      <c r="F803" s="139"/>
      <c r="G803" s="139"/>
      <c r="H803" s="139"/>
      <c r="I803" s="139"/>
      <c r="J803" s="8"/>
    </row>
    <row r="804" ht="12.75">
      <c r="A804" s="136"/>
      <c r="B804" s="137"/>
      <c r="C804" s="137"/>
      <c r="D804" s="138"/>
      <c r="E804" s="139"/>
      <c r="F804" s="139"/>
      <c r="G804" s="139"/>
      <c r="H804" s="139"/>
      <c r="I804" s="139"/>
      <c r="J804" s="8"/>
    </row>
    <row r="805" ht="12.75">
      <c r="A805" s="136"/>
      <c r="B805" s="137"/>
      <c r="C805" s="137"/>
      <c r="D805" s="138"/>
      <c r="E805" s="139"/>
      <c r="F805" s="139"/>
      <c r="G805" s="139"/>
      <c r="H805" s="139"/>
      <c r="I805" s="139"/>
      <c r="J805" s="8"/>
    </row>
    <row r="806" ht="12.75">
      <c r="A806" s="136"/>
      <c r="B806" s="137"/>
      <c r="C806" s="137"/>
      <c r="D806" s="138"/>
      <c r="E806" s="139"/>
      <c r="F806" s="139"/>
      <c r="G806" s="139"/>
      <c r="H806" s="139"/>
      <c r="I806" s="139"/>
      <c r="J806" s="8"/>
    </row>
    <row r="807" ht="12.75">
      <c r="A807" s="136"/>
      <c r="B807" s="137"/>
      <c r="C807" s="137"/>
      <c r="D807" s="138"/>
      <c r="E807" s="139"/>
      <c r="F807" s="139"/>
      <c r="G807" s="139"/>
      <c r="H807" s="139"/>
      <c r="I807" s="139"/>
      <c r="J807" s="8"/>
    </row>
    <row r="808" ht="12.75">
      <c r="A808" s="136"/>
      <c r="B808" s="137"/>
      <c r="C808" s="137"/>
      <c r="D808" s="138"/>
      <c r="E808" s="139"/>
      <c r="F808" s="139"/>
      <c r="G808" s="139"/>
      <c r="H808" s="139"/>
      <c r="I808" s="139"/>
      <c r="J808" s="8"/>
    </row>
    <row r="809" ht="12.75">
      <c r="A809" s="136"/>
      <c r="B809" s="137"/>
      <c r="C809" s="137"/>
      <c r="D809" s="138"/>
      <c r="E809" s="139"/>
      <c r="F809" s="139"/>
      <c r="G809" s="139"/>
      <c r="H809" s="139"/>
      <c r="I809" s="139"/>
      <c r="J809" s="8"/>
    </row>
    <row r="810" ht="12.75">
      <c r="A810" s="136"/>
      <c r="B810" s="137"/>
      <c r="C810" s="137"/>
      <c r="D810" s="138"/>
      <c r="E810" s="139"/>
      <c r="F810" s="139"/>
      <c r="G810" s="139"/>
      <c r="H810" s="139"/>
      <c r="I810" s="139"/>
      <c r="J810" s="8"/>
    </row>
    <row r="811" ht="12.75">
      <c r="A811" s="136"/>
      <c r="B811" s="137"/>
      <c r="C811" s="137"/>
      <c r="D811" s="138"/>
      <c r="E811" s="139"/>
      <c r="F811" s="139"/>
      <c r="G811" s="139"/>
      <c r="H811" s="139"/>
      <c r="I811" s="139"/>
      <c r="J811" s="8"/>
    </row>
    <row r="812" ht="12.75">
      <c r="A812" s="136"/>
      <c r="B812" s="137"/>
      <c r="C812" s="137"/>
      <c r="D812" s="138"/>
      <c r="E812" s="139"/>
      <c r="F812" s="139"/>
      <c r="G812" s="139"/>
      <c r="H812" s="139"/>
      <c r="I812" s="139"/>
      <c r="J812" s="8"/>
    </row>
    <row r="813" ht="12.75">
      <c r="A813" s="136"/>
      <c r="B813" s="137"/>
      <c r="C813" s="137"/>
      <c r="D813" s="138"/>
      <c r="E813" s="139"/>
      <c r="F813" s="139"/>
      <c r="G813" s="139"/>
      <c r="H813" s="139"/>
      <c r="I813" s="139"/>
      <c r="J813" s="8"/>
    </row>
    <row r="814" ht="12.75">
      <c r="A814" s="136"/>
      <c r="B814" s="137"/>
      <c r="C814" s="137"/>
      <c r="D814" s="138"/>
      <c r="E814" s="139"/>
      <c r="F814" s="139"/>
      <c r="G814" s="139"/>
      <c r="H814" s="139"/>
      <c r="I814" s="139"/>
      <c r="J814" s="8"/>
    </row>
    <row r="815" ht="12.75">
      <c r="A815" s="136"/>
      <c r="B815" s="137"/>
      <c r="C815" s="137"/>
      <c r="D815" s="138"/>
      <c r="E815" s="139"/>
      <c r="F815" s="139"/>
      <c r="G815" s="139"/>
      <c r="H815" s="139"/>
      <c r="I815" s="139"/>
      <c r="J815" s="8"/>
    </row>
    <row r="816" ht="12.75">
      <c r="A816" s="136"/>
      <c r="B816" s="137"/>
      <c r="C816" s="137"/>
      <c r="D816" s="138"/>
      <c r="E816" s="139"/>
      <c r="F816" s="139"/>
      <c r="G816" s="139"/>
      <c r="H816" s="139"/>
      <c r="I816" s="139"/>
      <c r="J816" s="8"/>
    </row>
    <row r="817" ht="12.75">
      <c r="A817" s="136"/>
      <c r="B817" s="137"/>
      <c r="C817" s="137"/>
      <c r="D817" s="138"/>
      <c r="E817" s="139"/>
      <c r="F817" s="139"/>
      <c r="G817" s="139"/>
      <c r="H817" s="139"/>
      <c r="I817" s="139"/>
      <c r="J817" s="8"/>
    </row>
    <row r="818" ht="12.75">
      <c r="A818" s="136"/>
      <c r="B818" s="137"/>
      <c r="C818" s="137"/>
      <c r="D818" s="138"/>
      <c r="E818" s="139"/>
      <c r="F818" s="139"/>
      <c r="G818" s="139"/>
      <c r="H818" s="139"/>
      <c r="I818" s="139"/>
      <c r="J818" s="8"/>
    </row>
    <row r="819" ht="12.75">
      <c r="A819" s="136"/>
      <c r="B819" s="137"/>
      <c r="C819" s="137"/>
      <c r="D819" s="138"/>
      <c r="E819" s="139"/>
      <c r="F819" s="139"/>
      <c r="G819" s="139"/>
      <c r="H819" s="139"/>
      <c r="I819" s="139"/>
      <c r="J819" s="8"/>
    </row>
    <row r="820" ht="12.75">
      <c r="A820" s="136"/>
      <c r="B820" s="137"/>
      <c r="C820" s="137"/>
      <c r="D820" s="138"/>
      <c r="E820" s="139"/>
      <c r="F820" s="139"/>
      <c r="G820" s="139"/>
      <c r="H820" s="139"/>
      <c r="I820" s="139"/>
      <c r="J820" s="8"/>
    </row>
    <row r="821" ht="12.75">
      <c r="A821" s="136"/>
      <c r="B821" s="137"/>
      <c r="C821" s="137"/>
      <c r="D821" s="138"/>
      <c r="E821" s="139"/>
      <c r="F821" s="139"/>
      <c r="G821" s="139"/>
      <c r="H821" s="139"/>
      <c r="I821" s="139"/>
      <c r="J821" s="8"/>
    </row>
    <row r="822" ht="12.75">
      <c r="A822" s="136"/>
      <c r="B822" s="137"/>
      <c r="C822" s="137"/>
      <c r="D822" s="138"/>
      <c r="E822" s="139"/>
      <c r="F822" s="139"/>
      <c r="G822" s="139"/>
      <c r="H822" s="139"/>
      <c r="I822" s="139"/>
      <c r="J822" s="8"/>
    </row>
    <row r="823" ht="12.75">
      <c r="A823" s="136"/>
      <c r="B823" s="137"/>
      <c r="C823" s="137"/>
      <c r="D823" s="138"/>
      <c r="E823" s="139"/>
      <c r="F823" s="139"/>
      <c r="G823" s="139"/>
      <c r="H823" s="139"/>
      <c r="I823" s="139"/>
      <c r="J823" s="8"/>
    </row>
    <row r="824" ht="12.75">
      <c r="A824" s="136"/>
      <c r="B824" s="137"/>
      <c r="C824" s="137"/>
      <c r="D824" s="138"/>
      <c r="E824" s="139"/>
      <c r="F824" s="139"/>
      <c r="G824" s="139"/>
      <c r="H824" s="139"/>
      <c r="I824" s="139"/>
      <c r="J824" s="8"/>
    </row>
    <row r="825" ht="12.75">
      <c r="A825" s="136"/>
      <c r="B825" s="137"/>
      <c r="C825" s="137"/>
      <c r="D825" s="138"/>
      <c r="E825" s="139"/>
      <c r="F825" s="139"/>
      <c r="G825" s="139"/>
      <c r="H825" s="139"/>
      <c r="I825" s="139"/>
      <c r="J825" s="8"/>
    </row>
    <row r="826" ht="12.75">
      <c r="A826" s="136"/>
      <c r="B826" s="137"/>
      <c r="C826" s="137"/>
      <c r="D826" s="138"/>
      <c r="E826" s="139"/>
      <c r="F826" s="139"/>
      <c r="G826" s="139"/>
      <c r="H826" s="139"/>
      <c r="I826" s="139"/>
      <c r="J826" s="8"/>
    </row>
    <row r="827" ht="12.75">
      <c r="A827" s="136"/>
      <c r="B827" s="137"/>
      <c r="C827" s="137"/>
      <c r="D827" s="138"/>
      <c r="E827" s="139"/>
      <c r="F827" s="139"/>
      <c r="G827" s="139"/>
      <c r="H827" s="139"/>
      <c r="I827" s="139"/>
      <c r="J827" s="8"/>
    </row>
    <row r="828" ht="12.75">
      <c r="A828" s="136"/>
      <c r="B828" s="137"/>
      <c r="C828" s="137"/>
      <c r="D828" s="138"/>
      <c r="E828" s="139"/>
      <c r="F828" s="139"/>
      <c r="G828" s="139"/>
      <c r="H828" s="139"/>
      <c r="I828" s="139"/>
      <c r="J828" s="8"/>
    </row>
    <row r="829" ht="12.75">
      <c r="A829" s="136"/>
      <c r="B829" s="137"/>
      <c r="C829" s="137"/>
      <c r="D829" s="138"/>
      <c r="E829" s="139"/>
      <c r="F829" s="139"/>
      <c r="G829" s="139"/>
      <c r="H829" s="139"/>
      <c r="I829" s="139"/>
      <c r="J829" s="8"/>
    </row>
    <row r="830" ht="12.75">
      <c r="A830" s="136"/>
      <c r="B830" s="137"/>
      <c r="C830" s="137"/>
      <c r="D830" s="138"/>
      <c r="E830" s="139"/>
      <c r="F830" s="139"/>
      <c r="G830" s="139"/>
      <c r="H830" s="139"/>
      <c r="I830" s="139"/>
      <c r="J830" s="8"/>
    </row>
    <row r="831" ht="12.75">
      <c r="A831" s="136"/>
      <c r="B831" s="137"/>
      <c r="C831" s="137"/>
      <c r="D831" s="138"/>
      <c r="E831" s="139"/>
      <c r="F831" s="139"/>
      <c r="G831" s="139"/>
      <c r="H831" s="139"/>
      <c r="I831" s="139"/>
      <c r="J831" s="8"/>
    </row>
    <row r="832" ht="12.75">
      <c r="A832" s="136"/>
      <c r="B832" s="137"/>
      <c r="C832" s="137"/>
      <c r="D832" s="138"/>
      <c r="E832" s="139"/>
      <c r="F832" s="139"/>
      <c r="G832" s="139"/>
      <c r="H832" s="139"/>
      <c r="I832" s="139"/>
      <c r="J832" s="8"/>
    </row>
    <row r="833" ht="12.75">
      <c r="A833" s="136"/>
      <c r="B833" s="137"/>
      <c r="C833" s="137"/>
      <c r="D833" s="138"/>
      <c r="E833" s="139"/>
      <c r="F833" s="139"/>
      <c r="G833" s="139"/>
      <c r="H833" s="139"/>
      <c r="I833" s="139"/>
      <c r="J833" s="8"/>
    </row>
    <row r="834" ht="12.75">
      <c r="A834" s="136"/>
      <c r="B834" s="137"/>
      <c r="C834" s="137"/>
      <c r="D834" s="138"/>
      <c r="E834" s="139"/>
      <c r="F834" s="139"/>
      <c r="G834" s="139"/>
      <c r="H834" s="139"/>
      <c r="I834" s="139"/>
      <c r="J834" s="8"/>
    </row>
    <row r="835" ht="12.75">
      <c r="A835" s="136"/>
      <c r="B835" s="137"/>
      <c r="C835" s="137"/>
      <c r="D835" s="138"/>
      <c r="E835" s="139"/>
      <c r="F835" s="139"/>
      <c r="G835" s="139"/>
      <c r="H835" s="139"/>
      <c r="I835" s="139"/>
      <c r="J835" s="8"/>
    </row>
    <row r="836" ht="12.75">
      <c r="A836" s="136"/>
      <c r="B836" s="137"/>
      <c r="C836" s="137"/>
      <c r="D836" s="138"/>
      <c r="E836" s="139"/>
      <c r="F836" s="139"/>
      <c r="G836" s="139"/>
      <c r="H836" s="139"/>
      <c r="I836" s="139"/>
      <c r="J836" s="8"/>
    </row>
    <row r="837" ht="12.75">
      <c r="A837" s="136"/>
      <c r="B837" s="137"/>
      <c r="C837" s="137"/>
      <c r="D837" s="138"/>
      <c r="E837" s="139"/>
      <c r="F837" s="139"/>
      <c r="G837" s="139"/>
      <c r="H837" s="139"/>
      <c r="I837" s="139"/>
      <c r="J837" s="8"/>
    </row>
    <row r="838" ht="12.75">
      <c r="A838" s="136"/>
      <c r="B838" s="137"/>
      <c r="C838" s="137"/>
      <c r="D838" s="138"/>
      <c r="E838" s="139"/>
      <c r="F838" s="139"/>
      <c r="G838" s="139"/>
      <c r="H838" s="139"/>
      <c r="I838" s="139"/>
      <c r="J838" s="8"/>
    </row>
    <row r="839" ht="12.75">
      <c r="A839" s="136"/>
      <c r="B839" s="137"/>
      <c r="C839" s="137"/>
      <c r="D839" s="138"/>
      <c r="E839" s="139"/>
      <c r="F839" s="139"/>
      <c r="G839" s="139"/>
      <c r="H839" s="139"/>
      <c r="I839" s="139"/>
      <c r="J839" s="8"/>
    </row>
    <row r="840" ht="12.75">
      <c r="A840" s="136"/>
      <c r="B840" s="137"/>
      <c r="C840" s="137"/>
      <c r="D840" s="138"/>
      <c r="E840" s="139"/>
      <c r="F840" s="139"/>
      <c r="G840" s="139"/>
      <c r="H840" s="139"/>
      <c r="I840" s="139"/>
      <c r="J840" s="8"/>
    </row>
    <row r="841" ht="12.75">
      <c r="A841" s="136"/>
      <c r="B841" s="137"/>
      <c r="C841" s="137"/>
      <c r="D841" s="138"/>
      <c r="E841" s="139"/>
      <c r="F841" s="139"/>
      <c r="G841" s="139"/>
      <c r="H841" s="139"/>
      <c r="I841" s="139"/>
      <c r="J841" s="8"/>
    </row>
    <row r="842" ht="12.75">
      <c r="A842" s="136"/>
      <c r="B842" s="137"/>
      <c r="C842" s="137"/>
      <c r="D842" s="138"/>
      <c r="E842" s="139"/>
      <c r="F842" s="139"/>
      <c r="G842" s="139"/>
      <c r="H842" s="139"/>
      <c r="I842" s="139"/>
      <c r="J842" s="8"/>
    </row>
    <row r="843" ht="12.75">
      <c r="A843" s="136"/>
      <c r="B843" s="137"/>
      <c r="C843" s="137"/>
      <c r="D843" s="138"/>
      <c r="E843" s="139"/>
      <c r="F843" s="139"/>
      <c r="G843" s="139"/>
      <c r="H843" s="139"/>
      <c r="I843" s="139"/>
      <c r="J843" s="8"/>
    </row>
    <row r="844" ht="12.75">
      <c r="A844" s="136"/>
      <c r="B844" s="137"/>
      <c r="C844" s="137"/>
      <c r="D844" s="138"/>
      <c r="E844" s="139"/>
      <c r="F844" s="139"/>
      <c r="G844" s="139"/>
      <c r="H844" s="139"/>
      <c r="I844" s="139"/>
      <c r="J844" s="8"/>
    </row>
    <row r="845" ht="12.75">
      <c r="A845" s="136"/>
      <c r="B845" s="137"/>
      <c r="C845" s="137"/>
      <c r="D845" s="138"/>
      <c r="E845" s="139"/>
      <c r="F845" s="139"/>
      <c r="G845" s="139"/>
      <c r="H845" s="139"/>
      <c r="I845" s="139"/>
      <c r="J845" s="8"/>
    </row>
    <row r="846" ht="12.75">
      <c r="A846" s="136"/>
      <c r="B846" s="137"/>
      <c r="C846" s="137"/>
      <c r="D846" s="138"/>
      <c r="E846" s="139"/>
      <c r="F846" s="139"/>
      <c r="G846" s="139"/>
      <c r="H846" s="139"/>
      <c r="I846" s="139"/>
      <c r="J846" s="8"/>
    </row>
    <row r="847" ht="12.75">
      <c r="A847" s="136"/>
      <c r="B847" s="137"/>
      <c r="C847" s="137"/>
      <c r="D847" s="138"/>
      <c r="E847" s="139"/>
      <c r="F847" s="139"/>
      <c r="G847" s="139"/>
      <c r="H847" s="139"/>
      <c r="I847" s="139"/>
      <c r="J847" s="8"/>
    </row>
    <row r="848" ht="12.75">
      <c r="A848" s="136"/>
      <c r="B848" s="137"/>
      <c r="C848" s="137"/>
      <c r="D848" s="138"/>
      <c r="E848" s="139"/>
      <c r="F848" s="139"/>
      <c r="G848" s="139"/>
      <c r="H848" s="139"/>
      <c r="I848" s="139"/>
      <c r="J848" s="8"/>
    </row>
    <row r="849" ht="12.75">
      <c r="A849" s="136"/>
      <c r="B849" s="137"/>
      <c r="C849" s="137"/>
      <c r="D849" s="138"/>
      <c r="E849" s="139"/>
      <c r="F849" s="139"/>
      <c r="G849" s="139"/>
      <c r="H849" s="139"/>
      <c r="I849" s="139"/>
      <c r="J849" s="8"/>
    </row>
    <row r="850" ht="12.75">
      <c r="A850" s="136"/>
      <c r="B850" s="137"/>
      <c r="C850" s="137"/>
      <c r="D850" s="138"/>
      <c r="E850" s="139"/>
      <c r="F850" s="139"/>
      <c r="G850" s="139"/>
      <c r="H850" s="139"/>
      <c r="I850" s="139"/>
      <c r="J850" s="8"/>
    </row>
    <row r="851" ht="12.75">
      <c r="A851" s="136"/>
      <c r="B851" s="137"/>
      <c r="C851" s="137"/>
      <c r="D851" s="138"/>
      <c r="E851" s="139"/>
      <c r="F851" s="139"/>
      <c r="G851" s="139"/>
      <c r="H851" s="139"/>
      <c r="I851" s="139"/>
      <c r="J851" s="8"/>
    </row>
    <row r="852" ht="12.75">
      <c r="A852" s="136"/>
      <c r="B852" s="137"/>
      <c r="C852" s="137"/>
      <c r="D852" s="138"/>
      <c r="E852" s="139"/>
      <c r="F852" s="139"/>
      <c r="G852" s="139"/>
      <c r="H852" s="139"/>
      <c r="I852" s="139"/>
      <c r="J852" s="8"/>
    </row>
    <row r="853" ht="12.75">
      <c r="A853" s="136"/>
      <c r="B853" s="137"/>
      <c r="C853" s="137"/>
      <c r="D853" s="138"/>
      <c r="E853" s="139"/>
      <c r="F853" s="139"/>
      <c r="G853" s="139"/>
      <c r="H853" s="139"/>
      <c r="I853" s="139"/>
      <c r="J853" s="8"/>
    </row>
    <row r="854" ht="12.75">
      <c r="A854" s="136"/>
      <c r="B854" s="137"/>
      <c r="C854" s="137"/>
      <c r="D854" s="138"/>
      <c r="E854" s="139"/>
      <c r="F854" s="139"/>
      <c r="G854" s="139"/>
      <c r="H854" s="139"/>
      <c r="I854" s="139"/>
      <c r="J854" s="8"/>
    </row>
    <row r="855" ht="12.75">
      <c r="A855" s="136"/>
      <c r="B855" s="137"/>
      <c r="C855" s="137"/>
      <c r="D855" s="138"/>
      <c r="E855" s="139"/>
      <c r="F855" s="139"/>
      <c r="G855" s="139"/>
      <c r="H855" s="139"/>
      <c r="I855" s="139"/>
      <c r="J855" s="8"/>
    </row>
    <row r="856" ht="12.75">
      <c r="A856" s="136"/>
      <c r="B856" s="137"/>
      <c r="C856" s="137"/>
      <c r="D856" s="138"/>
      <c r="E856" s="139"/>
      <c r="F856" s="139"/>
      <c r="G856" s="139"/>
      <c r="H856" s="139"/>
      <c r="I856" s="139"/>
      <c r="J856" s="8"/>
    </row>
    <row r="857" ht="12.75">
      <c r="A857" s="136"/>
      <c r="B857" s="137"/>
      <c r="C857" s="137"/>
      <c r="D857" s="138"/>
      <c r="E857" s="139"/>
      <c r="F857" s="139"/>
      <c r="G857" s="139"/>
      <c r="H857" s="139"/>
      <c r="I857" s="139"/>
      <c r="J857" s="8"/>
    </row>
    <row r="858" ht="12.75">
      <c r="A858" s="136"/>
      <c r="B858" s="137"/>
      <c r="C858" s="137"/>
      <c r="D858" s="138"/>
      <c r="E858" s="139"/>
      <c r="F858" s="139"/>
      <c r="G858" s="139"/>
      <c r="H858" s="139"/>
      <c r="I858" s="139"/>
      <c r="J858" s="8"/>
    </row>
    <row r="859" ht="12.75">
      <c r="A859" s="136"/>
      <c r="B859" s="137"/>
      <c r="C859" s="137"/>
      <c r="D859" s="138"/>
      <c r="E859" s="139"/>
      <c r="F859" s="139"/>
      <c r="G859" s="139"/>
      <c r="H859" s="139"/>
      <c r="I859" s="139"/>
      <c r="J859" s="8"/>
    </row>
    <row r="860" ht="12.75">
      <c r="A860" s="136"/>
      <c r="B860" s="137"/>
      <c r="C860" s="137"/>
      <c r="D860" s="138"/>
      <c r="E860" s="139"/>
      <c r="F860" s="139"/>
      <c r="G860" s="139"/>
      <c r="H860" s="139"/>
      <c r="I860" s="139"/>
      <c r="J860" s="8"/>
    </row>
    <row r="861" ht="12.75">
      <c r="A861" s="136"/>
      <c r="B861" s="137"/>
      <c r="C861" s="137"/>
      <c r="D861" s="138"/>
      <c r="E861" s="139"/>
      <c r="F861" s="139"/>
      <c r="G861" s="139"/>
      <c r="H861" s="139"/>
      <c r="I861" s="139"/>
      <c r="J861" s="8"/>
    </row>
    <row r="862" ht="12.75">
      <c r="A862" s="136"/>
      <c r="B862" s="137"/>
      <c r="C862" s="137"/>
      <c r="D862" s="138"/>
      <c r="E862" s="139"/>
      <c r="F862" s="139"/>
      <c r="G862" s="139"/>
      <c r="H862" s="139"/>
      <c r="I862" s="139"/>
      <c r="J862" s="8"/>
    </row>
    <row r="863" ht="12.75">
      <c r="A863" s="136"/>
      <c r="B863" s="137"/>
      <c r="C863" s="137"/>
      <c r="D863" s="138"/>
      <c r="E863" s="139"/>
      <c r="F863" s="139"/>
      <c r="G863" s="139"/>
      <c r="H863" s="139"/>
      <c r="I863" s="139"/>
      <c r="J863" s="8"/>
    </row>
    <row r="864" ht="12.75">
      <c r="A864" s="136"/>
      <c r="B864" s="137"/>
      <c r="C864" s="137"/>
      <c r="D864" s="138"/>
      <c r="E864" s="139"/>
      <c r="F864" s="139"/>
      <c r="G864" s="139"/>
      <c r="H864" s="139"/>
      <c r="I864" s="139"/>
      <c r="J864" s="8"/>
    </row>
    <row r="865" ht="12.75">
      <c r="A865" s="136"/>
      <c r="B865" s="137"/>
      <c r="C865" s="137"/>
      <c r="D865" s="138"/>
      <c r="E865" s="139"/>
      <c r="F865" s="139"/>
      <c r="G865" s="139"/>
      <c r="H865" s="139"/>
      <c r="I865" s="139"/>
      <c r="J865" s="8"/>
    </row>
    <row r="866" ht="12.75">
      <c r="A866" s="136"/>
      <c r="B866" s="137"/>
      <c r="C866" s="137"/>
      <c r="D866" s="138"/>
      <c r="E866" s="139"/>
      <c r="F866" s="139"/>
      <c r="G866" s="139"/>
      <c r="H866" s="139"/>
      <c r="I866" s="139"/>
      <c r="J866" s="8"/>
    </row>
    <row r="867" ht="12.75">
      <c r="A867" s="136"/>
      <c r="B867" s="137"/>
      <c r="C867" s="137"/>
      <c r="D867" s="138"/>
      <c r="E867" s="139"/>
      <c r="F867" s="139"/>
      <c r="G867" s="139"/>
      <c r="H867" s="139"/>
      <c r="I867" s="139"/>
      <c r="J867" s="8"/>
    </row>
    <row r="868" ht="12.75">
      <c r="A868" s="136"/>
      <c r="B868" s="137"/>
      <c r="C868" s="137"/>
      <c r="D868" s="138"/>
      <c r="E868" s="139"/>
      <c r="F868" s="139"/>
      <c r="G868" s="139"/>
      <c r="H868" s="139"/>
      <c r="I868" s="139"/>
      <c r="J868" s="8"/>
    </row>
    <row r="869" ht="12.75">
      <c r="A869" s="136"/>
      <c r="B869" s="137"/>
      <c r="C869" s="137"/>
      <c r="D869" s="138"/>
      <c r="E869" s="139"/>
      <c r="F869" s="139"/>
      <c r="G869" s="139"/>
      <c r="H869" s="139"/>
      <c r="I869" s="139"/>
      <c r="J869" s="8"/>
    </row>
    <row r="870" ht="12.75">
      <c r="A870" s="136"/>
      <c r="B870" s="137"/>
      <c r="C870" s="137"/>
      <c r="D870" s="138"/>
      <c r="E870" s="139"/>
      <c r="F870" s="139"/>
      <c r="G870" s="139"/>
      <c r="H870" s="139"/>
      <c r="I870" s="139"/>
      <c r="J870" s="8"/>
    </row>
    <row r="871" ht="12.75">
      <c r="A871" s="136"/>
      <c r="B871" s="137"/>
      <c r="C871" s="137"/>
      <c r="D871" s="138"/>
      <c r="E871" s="139"/>
      <c r="F871" s="139"/>
      <c r="G871" s="139"/>
      <c r="H871" s="139"/>
      <c r="I871" s="139"/>
      <c r="J871" s="8"/>
    </row>
    <row r="872" ht="12.75">
      <c r="A872" s="136"/>
      <c r="B872" s="137"/>
      <c r="C872" s="137"/>
      <c r="D872" s="138"/>
      <c r="E872" s="139"/>
      <c r="F872" s="139"/>
      <c r="G872" s="139"/>
      <c r="H872" s="139"/>
      <c r="I872" s="139"/>
      <c r="J872" s="8"/>
    </row>
    <row r="873" ht="12.75">
      <c r="A873" s="136"/>
      <c r="B873" s="137"/>
      <c r="C873" s="137"/>
      <c r="D873" s="138"/>
      <c r="E873" s="139"/>
      <c r="F873" s="139"/>
      <c r="G873" s="139"/>
      <c r="H873" s="139"/>
      <c r="I873" s="139"/>
      <c r="J873" s="8"/>
    </row>
    <row r="874" ht="12.75">
      <c r="A874" s="136"/>
      <c r="B874" s="137"/>
      <c r="C874" s="137"/>
      <c r="D874" s="138"/>
      <c r="E874" s="139"/>
      <c r="F874" s="139"/>
      <c r="G874" s="139"/>
      <c r="H874" s="139"/>
      <c r="I874" s="139"/>
      <c r="J874" s="8"/>
    </row>
    <row r="875" ht="12.75">
      <c r="A875" s="136"/>
      <c r="B875" s="137"/>
      <c r="C875" s="137"/>
      <c r="D875" s="138"/>
      <c r="E875" s="139"/>
      <c r="F875" s="139"/>
      <c r="G875" s="139"/>
      <c r="H875" s="139"/>
      <c r="I875" s="139"/>
      <c r="J875" s="8"/>
    </row>
    <row r="876" ht="12.75">
      <c r="A876" s="136"/>
      <c r="B876" s="137"/>
      <c r="C876" s="137"/>
      <c r="D876" s="138"/>
      <c r="E876" s="139"/>
      <c r="F876" s="139"/>
      <c r="G876" s="139"/>
      <c r="H876" s="139"/>
      <c r="I876" s="139"/>
      <c r="J876" s="8"/>
    </row>
    <row r="877" ht="12.75">
      <c r="A877" s="136"/>
      <c r="B877" s="137"/>
      <c r="C877" s="137"/>
      <c r="D877" s="138"/>
      <c r="E877" s="139"/>
      <c r="F877" s="139"/>
      <c r="G877" s="139"/>
      <c r="H877" s="139"/>
      <c r="I877" s="139"/>
      <c r="J877" s="8"/>
    </row>
    <row r="878" ht="12.75">
      <c r="A878" s="136"/>
      <c r="B878" s="137"/>
      <c r="C878" s="137"/>
      <c r="D878" s="138"/>
      <c r="E878" s="139"/>
      <c r="F878" s="139"/>
      <c r="G878" s="139"/>
      <c r="H878" s="139"/>
      <c r="I878" s="139"/>
      <c r="J878" s="8"/>
    </row>
    <row r="879" ht="12.75">
      <c r="A879" s="136"/>
      <c r="B879" s="137"/>
      <c r="C879" s="137"/>
      <c r="D879" s="138"/>
      <c r="E879" s="139"/>
      <c r="F879" s="139"/>
      <c r="G879" s="139"/>
      <c r="H879" s="139"/>
      <c r="I879" s="139"/>
      <c r="J879" s="8"/>
    </row>
    <row r="880" ht="12.75">
      <c r="A880" s="136"/>
      <c r="B880" s="137"/>
      <c r="C880" s="137"/>
      <c r="D880" s="138"/>
      <c r="E880" s="139"/>
      <c r="F880" s="139"/>
      <c r="G880" s="139"/>
      <c r="H880" s="139"/>
      <c r="I880" s="139"/>
      <c r="J880" s="8"/>
    </row>
    <row r="881" ht="12.75">
      <c r="A881" s="136"/>
      <c r="B881" s="137"/>
      <c r="C881" s="137"/>
      <c r="D881" s="138"/>
      <c r="E881" s="139"/>
      <c r="F881" s="139"/>
      <c r="G881" s="139"/>
      <c r="H881" s="139"/>
      <c r="I881" s="139"/>
      <c r="J881" s="8"/>
    </row>
    <row r="882" ht="12.75">
      <c r="A882" s="136"/>
      <c r="B882" s="137"/>
      <c r="C882" s="137"/>
      <c r="D882" s="138"/>
      <c r="E882" s="139"/>
      <c r="F882" s="139"/>
      <c r="G882" s="139"/>
      <c r="H882" s="139"/>
      <c r="I882" s="139"/>
      <c r="J882" s="8"/>
    </row>
    <row r="883" ht="12.75">
      <c r="A883" s="136"/>
      <c r="B883" s="137"/>
      <c r="C883" s="137"/>
      <c r="D883" s="138"/>
      <c r="E883" s="139"/>
      <c r="F883" s="139"/>
      <c r="G883" s="139"/>
      <c r="H883" s="139"/>
      <c r="I883" s="139"/>
      <c r="J883" s="8"/>
    </row>
    <row r="884" ht="12.75">
      <c r="A884" s="136"/>
      <c r="B884" s="137"/>
      <c r="C884" s="137"/>
      <c r="D884" s="138"/>
      <c r="E884" s="139"/>
      <c r="F884" s="139"/>
      <c r="G884" s="139"/>
      <c r="H884" s="139"/>
      <c r="I884" s="139"/>
      <c r="J884" s="8"/>
    </row>
    <row r="885" ht="12.75">
      <c r="A885" s="136"/>
      <c r="B885" s="137"/>
      <c r="C885" s="137"/>
      <c r="D885" s="138"/>
      <c r="E885" s="139"/>
      <c r="F885" s="139"/>
      <c r="G885" s="139"/>
      <c r="H885" s="139"/>
      <c r="I885" s="139"/>
      <c r="J885" s="8"/>
    </row>
    <row r="886" ht="12.75">
      <c r="A886" s="136"/>
      <c r="B886" s="137"/>
      <c r="C886" s="137"/>
      <c r="D886" s="138"/>
      <c r="E886" s="139"/>
      <c r="F886" s="139"/>
      <c r="G886" s="139"/>
      <c r="H886" s="139"/>
      <c r="I886" s="139"/>
      <c r="J886" s="8"/>
    </row>
    <row r="887" ht="12.75">
      <c r="A887" s="136"/>
      <c r="B887" s="137"/>
      <c r="C887" s="137"/>
      <c r="D887" s="138"/>
      <c r="E887" s="139"/>
      <c r="F887" s="139"/>
      <c r="G887" s="139"/>
      <c r="H887" s="139"/>
      <c r="I887" s="139"/>
      <c r="J887" s="8"/>
    </row>
    <row r="888" ht="12.75">
      <c r="A888" s="136"/>
      <c r="B888" s="137"/>
      <c r="C888" s="137"/>
      <c r="D888" s="138"/>
      <c r="E888" s="139"/>
      <c r="F888" s="139"/>
      <c r="G888" s="139"/>
      <c r="H888" s="139"/>
      <c r="I888" s="139"/>
      <c r="J888" s="8"/>
    </row>
    <row r="889" ht="12.75">
      <c r="A889" s="136"/>
      <c r="B889" s="137"/>
      <c r="C889" s="137"/>
      <c r="D889" s="138"/>
      <c r="E889" s="139"/>
      <c r="F889" s="139"/>
      <c r="G889" s="139"/>
      <c r="H889" s="139"/>
      <c r="I889" s="139"/>
      <c r="J889" s="8"/>
    </row>
    <row r="890" ht="12.75">
      <c r="A890" s="136"/>
      <c r="B890" s="137"/>
      <c r="C890" s="137"/>
      <c r="D890" s="138"/>
      <c r="E890" s="139"/>
      <c r="F890" s="139"/>
      <c r="G890" s="139"/>
      <c r="H890" s="139"/>
      <c r="I890" s="139"/>
      <c r="J890" s="8"/>
    </row>
    <row r="891" ht="12.75">
      <c r="A891" s="136"/>
      <c r="B891" s="137"/>
      <c r="C891" s="137"/>
      <c r="D891" s="138"/>
      <c r="E891" s="139"/>
      <c r="F891" s="139"/>
      <c r="G891" s="139"/>
      <c r="H891" s="139"/>
      <c r="I891" s="139"/>
      <c r="J891" s="8"/>
    </row>
    <row r="892" ht="12.75">
      <c r="A892" s="136"/>
      <c r="B892" s="137"/>
      <c r="C892" s="137"/>
      <c r="D892" s="138"/>
      <c r="E892" s="139"/>
      <c r="F892" s="139"/>
      <c r="G892" s="139"/>
      <c r="H892" s="139"/>
      <c r="I892" s="139"/>
      <c r="J892" s="8"/>
    </row>
    <row r="893" ht="12.75">
      <c r="A893" s="136"/>
      <c r="B893" s="137"/>
      <c r="C893" s="137"/>
      <c r="D893" s="138"/>
      <c r="E893" s="139"/>
      <c r="F893" s="139"/>
      <c r="G893" s="139"/>
      <c r="H893" s="139"/>
      <c r="I893" s="139"/>
      <c r="J893" s="8"/>
    </row>
    <row r="894" ht="12.75">
      <c r="A894" s="136"/>
      <c r="B894" s="137"/>
      <c r="C894" s="137"/>
      <c r="D894" s="138"/>
      <c r="E894" s="139"/>
      <c r="F894" s="139"/>
      <c r="G894" s="139"/>
      <c r="H894" s="139"/>
      <c r="I894" s="139"/>
      <c r="J894" s="8"/>
    </row>
    <row r="895" ht="12.75">
      <c r="A895" s="136"/>
      <c r="B895" s="137"/>
      <c r="C895" s="137"/>
      <c r="D895" s="138"/>
      <c r="E895" s="139"/>
      <c r="F895" s="139"/>
      <c r="G895" s="139"/>
      <c r="H895" s="139"/>
      <c r="I895" s="139"/>
      <c r="J895" s="8"/>
    </row>
    <row r="896" ht="12.75">
      <c r="A896" s="136"/>
      <c r="B896" s="137"/>
      <c r="C896" s="137"/>
      <c r="D896" s="138"/>
      <c r="E896" s="139"/>
      <c r="F896" s="139"/>
      <c r="G896" s="139"/>
      <c r="H896" s="139"/>
      <c r="I896" s="139"/>
      <c r="J896" s="8"/>
    </row>
    <row r="897" ht="12.75">
      <c r="A897" s="136"/>
      <c r="B897" s="137"/>
      <c r="C897" s="137"/>
      <c r="D897" s="138"/>
      <c r="E897" s="139"/>
      <c r="F897" s="139"/>
      <c r="G897" s="139"/>
      <c r="H897" s="139"/>
      <c r="I897" s="139"/>
      <c r="J897" s="8"/>
    </row>
    <row r="898" ht="12.75">
      <c r="A898" s="136"/>
      <c r="B898" s="137"/>
      <c r="C898" s="137"/>
      <c r="D898" s="138"/>
      <c r="E898" s="139"/>
      <c r="F898" s="139"/>
      <c r="G898" s="139"/>
      <c r="H898" s="139"/>
      <c r="I898" s="139"/>
      <c r="J898" s="8"/>
    </row>
    <row r="899" ht="12.75">
      <c r="A899" s="136"/>
      <c r="B899" s="137"/>
      <c r="C899" s="137"/>
      <c r="D899" s="138"/>
      <c r="E899" s="139"/>
      <c r="F899" s="139"/>
      <c r="G899" s="139"/>
      <c r="H899" s="139"/>
      <c r="I899" s="139"/>
      <c r="J899" s="8"/>
    </row>
    <row r="900" ht="12.75">
      <c r="A900" s="136"/>
      <c r="B900" s="137"/>
      <c r="C900" s="137"/>
      <c r="D900" s="138"/>
      <c r="E900" s="139"/>
      <c r="F900" s="139"/>
      <c r="G900" s="139"/>
      <c r="H900" s="139"/>
      <c r="I900" s="139"/>
      <c r="J900" s="8"/>
    </row>
    <row r="901" ht="12.75">
      <c r="A901" s="136"/>
      <c r="B901" s="137"/>
      <c r="C901" s="137"/>
      <c r="D901" s="138"/>
      <c r="E901" s="139"/>
      <c r="F901" s="139"/>
      <c r="G901" s="139"/>
      <c r="H901" s="139"/>
      <c r="I901" s="139"/>
      <c r="J901" s="8"/>
    </row>
    <row r="902" ht="12.75">
      <c r="A902" s="136"/>
      <c r="B902" s="137"/>
      <c r="C902" s="137"/>
      <c r="D902" s="138"/>
      <c r="E902" s="139"/>
      <c r="F902" s="139"/>
      <c r="G902" s="139"/>
      <c r="H902" s="139"/>
      <c r="I902" s="139"/>
      <c r="J902" s="8"/>
    </row>
    <row r="903" ht="12.75">
      <c r="A903" s="136"/>
      <c r="B903" s="137"/>
      <c r="C903" s="137"/>
      <c r="D903" s="138"/>
      <c r="E903" s="139"/>
      <c r="F903" s="139"/>
      <c r="G903" s="139"/>
      <c r="H903" s="139"/>
      <c r="I903" s="139"/>
      <c r="J903" s="8"/>
    </row>
    <row r="904" ht="12.75">
      <c r="A904" s="136"/>
      <c r="B904" s="137"/>
      <c r="C904" s="137"/>
      <c r="D904" s="138"/>
      <c r="E904" s="139"/>
      <c r="F904" s="139"/>
      <c r="G904" s="139"/>
      <c r="H904" s="139"/>
      <c r="I904" s="139"/>
      <c r="J904" s="8"/>
    </row>
    <row r="905" ht="12.75">
      <c r="A905" s="136"/>
      <c r="B905" s="137"/>
      <c r="C905" s="137"/>
      <c r="D905" s="138"/>
      <c r="E905" s="139"/>
      <c r="F905" s="139"/>
      <c r="G905" s="139"/>
      <c r="H905" s="139"/>
      <c r="I905" s="139"/>
      <c r="J905" s="8"/>
    </row>
    <row r="906" ht="12.75">
      <c r="A906" s="136"/>
      <c r="B906" s="137"/>
      <c r="C906" s="137"/>
      <c r="D906" s="138"/>
      <c r="E906" s="139"/>
      <c r="F906" s="139"/>
      <c r="G906" s="139"/>
      <c r="H906" s="139"/>
      <c r="I906" s="139"/>
      <c r="J906" s="8"/>
    </row>
    <row r="907" ht="12.75">
      <c r="A907" s="136"/>
      <c r="B907" s="137"/>
      <c r="C907" s="137"/>
      <c r="D907" s="138"/>
      <c r="E907" s="139"/>
      <c r="F907" s="139"/>
      <c r="G907" s="139"/>
      <c r="H907" s="139"/>
      <c r="I907" s="139"/>
      <c r="J907" s="8"/>
    </row>
    <row r="908" ht="12.75">
      <c r="A908" s="136"/>
      <c r="B908" s="137"/>
      <c r="C908" s="137"/>
      <c r="D908" s="138"/>
      <c r="E908" s="139"/>
      <c r="F908" s="139"/>
      <c r="G908" s="139"/>
      <c r="H908" s="139"/>
      <c r="I908" s="139"/>
      <c r="J908" s="8"/>
    </row>
    <row r="909" ht="12.75">
      <c r="A909" s="136"/>
      <c r="B909" s="137"/>
      <c r="C909" s="137"/>
      <c r="D909" s="138"/>
      <c r="E909" s="139"/>
      <c r="F909" s="139"/>
      <c r="G909" s="139"/>
      <c r="H909" s="139"/>
      <c r="I909" s="139"/>
      <c r="J909" s="8"/>
    </row>
    <row r="910" ht="12.75">
      <c r="A910" s="136"/>
      <c r="B910" s="137"/>
      <c r="C910" s="137"/>
      <c r="D910" s="138"/>
      <c r="E910" s="139"/>
      <c r="F910" s="139"/>
      <c r="G910" s="139"/>
      <c r="H910" s="139"/>
      <c r="I910" s="139"/>
      <c r="J910" s="8"/>
    </row>
    <row r="911" ht="12.75">
      <c r="A911" s="136"/>
      <c r="B911" s="137"/>
      <c r="C911" s="137"/>
      <c r="D911" s="138"/>
      <c r="E911" s="139"/>
      <c r="F911" s="139"/>
      <c r="G911" s="139"/>
      <c r="H911" s="139"/>
      <c r="I911" s="139"/>
      <c r="J911" s="8"/>
    </row>
    <row r="912" ht="12.75">
      <c r="A912" s="136"/>
      <c r="B912" s="137"/>
      <c r="C912" s="137"/>
      <c r="D912" s="138"/>
      <c r="E912" s="139"/>
      <c r="F912" s="139"/>
      <c r="G912" s="139"/>
      <c r="H912" s="139"/>
      <c r="I912" s="139"/>
      <c r="J912" s="8"/>
    </row>
    <row r="913" ht="12.75">
      <c r="A913" s="136"/>
      <c r="B913" s="137"/>
      <c r="C913" s="137"/>
      <c r="D913" s="138"/>
      <c r="E913" s="139"/>
      <c r="F913" s="139"/>
      <c r="G913" s="139"/>
      <c r="H913" s="139"/>
      <c r="I913" s="139"/>
      <c r="J913" s="8"/>
    </row>
    <row r="914" ht="12.75">
      <c r="A914" s="136"/>
      <c r="B914" s="137"/>
      <c r="C914" s="137"/>
      <c r="D914" s="138"/>
      <c r="E914" s="139"/>
      <c r="F914" s="139"/>
      <c r="G914" s="139"/>
      <c r="H914" s="139"/>
      <c r="I914" s="139"/>
      <c r="J914" s="8"/>
    </row>
    <row r="915" ht="12.75">
      <c r="A915" s="136"/>
      <c r="B915" s="137"/>
      <c r="C915" s="137"/>
      <c r="D915" s="138"/>
      <c r="E915" s="139"/>
      <c r="F915" s="139"/>
      <c r="G915" s="139"/>
      <c r="H915" s="139"/>
      <c r="I915" s="139"/>
      <c r="J915" s="8"/>
    </row>
    <row r="916" ht="12.75">
      <c r="A916" s="136"/>
      <c r="B916" s="137"/>
      <c r="C916" s="137"/>
      <c r="D916" s="138"/>
      <c r="E916" s="139"/>
      <c r="F916" s="139"/>
      <c r="G916" s="139"/>
      <c r="H916" s="139"/>
      <c r="I916" s="139"/>
      <c r="J916" s="8"/>
    </row>
    <row r="917" ht="12.75">
      <c r="A917" s="136"/>
      <c r="B917" s="137"/>
      <c r="C917" s="137"/>
      <c r="D917" s="138"/>
      <c r="E917" s="139"/>
      <c r="F917" s="139"/>
      <c r="G917" s="139"/>
      <c r="H917" s="139"/>
      <c r="I917" s="139"/>
      <c r="J917" s="8"/>
    </row>
    <row r="918" ht="12.75">
      <c r="A918" s="136"/>
      <c r="B918" s="137"/>
      <c r="C918" s="137"/>
      <c r="D918" s="138"/>
      <c r="E918" s="139"/>
      <c r="F918" s="139"/>
      <c r="G918" s="139"/>
      <c r="H918" s="139"/>
      <c r="I918" s="139"/>
      <c r="J918" s="8"/>
    </row>
    <row r="919" ht="12.75">
      <c r="A919" s="136"/>
      <c r="B919" s="137"/>
      <c r="C919" s="137"/>
      <c r="D919" s="138"/>
      <c r="E919" s="139"/>
      <c r="F919" s="139"/>
      <c r="G919" s="139"/>
      <c r="H919" s="139"/>
      <c r="I919" s="139"/>
      <c r="J919" s="8"/>
    </row>
    <row r="920" ht="12.75">
      <c r="A920" s="136"/>
      <c r="B920" s="137"/>
      <c r="C920" s="137"/>
      <c r="D920" s="138"/>
      <c r="E920" s="139"/>
      <c r="F920" s="139"/>
      <c r="G920" s="139"/>
      <c r="H920" s="139"/>
      <c r="I920" s="139"/>
      <c r="J920" s="8"/>
    </row>
    <row r="921" ht="12.75">
      <c r="A921" s="136"/>
      <c r="B921" s="137"/>
      <c r="C921" s="137"/>
      <c r="D921" s="138"/>
      <c r="E921" s="139"/>
      <c r="F921" s="139"/>
      <c r="G921" s="139"/>
      <c r="H921" s="139"/>
      <c r="I921" s="139"/>
      <c r="J921" s="8"/>
    </row>
    <row r="922" ht="12.75">
      <c r="A922" s="136"/>
      <c r="B922" s="137"/>
      <c r="C922" s="137"/>
      <c r="D922" s="138"/>
      <c r="E922" s="139"/>
      <c r="F922" s="139"/>
      <c r="G922" s="139"/>
      <c r="H922" s="139"/>
      <c r="I922" s="139"/>
      <c r="J922" s="8"/>
    </row>
    <row r="923" ht="12.75">
      <c r="A923" s="136"/>
      <c r="B923" s="137"/>
      <c r="C923" s="137"/>
      <c r="D923" s="138"/>
      <c r="E923" s="139"/>
      <c r="F923" s="139"/>
      <c r="G923" s="139"/>
      <c r="H923" s="139"/>
      <c r="I923" s="139"/>
      <c r="J923" s="8"/>
    </row>
    <row r="924" ht="12.75">
      <c r="A924" s="136"/>
      <c r="B924" s="137"/>
      <c r="C924" s="137"/>
      <c r="D924" s="138"/>
      <c r="E924" s="139"/>
      <c r="F924" s="139"/>
      <c r="G924" s="139"/>
      <c r="H924" s="139"/>
      <c r="I924" s="139"/>
      <c r="J924" s="8"/>
    </row>
    <row r="925" ht="12.75">
      <c r="A925" s="136"/>
      <c r="B925" s="137"/>
      <c r="C925" s="137"/>
      <c r="D925" s="138"/>
      <c r="E925" s="139"/>
      <c r="F925" s="139"/>
      <c r="G925" s="139"/>
      <c r="H925" s="139"/>
      <c r="I925" s="139"/>
      <c r="J925" s="8"/>
    </row>
    <row r="926" ht="12.75">
      <c r="A926" s="136"/>
      <c r="B926" s="137"/>
      <c r="C926" s="137"/>
      <c r="D926" s="138"/>
      <c r="E926" s="139"/>
      <c r="F926" s="139"/>
      <c r="G926" s="139"/>
      <c r="H926" s="139"/>
      <c r="I926" s="139"/>
      <c r="J926" s="8"/>
    </row>
    <row r="927" ht="12.75">
      <c r="A927" s="136"/>
      <c r="B927" s="137"/>
      <c r="C927" s="137"/>
      <c r="D927" s="138"/>
      <c r="E927" s="139"/>
      <c r="F927" s="139"/>
      <c r="G927" s="139"/>
      <c r="H927" s="139"/>
      <c r="I927" s="139"/>
      <c r="J927" s="8"/>
    </row>
    <row r="928" ht="12.75">
      <c r="A928" s="136"/>
      <c r="B928" s="137"/>
      <c r="C928" s="137"/>
      <c r="D928" s="138"/>
      <c r="E928" s="139"/>
      <c r="F928" s="139"/>
      <c r="G928" s="139"/>
      <c r="H928" s="139"/>
      <c r="I928" s="139"/>
      <c r="J928" s="8"/>
    </row>
    <row r="929" ht="12.75">
      <c r="A929" s="136"/>
      <c r="B929" s="137"/>
      <c r="C929" s="137"/>
      <c r="D929" s="138"/>
      <c r="E929" s="139"/>
      <c r="F929" s="139"/>
      <c r="G929" s="139"/>
      <c r="H929" s="139"/>
      <c r="I929" s="139"/>
      <c r="J929" s="8"/>
    </row>
    <row r="930" ht="12.75">
      <c r="A930" s="136"/>
      <c r="B930" s="137"/>
      <c r="C930" s="137"/>
      <c r="D930" s="138"/>
      <c r="E930" s="139"/>
      <c r="F930" s="139"/>
      <c r="G930" s="139"/>
      <c r="H930" s="139"/>
      <c r="I930" s="139"/>
      <c r="J930" s="8"/>
    </row>
    <row r="931" ht="12.75">
      <c r="A931" s="136"/>
      <c r="B931" s="137"/>
      <c r="C931" s="137"/>
      <c r="D931" s="138"/>
      <c r="E931" s="139"/>
      <c r="F931" s="139"/>
      <c r="G931" s="139"/>
      <c r="H931" s="139"/>
      <c r="I931" s="139"/>
      <c r="J931" s="8"/>
    </row>
    <row r="932" ht="12.75">
      <c r="A932" s="136"/>
      <c r="B932" s="137"/>
      <c r="C932" s="137"/>
      <c r="D932" s="138"/>
      <c r="E932" s="139"/>
      <c r="F932" s="139"/>
      <c r="G932" s="139"/>
      <c r="H932" s="139"/>
      <c r="I932" s="139"/>
      <c r="J932" s="8"/>
    </row>
    <row r="933" ht="12.75">
      <c r="A933" s="136"/>
      <c r="B933" s="137"/>
      <c r="C933" s="137"/>
      <c r="D933" s="138"/>
      <c r="E933" s="139"/>
      <c r="F933" s="139"/>
      <c r="G933" s="139"/>
      <c r="H933" s="139"/>
      <c r="I933" s="139"/>
      <c r="J933" s="8"/>
    </row>
    <row r="934" ht="12.75">
      <c r="A934" s="136"/>
      <c r="B934" s="137"/>
      <c r="C934" s="137"/>
      <c r="D934" s="138"/>
      <c r="E934" s="139"/>
      <c r="F934" s="139"/>
      <c r="G934" s="139"/>
      <c r="H934" s="139"/>
      <c r="I934" s="139"/>
      <c r="J934" s="8"/>
    </row>
    <row r="935" ht="12.75">
      <c r="A935" s="136"/>
      <c r="B935" s="137"/>
      <c r="C935" s="137"/>
      <c r="D935" s="138"/>
      <c r="E935" s="139"/>
      <c r="F935" s="139"/>
      <c r="G935" s="139"/>
      <c r="H935" s="139"/>
      <c r="I935" s="139"/>
      <c r="J935" s="8"/>
    </row>
    <row r="936" ht="12.75">
      <c r="A936" s="136"/>
      <c r="B936" s="137"/>
      <c r="C936" s="137"/>
      <c r="D936" s="138"/>
      <c r="E936" s="139"/>
      <c r="F936" s="139"/>
      <c r="G936" s="139"/>
      <c r="H936" s="139"/>
      <c r="I936" s="139"/>
      <c r="J936" s="8"/>
    </row>
    <row r="937" ht="12.75">
      <c r="A937" s="136"/>
      <c r="B937" s="137"/>
      <c r="C937" s="137"/>
      <c r="D937" s="138"/>
      <c r="E937" s="139"/>
      <c r="F937" s="139"/>
      <c r="G937" s="139"/>
      <c r="H937" s="139"/>
      <c r="I937" s="139"/>
      <c r="J937" s="8"/>
    </row>
    <row r="938" ht="12.75">
      <c r="A938" s="136"/>
      <c r="B938" s="137"/>
      <c r="C938" s="137"/>
      <c r="D938" s="138"/>
      <c r="E938" s="139"/>
      <c r="F938" s="139"/>
      <c r="G938" s="139"/>
      <c r="H938" s="139"/>
      <c r="I938" s="139"/>
      <c r="J938" s="8"/>
    </row>
    <row r="939" ht="12.75">
      <c r="A939" s="136"/>
      <c r="B939" s="137"/>
      <c r="C939" s="137"/>
      <c r="D939" s="138"/>
      <c r="E939" s="139"/>
      <c r="F939" s="139"/>
      <c r="G939" s="139"/>
      <c r="H939" s="139"/>
      <c r="I939" s="139"/>
      <c r="J939" s="8"/>
    </row>
    <row r="940" ht="12.75">
      <c r="A940" s="136"/>
      <c r="B940" s="137"/>
      <c r="C940" s="137"/>
      <c r="D940" s="138"/>
      <c r="E940" s="139"/>
      <c r="F940" s="139"/>
      <c r="G940" s="139"/>
      <c r="H940" s="139"/>
      <c r="I940" s="139"/>
      <c r="J940" s="8"/>
    </row>
    <row r="941" ht="12.75">
      <c r="A941" s="136"/>
      <c r="B941" s="137"/>
      <c r="C941" s="137"/>
      <c r="D941" s="138"/>
      <c r="E941" s="139"/>
      <c r="F941" s="139"/>
      <c r="G941" s="139"/>
      <c r="H941" s="139"/>
      <c r="I941" s="139"/>
      <c r="J941" s="8"/>
    </row>
    <row r="942" ht="12.75">
      <c r="A942" s="136"/>
      <c r="B942" s="137"/>
      <c r="C942" s="137"/>
      <c r="D942" s="138"/>
      <c r="E942" s="139"/>
      <c r="F942" s="139"/>
      <c r="G942" s="139"/>
      <c r="H942" s="139"/>
      <c r="I942" s="139"/>
      <c r="J942" s="8"/>
    </row>
    <row r="943" ht="12.75">
      <c r="A943" s="136"/>
      <c r="B943" s="137"/>
      <c r="C943" s="137"/>
      <c r="D943" s="138"/>
      <c r="E943" s="139"/>
      <c r="F943" s="139"/>
      <c r="G943" s="139"/>
      <c r="H943" s="139"/>
      <c r="I943" s="139"/>
      <c r="J943" s="8"/>
    </row>
    <row r="944" ht="12.75">
      <c r="A944" s="136"/>
      <c r="B944" s="137"/>
      <c r="C944" s="137"/>
      <c r="D944" s="138"/>
      <c r="E944" s="139"/>
      <c r="F944" s="139"/>
      <c r="G944" s="139"/>
      <c r="H944" s="139"/>
      <c r="I944" s="139"/>
      <c r="J944" s="8"/>
    </row>
    <row r="945" ht="12.75">
      <c r="A945" s="136"/>
      <c r="B945" s="137"/>
      <c r="C945" s="137"/>
      <c r="D945" s="138"/>
      <c r="E945" s="139"/>
      <c r="F945" s="139"/>
      <c r="G945" s="139"/>
      <c r="H945" s="139"/>
      <c r="I945" s="139"/>
      <c r="J945" s="8"/>
    </row>
    <row r="946" ht="12.75">
      <c r="A946" s="136"/>
      <c r="B946" s="137"/>
      <c r="C946" s="137"/>
      <c r="D946" s="138"/>
      <c r="E946" s="139"/>
      <c r="F946" s="139"/>
      <c r="G946" s="139"/>
      <c r="H946" s="139"/>
      <c r="I946" s="139"/>
      <c r="J946" s="8"/>
    </row>
    <row r="947" ht="12.75">
      <c r="A947" s="136"/>
      <c r="B947" s="137"/>
      <c r="C947" s="137"/>
      <c r="D947" s="138"/>
      <c r="E947" s="139"/>
      <c r="F947" s="139"/>
      <c r="G947" s="139"/>
      <c r="H947" s="139"/>
      <c r="I947" s="139"/>
      <c r="J947" s="8"/>
    </row>
    <row r="948" ht="12.75">
      <c r="A948" s="136"/>
      <c r="B948" s="137"/>
      <c r="C948" s="137"/>
      <c r="D948" s="138"/>
      <c r="E948" s="139"/>
      <c r="F948" s="139"/>
      <c r="G948" s="139"/>
      <c r="H948" s="139"/>
      <c r="I948" s="139"/>
      <c r="J948" s="8"/>
    </row>
    <row r="949" ht="12.75">
      <c r="A949" s="136"/>
      <c r="B949" s="137"/>
      <c r="C949" s="137"/>
      <c r="D949" s="138"/>
      <c r="E949" s="139"/>
      <c r="F949" s="139"/>
      <c r="G949" s="139"/>
      <c r="H949" s="139"/>
      <c r="I949" s="139"/>
      <c r="J949" s="8"/>
    </row>
    <row r="950" ht="12.75">
      <c r="A950" s="136"/>
      <c r="B950" s="137"/>
      <c r="C950" s="137"/>
      <c r="D950" s="138"/>
      <c r="E950" s="139"/>
      <c r="F950" s="139"/>
      <c r="G950" s="139"/>
      <c r="H950" s="139"/>
      <c r="I950" s="139"/>
      <c r="J950" s="8"/>
    </row>
    <row r="951" ht="12.75">
      <c r="A951" s="136"/>
      <c r="B951" s="137"/>
      <c r="C951" s="137"/>
      <c r="D951" s="138"/>
      <c r="E951" s="139"/>
      <c r="F951" s="139"/>
      <c r="G951" s="139"/>
      <c r="H951" s="139"/>
      <c r="I951" s="139"/>
      <c r="J951" s="8"/>
    </row>
    <row r="952" ht="12.75">
      <c r="A952" s="136"/>
      <c r="B952" s="137"/>
      <c r="C952" s="137"/>
      <c r="D952" s="138"/>
      <c r="E952" s="139"/>
      <c r="F952" s="139"/>
      <c r="G952" s="139"/>
      <c r="H952" s="139"/>
      <c r="I952" s="139"/>
      <c r="J952" s="8"/>
    </row>
    <row r="953" ht="12.75">
      <c r="A953" s="136"/>
      <c r="B953" s="137"/>
      <c r="C953" s="137"/>
      <c r="D953" s="138"/>
      <c r="E953" s="139"/>
      <c r="F953" s="139"/>
      <c r="G953" s="139"/>
      <c r="H953" s="139"/>
      <c r="I953" s="139"/>
      <c r="J953" s="8"/>
    </row>
    <row r="954" ht="12.75">
      <c r="A954" s="136"/>
      <c r="B954" s="137"/>
      <c r="C954" s="137"/>
      <c r="D954" s="138"/>
      <c r="E954" s="139"/>
      <c r="F954" s="139"/>
      <c r="G954" s="139"/>
      <c r="H954" s="139"/>
      <c r="I954" s="139"/>
      <c r="J954" s="8"/>
    </row>
    <row r="955" ht="12.75">
      <c r="A955" s="136"/>
      <c r="B955" s="137"/>
      <c r="C955" s="137"/>
      <c r="D955" s="138"/>
      <c r="E955" s="139"/>
      <c r="F955" s="139"/>
      <c r="G955" s="139"/>
      <c r="H955" s="139"/>
      <c r="I955" s="139"/>
      <c r="J955" s="8"/>
    </row>
    <row r="956" ht="12.75">
      <c r="A956" s="136"/>
      <c r="B956" s="137"/>
      <c r="C956" s="137"/>
      <c r="D956" s="138"/>
      <c r="E956" s="139"/>
      <c r="F956" s="139"/>
      <c r="G956" s="139"/>
      <c r="H956" s="139"/>
      <c r="I956" s="139"/>
      <c r="J956" s="8"/>
    </row>
    <row r="957" ht="12.75">
      <c r="A957" s="136"/>
      <c r="B957" s="137"/>
      <c r="C957" s="137"/>
      <c r="D957" s="138"/>
      <c r="E957" s="139"/>
      <c r="F957" s="139"/>
      <c r="G957" s="139"/>
      <c r="H957" s="139"/>
      <c r="I957" s="139"/>
      <c r="J957" s="8"/>
    </row>
    <row r="958" ht="12.75">
      <c r="A958" s="136"/>
      <c r="B958" s="137"/>
      <c r="C958" s="137"/>
      <c r="D958" s="138"/>
      <c r="E958" s="139"/>
      <c r="F958" s="139"/>
      <c r="G958" s="139"/>
      <c r="H958" s="139"/>
      <c r="I958" s="139"/>
      <c r="J958" s="8"/>
    </row>
    <row r="959" ht="12.75">
      <c r="A959" s="136"/>
      <c r="B959" s="137"/>
      <c r="C959" s="137"/>
      <c r="D959" s="138"/>
      <c r="E959" s="139"/>
      <c r="F959" s="139"/>
      <c r="G959" s="139"/>
      <c r="H959" s="139"/>
      <c r="I959" s="139"/>
      <c r="J959" s="8"/>
    </row>
    <row r="960" ht="12.75">
      <c r="A960" s="136"/>
      <c r="B960" s="137"/>
      <c r="C960" s="137"/>
      <c r="D960" s="138"/>
      <c r="E960" s="139"/>
      <c r="F960" s="139"/>
      <c r="G960" s="139"/>
      <c r="H960" s="139"/>
      <c r="I960" s="139"/>
      <c r="J960" s="8"/>
    </row>
    <row r="961" ht="12.75">
      <c r="A961" s="136"/>
      <c r="B961" s="137"/>
      <c r="C961" s="137"/>
      <c r="D961" s="138"/>
      <c r="E961" s="139"/>
      <c r="F961" s="139"/>
      <c r="G961" s="139"/>
      <c r="H961" s="139"/>
      <c r="I961" s="139"/>
      <c r="J961" s="8"/>
    </row>
    <row r="962" ht="12.75">
      <c r="A962" s="136"/>
      <c r="B962" s="137"/>
      <c r="C962" s="137"/>
      <c r="D962" s="138"/>
      <c r="E962" s="139"/>
      <c r="F962" s="139"/>
      <c r="G962" s="139"/>
      <c r="H962" s="139"/>
      <c r="I962" s="139"/>
      <c r="J962" s="8"/>
    </row>
    <row r="963" ht="12.75">
      <c r="A963" s="136"/>
      <c r="B963" s="137"/>
      <c r="C963" s="137"/>
      <c r="D963" s="138"/>
      <c r="E963" s="139"/>
      <c r="F963" s="139"/>
      <c r="G963" s="139"/>
      <c r="H963" s="139"/>
      <c r="I963" s="139"/>
      <c r="J963" s="8"/>
    </row>
    <row r="964" ht="12.75">
      <c r="A964" s="136"/>
      <c r="B964" s="137"/>
      <c r="C964" s="137"/>
      <c r="D964" s="138"/>
      <c r="E964" s="139"/>
      <c r="F964" s="139"/>
      <c r="G964" s="139"/>
      <c r="H964" s="139"/>
      <c r="I964" s="139"/>
      <c r="J964" s="8"/>
    </row>
    <row r="965" ht="12.75">
      <c r="A965" s="136"/>
      <c r="B965" s="137"/>
      <c r="C965" s="137"/>
      <c r="D965" s="138"/>
      <c r="E965" s="139"/>
      <c r="F965" s="139"/>
      <c r="G965" s="139"/>
      <c r="H965" s="139"/>
      <c r="I965" s="139"/>
      <c r="J965" s="8"/>
    </row>
    <row r="966" ht="12.75">
      <c r="A966" s="136"/>
      <c r="B966" s="137"/>
      <c r="C966" s="137"/>
      <c r="D966" s="138"/>
      <c r="E966" s="139"/>
      <c r="F966" s="139"/>
      <c r="G966" s="139"/>
      <c r="H966" s="139"/>
      <c r="I966" s="139"/>
      <c r="J966" s="8"/>
    </row>
    <row r="967" ht="12.75">
      <c r="A967" s="136"/>
      <c r="B967" s="137"/>
      <c r="C967" s="137"/>
      <c r="D967" s="138"/>
      <c r="E967" s="139"/>
      <c r="F967" s="139"/>
      <c r="G967" s="139"/>
      <c r="H967" s="139"/>
      <c r="I967" s="139"/>
      <c r="J967" s="8"/>
    </row>
    <row r="968" ht="12.75">
      <c r="A968" s="136"/>
      <c r="B968" s="137"/>
      <c r="C968" s="137"/>
      <c r="D968" s="138"/>
      <c r="E968" s="139"/>
      <c r="F968" s="139"/>
      <c r="G968" s="139"/>
      <c r="H968" s="139"/>
      <c r="I968" s="139"/>
      <c r="J968" s="8"/>
    </row>
    <row r="969" ht="12.75">
      <c r="A969" s="136"/>
      <c r="B969" s="137"/>
      <c r="C969" s="137"/>
      <c r="D969" s="138"/>
      <c r="E969" s="139"/>
      <c r="F969" s="139"/>
      <c r="G969" s="139"/>
      <c r="H969" s="139"/>
      <c r="I969" s="139"/>
      <c r="J969" s="8"/>
    </row>
    <row r="970" ht="12.75">
      <c r="A970" s="136"/>
      <c r="B970" s="137"/>
      <c r="C970" s="137"/>
      <c r="D970" s="138"/>
      <c r="E970" s="139"/>
      <c r="F970" s="139"/>
      <c r="G970" s="139"/>
      <c r="H970" s="139"/>
      <c r="I970" s="139"/>
      <c r="J970" s="8"/>
    </row>
    <row r="971" ht="12.75">
      <c r="A971" s="136"/>
      <c r="B971" s="137"/>
      <c r="C971" s="137"/>
      <c r="D971" s="138"/>
      <c r="E971" s="139"/>
      <c r="F971" s="139"/>
      <c r="G971" s="139"/>
      <c r="H971" s="139"/>
      <c r="I971" s="139"/>
      <c r="J971" s="8"/>
    </row>
    <row r="972" ht="12.75">
      <c r="A972" s="136"/>
      <c r="B972" s="137"/>
      <c r="C972" s="137"/>
      <c r="D972" s="138"/>
      <c r="E972" s="139"/>
      <c r="F972" s="139"/>
      <c r="G972" s="139"/>
      <c r="H972" s="139"/>
      <c r="I972" s="139"/>
      <c r="J972" s="8"/>
    </row>
    <row r="973" ht="12.75">
      <c r="A973" s="136"/>
      <c r="B973" s="137"/>
      <c r="C973" s="137"/>
      <c r="D973" s="138"/>
      <c r="E973" s="139"/>
      <c r="F973" s="139"/>
      <c r="G973" s="139"/>
      <c r="H973" s="139"/>
      <c r="I973" s="139"/>
      <c r="J973" s="8"/>
    </row>
    <row r="974" ht="12.75">
      <c r="A974" s="136"/>
      <c r="B974" s="137"/>
      <c r="C974" s="137"/>
      <c r="D974" s="138"/>
      <c r="E974" s="139"/>
      <c r="F974" s="139"/>
      <c r="G974" s="139"/>
      <c r="H974" s="139"/>
      <c r="I974" s="139"/>
      <c r="J974" s="8"/>
    </row>
    <row r="975" ht="12.75">
      <c r="A975" s="136"/>
      <c r="B975" s="137"/>
      <c r="C975" s="137"/>
      <c r="D975" s="138"/>
      <c r="E975" s="139"/>
      <c r="F975" s="139"/>
      <c r="G975" s="139"/>
      <c r="H975" s="139"/>
      <c r="I975" s="139"/>
      <c r="J975" s="8"/>
    </row>
    <row r="976" ht="12.75">
      <c r="A976" s="136"/>
      <c r="B976" s="137"/>
      <c r="C976" s="137"/>
      <c r="D976" s="138"/>
      <c r="E976" s="139"/>
      <c r="F976" s="139"/>
      <c r="G976" s="139"/>
      <c r="H976" s="139"/>
      <c r="I976" s="139"/>
      <c r="J976" s="8"/>
    </row>
    <row r="977" ht="12.75">
      <c r="A977" s="136"/>
      <c r="B977" s="137"/>
      <c r="C977" s="137"/>
      <c r="D977" s="138"/>
      <c r="E977" s="139"/>
      <c r="F977" s="139"/>
      <c r="G977" s="139"/>
      <c r="H977" s="139"/>
      <c r="I977" s="139"/>
      <c r="J977" s="8"/>
    </row>
    <row r="978" ht="12.75">
      <c r="A978" s="136"/>
      <c r="B978" s="137"/>
      <c r="C978" s="137"/>
      <c r="D978" s="138"/>
      <c r="E978" s="139"/>
      <c r="F978" s="139"/>
      <c r="G978" s="139"/>
      <c r="H978" s="139"/>
      <c r="I978" s="139"/>
      <c r="J978" s="8"/>
    </row>
    <row r="979" ht="12.75">
      <c r="A979" s="136"/>
      <c r="B979" s="137"/>
      <c r="C979" s="137"/>
      <c r="D979" s="138"/>
      <c r="E979" s="139"/>
      <c r="F979" s="139"/>
      <c r="G979" s="139"/>
      <c r="H979" s="139"/>
      <c r="I979" s="139"/>
      <c r="J979" s="8"/>
    </row>
    <row r="980" ht="12.75">
      <c r="A980" s="136"/>
      <c r="B980" s="137"/>
      <c r="C980" s="137"/>
      <c r="D980" s="138"/>
      <c r="E980" s="139"/>
      <c r="F980" s="139"/>
      <c r="G980" s="139"/>
      <c r="H980" s="139"/>
      <c r="I980" s="139"/>
      <c r="J980" s="8"/>
    </row>
    <row r="981" ht="12.75">
      <c r="A981" s="136"/>
      <c r="B981" s="137"/>
      <c r="C981" s="137"/>
      <c r="D981" s="138"/>
      <c r="E981" s="139"/>
      <c r="F981" s="139"/>
      <c r="G981" s="139"/>
      <c r="H981" s="139"/>
      <c r="I981" s="139"/>
      <c r="J981" s="8"/>
    </row>
    <row r="982" ht="12.75">
      <c r="A982" s="136"/>
      <c r="B982" s="137"/>
      <c r="C982" s="137"/>
      <c r="D982" s="138"/>
      <c r="E982" s="139"/>
      <c r="F982" s="139"/>
      <c r="G982" s="139"/>
      <c r="H982" s="139"/>
      <c r="I982" s="139"/>
      <c r="J982" s="8"/>
    </row>
    <row r="983" ht="12.75">
      <c r="A983" s="136"/>
      <c r="B983" s="137"/>
      <c r="C983" s="137"/>
      <c r="D983" s="138"/>
      <c r="E983" s="139"/>
      <c r="F983" s="139"/>
      <c r="G983" s="139"/>
      <c r="H983" s="139"/>
      <c r="I983" s="139"/>
      <c r="J983" s="8"/>
    </row>
    <row r="984" ht="12.75">
      <c r="A984" s="136"/>
      <c r="B984" s="137"/>
      <c r="C984" s="137"/>
      <c r="D984" s="138"/>
      <c r="E984" s="139"/>
      <c r="F984" s="139"/>
      <c r="G984" s="139"/>
      <c r="H984" s="139"/>
      <c r="I984" s="139"/>
      <c r="J984" s="8"/>
    </row>
    <row r="985" ht="12.75">
      <c r="A985" s="136"/>
      <c r="B985" s="137"/>
      <c r="C985" s="137"/>
      <c r="D985" s="138"/>
      <c r="E985" s="139"/>
      <c r="F985" s="139"/>
      <c r="G985" s="139"/>
      <c r="H985" s="139"/>
      <c r="I985" s="139"/>
      <c r="J985" s="8"/>
    </row>
    <row r="986" ht="12.75">
      <c r="A986" s="136"/>
      <c r="B986" s="137"/>
      <c r="C986" s="137"/>
      <c r="D986" s="138"/>
      <c r="E986" s="139"/>
      <c r="F986" s="139"/>
      <c r="G986" s="139"/>
      <c r="H986" s="139"/>
      <c r="I986" s="139"/>
      <c r="J986" s="8"/>
    </row>
    <row r="987" ht="12.75">
      <c r="A987" s="136"/>
      <c r="B987" s="137"/>
      <c r="C987" s="137"/>
      <c r="D987" s="138"/>
      <c r="E987" s="139"/>
      <c r="F987" s="139"/>
      <c r="G987" s="139"/>
      <c r="H987" s="139"/>
      <c r="I987" s="139"/>
      <c r="J987" s="8"/>
    </row>
    <row r="988" ht="12.75">
      <c r="A988" s="136"/>
      <c r="B988" s="137"/>
      <c r="C988" s="137"/>
      <c r="D988" s="138"/>
      <c r="E988" s="139"/>
      <c r="F988" s="139"/>
      <c r="G988" s="139"/>
      <c r="H988" s="139"/>
      <c r="I988" s="139"/>
      <c r="J988" s="8"/>
    </row>
    <row r="989" ht="12.75">
      <c r="A989" s="136"/>
      <c r="B989" s="137"/>
      <c r="C989" s="137"/>
      <c r="D989" s="138"/>
      <c r="E989" s="139"/>
      <c r="F989" s="139"/>
      <c r="G989" s="139"/>
      <c r="H989" s="139"/>
      <c r="I989" s="139"/>
      <c r="J989" s="8"/>
    </row>
    <row r="990" ht="12.75">
      <c r="A990" s="136"/>
      <c r="B990" s="137"/>
      <c r="C990" s="137"/>
      <c r="D990" s="138"/>
      <c r="E990" s="139"/>
      <c r="F990" s="139"/>
      <c r="G990" s="139"/>
      <c r="H990" s="139"/>
      <c r="I990" s="139"/>
      <c r="J990" s="8"/>
    </row>
    <row r="991" ht="12.75">
      <c r="A991" s="136"/>
      <c r="B991" s="137"/>
      <c r="C991" s="137"/>
      <c r="D991" s="138"/>
      <c r="E991" s="139"/>
      <c r="F991" s="139"/>
      <c r="G991" s="139"/>
      <c r="H991" s="139"/>
      <c r="I991" s="139"/>
      <c r="J991" s="8"/>
    </row>
    <row r="992" ht="12.75">
      <c r="A992" s="136"/>
      <c r="B992" s="137"/>
      <c r="C992" s="137"/>
      <c r="D992" s="138"/>
      <c r="E992" s="139"/>
      <c r="F992" s="139"/>
      <c r="G992" s="139"/>
      <c r="H992" s="139"/>
      <c r="I992" s="139"/>
      <c r="J992" s="8"/>
    </row>
    <row r="993" ht="12.75">
      <c r="A993" s="136"/>
      <c r="B993" s="137"/>
      <c r="C993" s="137"/>
      <c r="D993" s="138"/>
      <c r="E993" s="139"/>
      <c r="F993" s="139"/>
      <c r="G993" s="139"/>
      <c r="H993" s="139"/>
      <c r="I993" s="139"/>
      <c r="J993" s="8"/>
    </row>
    <row r="994" ht="12.75">
      <c r="A994" s="136"/>
      <c r="B994" s="137"/>
      <c r="C994" s="137"/>
      <c r="D994" s="138"/>
      <c r="E994" s="139"/>
      <c r="F994" s="139"/>
      <c r="G994" s="139"/>
      <c r="H994" s="139"/>
      <c r="I994" s="139"/>
      <c r="J994" s="8"/>
    </row>
    <row r="995" ht="12.75">
      <c r="A995" s="136"/>
      <c r="B995" s="137"/>
      <c r="C995" s="137"/>
      <c r="D995" s="138"/>
      <c r="E995" s="139"/>
      <c r="F995" s="139"/>
      <c r="G995" s="139"/>
      <c r="H995" s="139"/>
      <c r="I995" s="139"/>
      <c r="J995" s="8"/>
    </row>
    <row r="996" ht="12.75">
      <c r="A996" s="136"/>
      <c r="B996" s="137"/>
      <c r="C996" s="137"/>
      <c r="D996" s="138"/>
      <c r="E996" s="139"/>
      <c r="F996" s="139"/>
      <c r="G996" s="139"/>
      <c r="H996" s="139"/>
      <c r="I996" s="139"/>
      <c r="J996" s="8"/>
    </row>
    <row r="997" ht="12.75">
      <c r="A997" s="136"/>
      <c r="B997" s="137"/>
      <c r="C997" s="137"/>
      <c r="D997" s="138"/>
      <c r="E997" s="139"/>
      <c r="F997" s="139"/>
      <c r="G997" s="139"/>
      <c r="H997" s="139"/>
      <c r="I997" s="139"/>
      <c r="J997" s="8"/>
    </row>
    <row r="998" ht="12.75">
      <c r="A998" s="136"/>
      <c r="B998" s="137"/>
      <c r="C998" s="137"/>
      <c r="D998" s="138"/>
      <c r="E998" s="139"/>
      <c r="F998" s="139"/>
      <c r="G998" s="139"/>
      <c r="H998" s="139"/>
      <c r="I998" s="139"/>
      <c r="J998" s="8"/>
    </row>
    <row r="999" ht="12.75">
      <c r="A999" s="136"/>
      <c r="B999" s="137"/>
      <c r="C999" s="137"/>
      <c r="D999" s="138"/>
      <c r="E999" s="139"/>
      <c r="F999" s="139"/>
      <c r="G999" s="139"/>
      <c r="H999" s="139"/>
      <c r="I999" s="139"/>
      <c r="J999" s="8"/>
    </row>
    <row r="1000" ht="12.75">
      <c r="A1000" s="136"/>
      <c r="B1000" s="137"/>
      <c r="C1000" s="137"/>
      <c r="D1000" s="138"/>
      <c r="E1000" s="139"/>
      <c r="F1000" s="139"/>
      <c r="G1000" s="139"/>
      <c r="H1000" s="139"/>
      <c r="I1000" s="139"/>
      <c r="J1000" s="8"/>
    </row>
    <row r="1001" ht="12.75">
      <c r="A1001" s="136"/>
      <c r="B1001" s="137"/>
      <c r="C1001" s="137"/>
      <c r="D1001" s="138"/>
      <c r="E1001" s="139"/>
      <c r="F1001" s="139"/>
      <c r="G1001" s="139"/>
      <c r="H1001" s="139"/>
      <c r="I1001" s="139"/>
      <c r="J1001" s="8"/>
    </row>
    <row r="1002" ht="12.75">
      <c r="A1002" s="136"/>
      <c r="B1002" s="137"/>
      <c r="C1002" s="137"/>
      <c r="D1002" s="138"/>
      <c r="E1002" s="139"/>
      <c r="F1002" s="139"/>
      <c r="G1002" s="139"/>
      <c r="H1002" s="139"/>
      <c r="I1002" s="139"/>
      <c r="J1002" s="8"/>
    </row>
    <row r="1003" ht="12.75">
      <c r="A1003" s="136"/>
      <c r="B1003" s="137"/>
      <c r="C1003" s="137"/>
      <c r="D1003" s="138"/>
      <c r="E1003" s="139"/>
      <c r="F1003" s="139"/>
      <c r="G1003" s="139"/>
      <c r="H1003" s="139"/>
      <c r="I1003" s="139"/>
      <c r="J1003" s="8"/>
    </row>
    <row r="1004" ht="12.75">
      <c r="A1004" s="136"/>
      <c r="B1004" s="137"/>
      <c r="C1004" s="137"/>
      <c r="D1004" s="138"/>
      <c r="E1004" s="139"/>
      <c r="F1004" s="139"/>
      <c r="G1004" s="139"/>
      <c r="H1004" s="139"/>
      <c r="I1004" s="139"/>
      <c r="J1004" s="8"/>
    </row>
    <row r="1005" ht="12.75">
      <c r="A1005" s="136"/>
      <c r="B1005" s="137"/>
      <c r="C1005" s="137"/>
      <c r="D1005" s="138"/>
      <c r="E1005" s="139"/>
      <c r="F1005" s="139"/>
      <c r="G1005" s="139"/>
      <c r="H1005" s="139"/>
      <c r="I1005" s="139"/>
      <c r="J1005" s="8"/>
    </row>
    <row r="1006" ht="12.75">
      <c r="A1006" s="136"/>
      <c r="B1006" s="137"/>
      <c r="C1006" s="137"/>
      <c r="D1006" s="138"/>
      <c r="E1006" s="139"/>
      <c r="F1006" s="139"/>
      <c r="G1006" s="139"/>
      <c r="H1006" s="139"/>
      <c r="I1006" s="139"/>
      <c r="J1006" s="8"/>
    </row>
    <row r="1007" ht="12.75">
      <c r="A1007" s="136"/>
      <c r="B1007" s="137"/>
      <c r="C1007" s="137"/>
      <c r="D1007" s="138"/>
      <c r="E1007" s="139"/>
      <c r="F1007" s="139"/>
      <c r="G1007" s="139"/>
      <c r="H1007" s="139"/>
      <c r="I1007" s="139"/>
      <c r="J1007" s="8"/>
    </row>
    <row r="1008" ht="12.75">
      <c r="A1008" s="136"/>
      <c r="B1008" s="137"/>
      <c r="C1008" s="137"/>
      <c r="D1008" s="138"/>
      <c r="E1008" s="139"/>
      <c r="F1008" s="139"/>
      <c r="G1008" s="139"/>
      <c r="H1008" s="139"/>
      <c r="I1008" s="139"/>
      <c r="J1008" s="8"/>
    </row>
    <row r="1009" ht="12.75">
      <c r="A1009" s="136"/>
      <c r="B1009" s="137"/>
      <c r="C1009" s="137"/>
      <c r="D1009" s="138"/>
      <c r="E1009" s="139"/>
      <c r="F1009" s="139"/>
      <c r="G1009" s="139"/>
      <c r="H1009" s="139"/>
      <c r="I1009" s="139"/>
      <c r="J1009" s="8"/>
    </row>
    <row r="1010" ht="12.75">
      <c r="A1010" s="136"/>
      <c r="B1010" s="137"/>
      <c r="C1010" s="137"/>
      <c r="D1010" s="138"/>
      <c r="E1010" s="139"/>
      <c r="F1010" s="139"/>
      <c r="G1010" s="139"/>
      <c r="H1010" s="139"/>
      <c r="I1010" s="139"/>
      <c r="J1010" s="8"/>
    </row>
    <row r="1011" ht="12.75">
      <c r="A1011" s="136"/>
      <c r="B1011" s="137"/>
      <c r="C1011" s="137"/>
      <c r="D1011" s="138"/>
      <c r="E1011" s="139"/>
      <c r="F1011" s="139"/>
      <c r="G1011" s="139"/>
      <c r="H1011" s="139"/>
      <c r="I1011" s="139"/>
      <c r="J1011" s="8"/>
    </row>
    <row r="1012" ht="12.75">
      <c r="A1012" s="136"/>
      <c r="B1012" s="137"/>
      <c r="C1012" s="137"/>
      <c r="D1012" s="138"/>
      <c r="E1012" s="139"/>
      <c r="F1012" s="139"/>
      <c r="G1012" s="139"/>
      <c r="H1012" s="139"/>
      <c r="I1012" s="139"/>
      <c r="J1012" s="8"/>
    </row>
    <row r="1013" ht="12.75">
      <c r="A1013" s="136"/>
      <c r="B1013" s="137"/>
      <c r="C1013" s="137"/>
      <c r="D1013" s="138"/>
      <c r="E1013" s="139"/>
      <c r="F1013" s="139"/>
      <c r="G1013" s="139"/>
      <c r="H1013" s="139"/>
      <c r="I1013" s="139"/>
      <c r="J1013" s="8"/>
    </row>
    <row r="1014" ht="12.75">
      <c r="A1014" s="136"/>
      <c r="B1014" s="137"/>
      <c r="C1014" s="137"/>
      <c r="D1014" s="138"/>
      <c r="E1014" s="139"/>
      <c r="F1014" s="139"/>
      <c r="G1014" s="139"/>
      <c r="H1014" s="139"/>
      <c r="I1014" s="139"/>
      <c r="J1014" s="8"/>
    </row>
    <row r="1015" ht="12.75">
      <c r="A1015" s="136"/>
      <c r="B1015" s="137"/>
      <c r="C1015" s="137"/>
      <c r="D1015" s="138"/>
      <c r="E1015" s="139"/>
      <c r="F1015" s="139"/>
      <c r="G1015" s="139"/>
      <c r="H1015" s="139"/>
      <c r="I1015" s="139"/>
      <c r="J1015" s="8"/>
    </row>
    <row r="1016" ht="12.75">
      <c r="A1016" s="136"/>
      <c r="B1016" s="137"/>
      <c r="C1016" s="137"/>
      <c r="D1016" s="138"/>
      <c r="E1016" s="139"/>
      <c r="F1016" s="139"/>
      <c r="G1016" s="139"/>
      <c r="H1016" s="139"/>
      <c r="I1016" s="139"/>
      <c r="J1016" s="8"/>
    </row>
    <row r="1017" ht="12.75">
      <c r="A1017" s="136"/>
      <c r="B1017" s="137"/>
      <c r="C1017" s="137"/>
      <c r="D1017" s="138"/>
      <c r="E1017" s="139"/>
      <c r="F1017" s="139"/>
      <c r="G1017" s="139"/>
      <c r="H1017" s="139"/>
      <c r="I1017" s="139"/>
      <c r="J1017" s="8"/>
    </row>
    <row r="1018" ht="12.75">
      <c r="A1018" s="136"/>
      <c r="B1018" s="137"/>
      <c r="C1018" s="137"/>
      <c r="D1018" s="138"/>
      <c r="E1018" s="139"/>
      <c r="F1018" s="139"/>
      <c r="G1018" s="139"/>
      <c r="H1018" s="139"/>
      <c r="I1018" s="139"/>
      <c r="J1018" s="8"/>
    </row>
    <row r="1019" ht="12.75">
      <c r="A1019" s="136"/>
      <c r="B1019" s="137"/>
      <c r="C1019" s="137"/>
      <c r="D1019" s="138"/>
      <c r="E1019" s="139"/>
      <c r="F1019" s="139"/>
      <c r="G1019" s="139"/>
      <c r="H1019" s="139"/>
      <c r="I1019" s="139"/>
      <c r="J1019" s="8"/>
    </row>
    <row r="1020" ht="12.75">
      <c r="A1020" s="136"/>
      <c r="B1020" s="137"/>
      <c r="C1020" s="137"/>
      <c r="D1020" s="138"/>
      <c r="E1020" s="139"/>
      <c r="F1020" s="139"/>
      <c r="G1020" s="139"/>
      <c r="H1020" s="139"/>
      <c r="I1020" s="139"/>
      <c r="J1020" s="8"/>
    </row>
    <row r="1021" ht="12.75">
      <c r="A1021" s="136"/>
      <c r="B1021" s="137"/>
      <c r="C1021" s="137"/>
      <c r="D1021" s="138"/>
      <c r="E1021" s="139"/>
      <c r="F1021" s="139"/>
      <c r="G1021" s="139"/>
      <c r="H1021" s="139"/>
      <c r="I1021" s="139"/>
      <c r="J1021" s="8"/>
    </row>
    <row r="1022" ht="12.75">
      <c r="A1022" s="136"/>
      <c r="B1022" s="137"/>
      <c r="C1022" s="137"/>
      <c r="D1022" s="138"/>
      <c r="E1022" s="139"/>
      <c r="F1022" s="139"/>
      <c r="G1022" s="139"/>
      <c r="H1022" s="139"/>
      <c r="I1022" s="139"/>
      <c r="J1022" s="8"/>
    </row>
    <row r="1023" ht="12.75">
      <c r="A1023" s="136"/>
      <c r="B1023" s="137"/>
      <c r="C1023" s="137"/>
      <c r="D1023" s="138"/>
      <c r="E1023" s="139"/>
      <c r="F1023" s="139"/>
      <c r="G1023" s="139"/>
      <c r="H1023" s="139"/>
      <c r="I1023" s="139"/>
      <c r="J1023" s="8"/>
    </row>
    <row r="1024" ht="12.75">
      <c r="A1024" s="136"/>
      <c r="B1024" s="137"/>
      <c r="C1024" s="137"/>
      <c r="D1024" s="138"/>
      <c r="E1024" s="139"/>
      <c r="F1024" s="139"/>
      <c r="G1024" s="139"/>
      <c r="H1024" s="139"/>
      <c r="I1024" s="139"/>
      <c r="J1024" s="8"/>
    </row>
    <row r="1025" ht="12.75">
      <c r="A1025" s="136"/>
      <c r="B1025" s="137"/>
      <c r="C1025" s="137"/>
      <c r="D1025" s="138"/>
      <c r="E1025" s="139"/>
      <c r="F1025" s="139"/>
      <c r="G1025" s="139"/>
      <c r="H1025" s="139"/>
      <c r="I1025" s="139"/>
      <c r="J1025" s="8"/>
    </row>
    <row r="1026" ht="12.75">
      <c r="A1026" s="136"/>
      <c r="B1026" s="137"/>
      <c r="C1026" s="137"/>
      <c r="D1026" s="138"/>
      <c r="E1026" s="139"/>
      <c r="F1026" s="139"/>
      <c r="G1026" s="139"/>
      <c r="H1026" s="139"/>
      <c r="I1026" s="139"/>
      <c r="J1026" s="8"/>
    </row>
    <row r="1027" ht="12.75">
      <c r="A1027" s="136"/>
      <c r="B1027" s="137"/>
      <c r="C1027" s="137"/>
      <c r="D1027" s="138"/>
      <c r="E1027" s="139"/>
      <c r="F1027" s="139"/>
      <c r="G1027" s="139"/>
      <c r="H1027" s="139"/>
      <c r="I1027" s="139"/>
      <c r="J1027" s="8"/>
    </row>
    <row r="1028" ht="12.75">
      <c r="A1028" s="136"/>
      <c r="B1028" s="137"/>
      <c r="C1028" s="137"/>
      <c r="D1028" s="138"/>
      <c r="E1028" s="139"/>
      <c r="F1028" s="139"/>
      <c r="G1028" s="139"/>
      <c r="H1028" s="139"/>
      <c r="I1028" s="139"/>
      <c r="J1028" s="8"/>
    </row>
    <row r="1029" ht="12.75">
      <c r="A1029" s="136"/>
      <c r="B1029" s="137"/>
      <c r="C1029" s="137"/>
      <c r="D1029" s="138"/>
      <c r="E1029" s="139"/>
      <c r="F1029" s="139"/>
      <c r="G1029" s="139"/>
      <c r="H1029" s="139"/>
      <c r="I1029" s="139"/>
      <c r="J1029" s="8"/>
    </row>
    <row r="1030" ht="12.75">
      <c r="A1030" s="136"/>
      <c r="B1030" s="137"/>
      <c r="C1030" s="137"/>
      <c r="D1030" s="138"/>
      <c r="E1030" s="139"/>
      <c r="F1030" s="139"/>
      <c r="G1030" s="139"/>
      <c r="H1030" s="139"/>
      <c r="I1030" s="139"/>
      <c r="J1030" s="8"/>
    </row>
    <row r="1031" ht="12.75">
      <c r="A1031" s="136"/>
      <c r="B1031" s="137"/>
      <c r="C1031" s="137"/>
      <c r="D1031" s="138"/>
      <c r="E1031" s="139"/>
      <c r="F1031" s="139"/>
      <c r="G1031" s="139"/>
      <c r="H1031" s="139"/>
      <c r="I1031" s="139"/>
      <c r="J1031" s="8"/>
    </row>
    <row r="1032" ht="12.75">
      <c r="A1032" s="136"/>
      <c r="B1032" s="137"/>
      <c r="C1032" s="137"/>
      <c r="D1032" s="138"/>
      <c r="E1032" s="139"/>
      <c r="F1032" s="139"/>
      <c r="G1032" s="139"/>
      <c r="H1032" s="139"/>
      <c r="I1032" s="139"/>
      <c r="J1032" s="8"/>
    </row>
  </sheetData>
  <sheetProtection autoFilter="0" deleteColumns="1" deleteRows="1" formatCells="1" formatColumns="1" formatRows="1" insertColumns="1" insertHyperlinks="1" insertRows="1" pivotTables="0" selectLockedCells="0" selectUnlockedCells="0" sheet="0" sort="0"/>
  <mergeCells count="21">
    <mergeCell ref="A1:I1"/>
    <mergeCell ref="A2:I2"/>
    <mergeCell ref="A3:I3"/>
    <mergeCell ref="B5:I5"/>
    <mergeCell ref="B20:I20"/>
    <mergeCell ref="B24:I24"/>
    <mergeCell ref="A29:A30"/>
    <mergeCell ref="B34:I34"/>
    <mergeCell ref="A35:A38"/>
    <mergeCell ref="B41:I41"/>
    <mergeCell ref="B44:I44"/>
    <mergeCell ref="A45:A46"/>
    <mergeCell ref="A47:A48"/>
    <mergeCell ref="A49:A51"/>
    <mergeCell ref="B52:I52"/>
    <mergeCell ref="B57:I57"/>
    <mergeCell ref="B68:I68"/>
    <mergeCell ref="A69:A74"/>
    <mergeCell ref="A75:A80"/>
    <mergeCell ref="A81:A84"/>
    <mergeCell ref="A88:H88"/>
  </mergeCells>
  <hyperlinks>
    <hyperlink r:id="rId1" ref="G6"/>
    <hyperlink r:id="rId2" ref="G7"/>
    <hyperlink r:id="rId3" ref="G9"/>
    <hyperlink r:id="rId4" ref="G10"/>
    <hyperlink r:id="rId5" ref="G11"/>
    <hyperlink r:id="rId5" ref="G12"/>
    <hyperlink r:id="rId6" ref="G14"/>
    <hyperlink r:id="rId7" ref="G15"/>
    <hyperlink r:id="rId7" ref="G16"/>
    <hyperlink r:id="rId7" ref="G17"/>
    <hyperlink r:id="rId8" ref="G18"/>
    <hyperlink r:id="rId9" ref="G19"/>
    <hyperlink r:id="rId10" ref="G21"/>
    <hyperlink r:id="rId10" ref="G22"/>
    <hyperlink r:id="rId11" ref="G23"/>
    <hyperlink r:id="rId12" ref="G25"/>
    <hyperlink r:id="rId11" ref="G26"/>
    <hyperlink r:id="rId11" ref="G27"/>
    <hyperlink r:id="rId13" ref="G28"/>
    <hyperlink r:id="rId13" ref="G29"/>
    <hyperlink r:id="rId13" ref="G30"/>
    <hyperlink r:id="rId14" ref="G31"/>
    <hyperlink r:id="rId7" ref="G32"/>
    <hyperlink r:id="rId15" ref="G33"/>
    <hyperlink r:id="rId8" ref="G36"/>
    <hyperlink r:id="rId16" ref="G40"/>
    <hyperlink r:id="rId9" ref="G42"/>
    <hyperlink r:id="rId9" ref="G43"/>
    <hyperlink r:id="rId17" ref="G45"/>
    <hyperlink r:id="rId17" ref="G46:G48"/>
    <hyperlink r:id="rId17" ref="G49"/>
    <hyperlink r:id="rId17" ref="G50:G51"/>
    <hyperlink r:id="rId18" ref="G53"/>
    <hyperlink r:id="rId18" ref="G54"/>
    <hyperlink r:id="rId19" ref="G55"/>
    <hyperlink r:id="rId19" ref="G56"/>
    <hyperlink r:id="rId20" ref="G58"/>
    <hyperlink r:id="rId20" ref="G59"/>
    <hyperlink r:id="rId21" ref="G60"/>
    <hyperlink r:id="rId22" ref="G62"/>
    <hyperlink r:id="rId23" ref="G63"/>
    <hyperlink r:id="rId20" ref="G64"/>
    <hyperlink r:id="rId24" ref="G65"/>
    <hyperlink r:id="rId17" ref="G70"/>
    <hyperlink r:id="rId17" ref="G71"/>
    <hyperlink r:id="rId17" ref="G72"/>
    <hyperlink r:id="rId17" ref="G73"/>
    <hyperlink r:id="rId17" ref="G74"/>
    <hyperlink r:id="rId25" ref="G83"/>
    <hyperlink r:id="rId26" ref="G84"/>
  </hyperlinks>
  <printOptions headings="0" gridLines="0"/>
  <pageMargins left="0.70866141732283472" right="0.70866141732283472" top="0.74803149606299213" bottom="0.74803149606299213" header="0.31496062992125984" footer="0.31496062992125984"/>
  <pageSetup paperSize="9" scale="39" firstPageNumber="2147483648" fitToWidth="1" fitToHeight="15" pageOrder="downThenOver" orientation="portrait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notContainsBlanks" priority="2" id="{00D600C0-00B9-436D-B130-0078008700C3}">
            <xm:f>LEN(TRIM(B4))&gt;0</xm:f>
            <x14:dxf>
              <fill>
                <patternFill patternType="none"/>
              </fill>
              <border>
                <left style="none"/>
                <right style="none"/>
                <top style="none"/>
                <bottom style="none"/>
                <diagonal style="none"/>
                <vertical style="none"/>
                <horizontal style="none"/>
              </border>
            </x14:dxf>
          </x14:cfRule>
          <xm:sqref>B4:C4 B6:C7 B5 C8 B21:C23 B20 B9:C19 B24 B25:C33 B35:C40 B34 B42:C43 B41 B48:C51 B44:B45 C47 B52 B53:C56 B57 B58:C67 B69:C80 B68 B86:C86</xm:sqref>
        </x14:conditionalFormatting>
        <x14:conditionalFormatting xmlns:xm="http://schemas.microsoft.com/office/excel/2006/main">
          <x14:cfRule type="notContainsBlanks" priority="1" id="{00C900E2-005A-4A11-A1BB-00B700E300C2}">
            <xm:f>LEN(TRIM(B81))&gt;0</xm:f>
            <x14:dxf>
              <fill>
                <patternFill patternType="none"/>
              </fill>
              <border>
                <left style="none"/>
                <right style="none"/>
                <top style="none"/>
                <bottom style="none"/>
                <diagonal style="none"/>
                <vertical style="none"/>
                <horizontal style="none"/>
              </border>
            </x14:dxf>
          </x14:cfRule>
          <xm:sqref>B81:C85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70" workbookViewId="0">
      <pane xSplit="4" ySplit="5" topLeftCell="E6" activePane="bottomRight" state="frozen"/>
      <selection activeCell="E25" activeCellId="0" sqref="E25:J25"/>
    </sheetView>
  </sheetViews>
  <sheetFormatPr defaultColWidth="8.85546875" defaultRowHeight="12.6"/>
  <cols>
    <col customWidth="1" min="1" max="1" style="158" width="10.140625"/>
    <col customWidth="1" min="2" max="2" style="158" width="44.7109375"/>
    <col customWidth="1" min="3" max="3" style="158" width="12.7109375"/>
    <col customWidth="1" hidden="1" min="4" max="4" style="159" width="12.7109375"/>
    <col customWidth="1" min="5" max="10" style="159" width="12.7109375"/>
    <col customWidth="1" hidden="1" min="11" max="11" style="158" width="12.7109375"/>
    <col customWidth="1" min="12" max="12" style="158" width="12.7109375"/>
    <col customWidth="1" min="13" max="13" style="158" width="14.00390625"/>
    <col customWidth="1" min="14" max="14" style="158" width="12.7109375"/>
    <col customWidth="1" min="15" max="15" style="158" width="14.7109375"/>
    <col customWidth="1" min="16" max="17" style="158" width="12.7109375"/>
    <col customWidth="1" min="18" max="18" style="158" width="16.28515625"/>
    <col customWidth="1" min="19" max="19" style="158" width="19.421875"/>
    <col min="20" max="16384" style="158" width="8.85546875"/>
  </cols>
  <sheetData>
    <row r="1" ht="18" hidden="1">
      <c r="A1" s="160"/>
      <c r="B1" s="161" t="s">
        <v>274</v>
      </c>
    </row>
    <row r="2" ht="30" customHeight="1">
      <c r="A2" s="162" t="s">
        <v>275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</row>
    <row r="3" ht="24" customHeight="1">
      <c r="A3" s="163" t="s">
        <v>3</v>
      </c>
      <c r="B3" s="164" t="s">
        <v>276</v>
      </c>
      <c r="C3" s="165" t="s">
        <v>277</v>
      </c>
      <c r="D3" s="166" t="s">
        <v>278</v>
      </c>
      <c r="E3" s="166"/>
      <c r="F3" s="166"/>
      <c r="G3" s="166"/>
      <c r="H3" s="166"/>
      <c r="I3" s="166"/>
      <c r="J3" s="166"/>
      <c r="K3" s="167" t="s">
        <v>279</v>
      </c>
      <c r="L3" s="168" t="s">
        <v>280</v>
      </c>
      <c r="M3" s="169"/>
      <c r="N3" s="169"/>
      <c r="O3" s="169"/>
      <c r="P3" s="170" t="s">
        <v>281</v>
      </c>
      <c r="Q3" s="171"/>
      <c r="R3" s="171"/>
      <c r="S3" s="171"/>
    </row>
    <row r="4" ht="87" customHeight="1">
      <c r="A4" s="172"/>
      <c r="B4" s="173"/>
      <c r="C4" s="174"/>
      <c r="D4" s="175">
        <v>2019</v>
      </c>
      <c r="E4" s="176">
        <v>2020</v>
      </c>
      <c r="F4" s="175">
        <v>2021</v>
      </c>
      <c r="G4" s="177">
        <v>2022</v>
      </c>
      <c r="H4" s="175">
        <v>2023</v>
      </c>
      <c r="I4" s="175">
        <v>2024</v>
      </c>
      <c r="J4" s="175">
        <v>2025</v>
      </c>
      <c r="K4" s="178"/>
      <c r="L4" s="168" t="s">
        <v>282</v>
      </c>
      <c r="M4" s="168" t="s">
        <v>283</v>
      </c>
      <c r="N4" s="168" t="s">
        <v>284</v>
      </c>
      <c r="O4" s="168" t="s">
        <v>285</v>
      </c>
      <c r="P4" s="170" t="s">
        <v>282</v>
      </c>
      <c r="Q4" s="170" t="s">
        <v>286</v>
      </c>
      <c r="R4" s="170" t="s">
        <v>287</v>
      </c>
      <c r="S4" s="170" t="s">
        <v>288</v>
      </c>
    </row>
    <row r="5" ht="15.75">
      <c r="A5" s="179" t="s">
        <v>289</v>
      </c>
      <c r="B5" s="179"/>
      <c r="C5" s="179"/>
      <c r="D5" s="179"/>
      <c r="E5" s="179"/>
      <c r="F5" s="179"/>
      <c r="G5" s="179"/>
      <c r="H5" s="179"/>
      <c r="I5" s="179"/>
      <c r="J5" s="180"/>
      <c r="K5" s="180"/>
      <c r="L5" s="181"/>
      <c r="M5" s="181"/>
      <c r="N5" s="181"/>
      <c r="O5" s="181"/>
      <c r="P5" s="182"/>
      <c r="Q5" s="182"/>
      <c r="R5" s="182"/>
      <c r="S5" s="182"/>
    </row>
    <row r="6" ht="67.5" customHeight="1">
      <c r="A6" s="183">
        <v>1</v>
      </c>
      <c r="B6" s="184" t="s">
        <v>290</v>
      </c>
      <c r="C6" s="185" t="s">
        <v>291</v>
      </c>
      <c r="D6" s="186">
        <f>IF(D7=0,0,D7/'Организация муниципального упра'!D20*10)</f>
        <v>288.22909564247198</v>
      </c>
      <c r="E6" s="187">
        <f>IF(E7=0,0,E7/E8*10)</f>
        <v>291.59627057130342</v>
      </c>
      <c r="F6" s="187">
        <f t="shared" ref="F6:J6" si="2">IF(F7=0,0,F7/F8*10)</f>
        <v>307.40157480314957</v>
      </c>
      <c r="G6" s="187">
        <f t="shared" si="2"/>
        <v>323.11516155758079</v>
      </c>
      <c r="H6" s="187">
        <f t="shared" si="2"/>
        <v>325.64364007137391</v>
      </c>
      <c r="I6" s="187">
        <f t="shared" si="2"/>
        <v>326.2601159752756</v>
      </c>
      <c r="J6" s="187">
        <f t="shared" si="2"/>
        <v>326.87651331719121</v>
      </c>
      <c r="K6" s="188" t="s">
        <v>292</v>
      </c>
      <c r="L6" s="189"/>
      <c r="M6" s="189"/>
      <c r="N6" s="190"/>
      <c r="O6" s="190"/>
      <c r="P6" s="191" t="str">
        <f>Справочник!$E$6</f>
        <v xml:space="preserve">Кобошева Надежда Николаевна</v>
      </c>
      <c r="Q6" s="191" t="str">
        <f>Справочник!$F$6</f>
        <v xml:space="preserve">8 (38822) 2 55 38</v>
      </c>
      <c r="R6" s="192" t="s">
        <v>293</v>
      </c>
      <c r="S6" s="193" t="s">
        <v>294</v>
      </c>
    </row>
    <row r="7" ht="45" customHeight="1">
      <c r="A7" s="194" t="s">
        <v>295</v>
      </c>
      <c r="B7" s="195" t="s">
        <v>13</v>
      </c>
      <c r="C7" s="196" t="s">
        <v>296</v>
      </c>
      <c r="D7" s="197">
        <v>465</v>
      </c>
      <c r="E7" s="197">
        <v>466</v>
      </c>
      <c r="F7" s="197">
        <v>488</v>
      </c>
      <c r="G7" s="197">
        <v>507</v>
      </c>
      <c r="H7" s="197">
        <v>511</v>
      </c>
      <c r="I7" s="197">
        <v>512</v>
      </c>
      <c r="J7" s="197">
        <v>513</v>
      </c>
      <c r="K7" s="198"/>
      <c r="L7" s="189" t="s">
        <v>297</v>
      </c>
      <c r="M7" s="189" t="s">
        <v>298</v>
      </c>
      <c r="N7" s="199">
        <v>0.64930555555555558</v>
      </c>
      <c r="O7" s="190" t="s">
        <v>299</v>
      </c>
      <c r="P7" s="191" t="str">
        <f>'Справочник'!$E$6</f>
        <v xml:space="preserve">Кобошева Надежда Николаевна</v>
      </c>
      <c r="Q7" s="191" t="str">
        <f>'Справочник'!$F$6</f>
        <v xml:space="preserve">8 (38822) 2 55 38</v>
      </c>
      <c r="R7" s="192"/>
      <c r="S7" s="193"/>
    </row>
    <row r="8" ht="45" customHeight="1">
      <c r="A8" s="194"/>
      <c r="B8" s="200" t="s">
        <v>300</v>
      </c>
      <c r="C8" s="196" t="s">
        <v>217</v>
      </c>
      <c r="D8" s="197"/>
      <c r="E8" s="201">
        <v>15.981</v>
      </c>
      <c r="F8" s="201">
        <v>15.875</v>
      </c>
      <c r="G8" s="201">
        <v>15.691000000000001</v>
      </c>
      <c r="H8" s="201">
        <v>15.692</v>
      </c>
      <c r="I8" s="201">
        <v>15.693</v>
      </c>
      <c r="J8" s="201">
        <v>15.694000000000001</v>
      </c>
      <c r="K8" s="202"/>
      <c r="L8" s="189" t="s">
        <v>301</v>
      </c>
      <c r="M8" s="203">
        <v>23064</v>
      </c>
      <c r="N8" s="199"/>
      <c r="O8" s="190" t="s">
        <v>299</v>
      </c>
      <c r="P8" s="191"/>
      <c r="Q8" s="191"/>
      <c r="R8" s="192" t="s">
        <v>302</v>
      </c>
      <c r="S8" s="193" t="s">
        <v>303</v>
      </c>
    </row>
    <row r="9" ht="60">
      <c r="A9" s="183" t="s">
        <v>304</v>
      </c>
      <c r="B9" s="184" t="s">
        <v>305</v>
      </c>
      <c r="C9" s="204" t="s">
        <v>22</v>
      </c>
      <c r="D9" s="205">
        <f>IF((D10+D11)=0,0,(D10+D11)/(D10+D12)*100)</f>
        <v>26.315789473684209</v>
      </c>
      <c r="E9" s="206">
        <f>IF((E10+E11)=0,0,(E10+E11)/(E10+E12)*100)</f>
        <v>25.056579372777239</v>
      </c>
      <c r="F9" s="206">
        <f t="shared" ref="F9:J9" si="3">IF((F10+F11)=0,0,(F10+F11)/(F10+F12)*100)</f>
        <v>22.020202020202021</v>
      </c>
      <c r="G9" s="206">
        <f t="shared" si="3"/>
        <v>23.36259284267387</v>
      </c>
      <c r="H9" s="206">
        <f t="shared" si="3"/>
        <v>23.586810228802154</v>
      </c>
      <c r="I9" s="206">
        <f t="shared" si="3"/>
        <v>23.697478991596636</v>
      </c>
      <c r="J9" s="206">
        <f t="shared" si="3"/>
        <v>23.774345198119544</v>
      </c>
      <c r="K9" s="207" t="s">
        <v>292</v>
      </c>
      <c r="L9" s="189"/>
      <c r="M9" s="189"/>
      <c r="N9" s="190"/>
      <c r="O9" s="190"/>
      <c r="P9" s="191" t="str">
        <f>'Справочник'!$E$6</f>
        <v xml:space="preserve">Кобошева Надежда Николаевна</v>
      </c>
      <c r="Q9" s="191" t="str">
        <f>'Справочник'!$F$6</f>
        <v xml:space="preserve">8 (38822) 2 55 38</v>
      </c>
      <c r="R9" s="192" t="s">
        <v>306</v>
      </c>
      <c r="S9" s="193" t="s">
        <v>294</v>
      </c>
    </row>
    <row r="10" ht="38.25">
      <c r="A10" s="194" t="s">
        <v>295</v>
      </c>
      <c r="B10" s="208" t="s">
        <v>307</v>
      </c>
      <c r="C10" s="209" t="s">
        <v>112</v>
      </c>
      <c r="D10" s="210">
        <v>396</v>
      </c>
      <c r="E10" s="210">
        <v>409</v>
      </c>
      <c r="F10" s="210">
        <v>313</v>
      </c>
      <c r="G10" s="210">
        <v>353</v>
      </c>
      <c r="H10" s="210">
        <v>360</v>
      </c>
      <c r="I10" s="210">
        <v>362</v>
      </c>
      <c r="J10" s="211">
        <v>364</v>
      </c>
      <c r="K10" s="212"/>
      <c r="L10" s="189" t="s">
        <v>297</v>
      </c>
      <c r="M10" s="189" t="s">
        <v>298</v>
      </c>
      <c r="N10" s="199">
        <v>0.47569444444444442</v>
      </c>
      <c r="O10" s="190" t="s">
        <v>299</v>
      </c>
      <c r="P10" s="191" t="str">
        <f>'Справочник'!$E$6</f>
        <v xml:space="preserve">Кобошева Надежда Николаевна</v>
      </c>
      <c r="Q10" s="191" t="str">
        <f>'Справочник'!$F$6</f>
        <v xml:space="preserve">8 (38822) 2 55 38</v>
      </c>
      <c r="R10" s="213" t="s">
        <v>306</v>
      </c>
      <c r="S10" s="193" t="s">
        <v>294</v>
      </c>
    </row>
    <row r="11" ht="38.25">
      <c r="A11" s="194"/>
      <c r="B11" s="208" t="s">
        <v>308</v>
      </c>
      <c r="C11" s="209" t="s">
        <v>112</v>
      </c>
      <c r="D11" s="210">
        <v>389</v>
      </c>
      <c r="E11" s="210">
        <v>366</v>
      </c>
      <c r="F11" s="210">
        <v>341</v>
      </c>
      <c r="G11" s="210">
        <v>339</v>
      </c>
      <c r="H11" s="210">
        <v>341</v>
      </c>
      <c r="I11" s="210">
        <v>343</v>
      </c>
      <c r="J11" s="211">
        <v>344</v>
      </c>
      <c r="K11" s="212"/>
      <c r="L11" s="189" t="s">
        <v>297</v>
      </c>
      <c r="M11" s="189" t="s">
        <v>298</v>
      </c>
      <c r="N11" s="199">
        <v>0.47569444444444442</v>
      </c>
      <c r="O11" s="190" t="s">
        <v>299</v>
      </c>
      <c r="P11" s="191" t="str">
        <f>'Справочник'!$E$6</f>
        <v xml:space="preserve">Кобошева Надежда Николаевна</v>
      </c>
      <c r="Q11" s="191" t="str">
        <f>'Справочник'!$F$6</f>
        <v xml:space="preserve">8 (38822) 2 55 38</v>
      </c>
      <c r="R11" s="213" t="s">
        <v>306</v>
      </c>
      <c r="S11" s="193" t="s">
        <v>294</v>
      </c>
    </row>
    <row r="12" ht="48">
      <c r="A12" s="194"/>
      <c r="B12" s="208" t="s">
        <v>309</v>
      </c>
      <c r="C12" s="209" t="s">
        <v>112</v>
      </c>
      <c r="D12" s="210">
        <v>2587</v>
      </c>
      <c r="E12" s="210">
        <v>2684</v>
      </c>
      <c r="F12" s="210">
        <v>2657</v>
      </c>
      <c r="G12" s="210">
        <v>2609</v>
      </c>
      <c r="H12" s="210">
        <v>2612</v>
      </c>
      <c r="I12" s="210">
        <v>2613</v>
      </c>
      <c r="J12" s="211">
        <v>2614</v>
      </c>
      <c r="K12" s="212"/>
      <c r="L12" s="189" t="s">
        <v>297</v>
      </c>
      <c r="M12" s="189" t="s">
        <v>298</v>
      </c>
      <c r="N12" s="199">
        <v>0.47569444444444442</v>
      </c>
      <c r="O12" s="190" t="s">
        <v>299</v>
      </c>
      <c r="P12" s="191" t="str">
        <f>'Справочник'!$E$6</f>
        <v xml:space="preserve">Кобошева Надежда Николаевна</v>
      </c>
      <c r="Q12" s="191" t="str">
        <f>'Справочник'!$F$6</f>
        <v xml:space="preserve">8 (38822) 2 55 38</v>
      </c>
      <c r="R12" s="213" t="s">
        <v>306</v>
      </c>
      <c r="S12" s="193" t="s">
        <v>294</v>
      </c>
    </row>
    <row r="13" ht="57" customHeight="1">
      <c r="A13" s="214">
        <v>3</v>
      </c>
      <c r="B13" s="215" t="s">
        <v>23</v>
      </c>
      <c r="C13" s="204" t="s">
        <v>24</v>
      </c>
      <c r="D13" s="205">
        <f>IF((D14-D15)=0,0,((D14-D15)/'Организация муниципального упра'!D20))</f>
        <v>218236.40984317858</v>
      </c>
      <c r="E13" s="206">
        <f>IF((E14-E15)=0,0,((E14-E15)/'Организация муниципального упра'!E20))</f>
        <v>11555.417107968353</v>
      </c>
      <c r="F13" s="206">
        <f>IF((F14-F15)=0,0,((F14-F15)/'Организация муниципального упра'!F20))</f>
        <v>5520.9065796082368</v>
      </c>
      <c r="G13" s="206">
        <f>IF((G14-G15)=0,0,((G14-G15)/'Организация муниципального упра'!G20))</f>
        <v>6106.354557598117</v>
      </c>
      <c r="H13" s="206">
        <f>IF((H14-H15)=0,0,((H14-H15)/'Организация муниципального упра'!H20))</f>
        <v>6320.7807351077272</v>
      </c>
      <c r="I13" s="206">
        <f>IF((I14-I15)=0,0,((I14-I15)/'Организация муниципального упра'!I20))</f>
        <v>6552.8477574226126</v>
      </c>
      <c r="J13" s="206">
        <f>IF((J14-J15)=0,0,((J14-J15)/'Организация муниципального упра'!J20))</f>
        <v>6784.9603773584904</v>
      </c>
      <c r="K13" s="216" t="s">
        <v>292</v>
      </c>
      <c r="L13" s="189"/>
      <c r="M13" s="189"/>
      <c r="N13" s="190"/>
      <c r="O13" s="190"/>
      <c r="P13" s="191" t="str">
        <f>Справочник!$E$8</f>
        <v xml:space="preserve">Джадранова Ольга Асылбековна</v>
      </c>
      <c r="Q13" s="191" t="str">
        <f>Справочник!$F$8</f>
        <v xml:space="preserve">8 (38822) 2 9511
</v>
      </c>
      <c r="R13" s="213" t="s">
        <v>310</v>
      </c>
      <c r="S13" s="193" t="s">
        <v>311</v>
      </c>
    </row>
    <row r="14" ht="51">
      <c r="A14" s="214" t="s">
        <v>295</v>
      </c>
      <c r="B14" s="208" t="s">
        <v>312</v>
      </c>
      <c r="C14" s="209" t="s">
        <v>313</v>
      </c>
      <c r="D14" s="217">
        <v>4204845</v>
      </c>
      <c r="E14" s="217">
        <v>488098</v>
      </c>
      <c r="F14" s="217">
        <v>408078</v>
      </c>
      <c r="G14" s="217">
        <v>650858</v>
      </c>
      <c r="H14" s="217">
        <v>676241.45999999996</v>
      </c>
      <c r="I14" s="217">
        <v>703291.09999999998</v>
      </c>
      <c r="J14" s="218">
        <v>731422.77000000002</v>
      </c>
      <c r="K14" s="212"/>
      <c r="L14" s="189" t="s">
        <v>301</v>
      </c>
      <c r="M14" s="189" t="s">
        <v>314</v>
      </c>
      <c r="N14" s="219" t="s">
        <v>315</v>
      </c>
      <c r="O14" s="190" t="s">
        <v>316</v>
      </c>
      <c r="P14" s="191" t="str">
        <f>'Справочник'!$E$8</f>
        <v xml:space="preserve">Джадранова Ольга Асылбековна</v>
      </c>
      <c r="Q14" s="191" t="str">
        <f>'Справочник'!$F$8</f>
        <v xml:space="preserve">8 (38822) 2 9511
</v>
      </c>
      <c r="R14" s="213" t="s">
        <v>310</v>
      </c>
      <c r="S14" s="193" t="s">
        <v>311</v>
      </c>
    </row>
    <row r="15" ht="51">
      <c r="A15" s="220"/>
      <c r="B15" s="195" t="s">
        <v>317</v>
      </c>
      <c r="C15" s="196" t="s">
        <v>313</v>
      </c>
      <c r="D15" s="201">
        <v>684037</v>
      </c>
      <c r="E15" s="201">
        <v>302622</v>
      </c>
      <c r="F15" s="201">
        <v>320141</v>
      </c>
      <c r="G15" s="201">
        <v>554860</v>
      </c>
      <c r="H15" s="201">
        <v>576499.54000000004</v>
      </c>
      <c r="I15" s="201">
        <v>599559.52000000002</v>
      </c>
      <c r="J15" s="221">
        <v>623541.90000000002</v>
      </c>
      <c r="K15" s="222"/>
      <c r="L15" s="189" t="s">
        <v>301</v>
      </c>
      <c r="M15" s="189" t="s">
        <v>314</v>
      </c>
      <c r="N15" s="223" t="s">
        <v>315</v>
      </c>
      <c r="O15" s="190" t="s">
        <v>316</v>
      </c>
      <c r="P15" s="191" t="str">
        <f>'Справочник'!$E$8</f>
        <v xml:space="preserve">Джадранова Ольга Асылбековна</v>
      </c>
      <c r="Q15" s="191" t="str">
        <f>'Справочник'!$F$8</f>
        <v xml:space="preserve">8 (38822) 2 9511
</v>
      </c>
      <c r="R15" s="213" t="s">
        <v>310</v>
      </c>
      <c r="S15" s="193" t="s">
        <v>311</v>
      </c>
    </row>
    <row r="16" ht="58.5" customHeight="1">
      <c r="A16" s="183">
        <v>4</v>
      </c>
      <c r="B16" s="215" t="s">
        <v>30</v>
      </c>
      <c r="C16" s="204" t="s">
        <v>22</v>
      </c>
      <c r="D16" s="205">
        <f>IF(D17=0,0,D17/D18*100)</f>
        <v>30.015135741121352</v>
      </c>
      <c r="E16" s="206">
        <f>IF(E17=0,0,E17/E18*100)</f>
        <v>30.057826443460634</v>
      </c>
      <c r="F16" s="206">
        <f t="shared" ref="F16:J22" si="4">IF(F17=0,0,F17/F18*100)</f>
        <v>30.084494049503313</v>
      </c>
      <c r="G16" s="206">
        <f t="shared" si="4"/>
        <v>30.146848792374225</v>
      </c>
      <c r="H16" s="206">
        <f t="shared" si="4"/>
        <v>30.18099330906912</v>
      </c>
      <c r="I16" s="206">
        <f t="shared" si="4"/>
        <v>30.227318701715429</v>
      </c>
      <c r="J16" s="206">
        <f t="shared" si="4"/>
        <v>30.265923195587352</v>
      </c>
      <c r="K16" s="224" t="s">
        <v>292</v>
      </c>
      <c r="L16" s="189"/>
      <c r="M16" s="189"/>
      <c r="N16" s="219"/>
      <c r="O16" s="190"/>
      <c r="P16" s="193" t="str">
        <f>Справочник!E9</f>
        <v xml:space="preserve">Ялбаков Аржан Владимирович</v>
      </c>
      <c r="Q16" s="193" t="str">
        <f>Справочник!F9</f>
        <v xml:space="preserve">8 (38822) 2-26-08</v>
      </c>
      <c r="R16" s="192">
        <v>45040</v>
      </c>
      <c r="S16" s="192" t="s">
        <v>318</v>
      </c>
    </row>
    <row r="17" ht="51">
      <c r="A17" s="183" t="s">
        <v>295</v>
      </c>
      <c r="B17" s="208" t="s">
        <v>319</v>
      </c>
      <c r="C17" s="209" t="s">
        <v>320</v>
      </c>
      <c r="D17" s="217">
        <v>388751.83600000001</v>
      </c>
      <c r="E17" s="217">
        <v>389304.76000000001</v>
      </c>
      <c r="F17" s="217">
        <v>389650.15509999997</v>
      </c>
      <c r="G17" s="217">
        <v>390457.76500000001</v>
      </c>
      <c r="H17" s="217">
        <v>390900</v>
      </c>
      <c r="I17" s="217">
        <v>391500</v>
      </c>
      <c r="J17" s="217">
        <v>392000</v>
      </c>
      <c r="K17" s="198"/>
      <c r="L17" s="189" t="s">
        <v>321</v>
      </c>
      <c r="M17" s="189" t="s">
        <v>322</v>
      </c>
      <c r="N17" s="219">
        <v>45028.507638888892</v>
      </c>
      <c r="O17" s="190" t="s">
        <v>299</v>
      </c>
      <c r="P17" s="193" t="str">
        <f>Справочник!E9</f>
        <v xml:space="preserve">Ялбаков Аржан Владимирович</v>
      </c>
      <c r="Q17" s="193" t="str">
        <f>Справочник!F9</f>
        <v xml:space="preserve">8 (38822) 2-26-08</v>
      </c>
      <c r="R17" s="213">
        <v>45040</v>
      </c>
      <c r="S17" s="213" t="s">
        <v>318</v>
      </c>
    </row>
    <row r="18" ht="39" customHeight="1">
      <c r="A18" s="183"/>
      <c r="B18" s="208" t="s">
        <v>323</v>
      </c>
      <c r="C18" s="209" t="s">
        <v>320</v>
      </c>
      <c r="D18" s="217">
        <v>1295186</v>
      </c>
      <c r="E18" s="217">
        <v>1295186</v>
      </c>
      <c r="F18" s="217">
        <v>1295186</v>
      </c>
      <c r="G18" s="217">
        <v>1295186</v>
      </c>
      <c r="H18" s="217">
        <v>1295186</v>
      </c>
      <c r="I18" s="217">
        <v>1295186</v>
      </c>
      <c r="J18" s="217">
        <v>1295186</v>
      </c>
      <c r="K18" s="198"/>
      <c r="L18" s="189" t="s">
        <v>321</v>
      </c>
      <c r="M18" s="189" t="s">
        <v>322</v>
      </c>
      <c r="N18" s="223">
        <v>45028.507638888892</v>
      </c>
      <c r="O18" s="190" t="s">
        <v>299</v>
      </c>
      <c r="P18" s="193" t="str">
        <f>Справочник!E9</f>
        <v xml:space="preserve">Ялбаков Аржан Владимирович</v>
      </c>
      <c r="Q18" s="193" t="str">
        <f>Справочник!F9</f>
        <v xml:space="preserve">8 (38822) 2-26-08</v>
      </c>
      <c r="R18" s="213">
        <v>45040</v>
      </c>
      <c r="S18" s="213" t="s">
        <v>318</v>
      </c>
    </row>
    <row r="19" ht="57" customHeight="1">
      <c r="A19" s="183">
        <v>5</v>
      </c>
      <c r="B19" s="215" t="s">
        <v>35</v>
      </c>
      <c r="C19" s="204" t="s">
        <v>22</v>
      </c>
      <c r="D19" s="205">
        <f>IF(D20=0,0,D20/D21*100)</f>
        <v>90.476190476190482</v>
      </c>
      <c r="E19" s="206">
        <f>IF(E20=0,0,E20/E21*100)</f>
        <v>100</v>
      </c>
      <c r="F19" s="206">
        <f t="shared" si="4"/>
        <v>94.73684210526315</v>
      </c>
      <c r="G19" s="206">
        <f t="shared" si="4"/>
        <v>94.73684210526315</v>
      </c>
      <c r="H19" s="206">
        <f t="shared" si="4"/>
        <v>94.73684210526315</v>
      </c>
      <c r="I19" s="206">
        <f t="shared" si="4"/>
        <v>94.73684210526315</v>
      </c>
      <c r="J19" s="206">
        <f t="shared" si="4"/>
        <v>94.73684210526315</v>
      </c>
      <c r="K19" s="224" t="s">
        <v>292</v>
      </c>
      <c r="L19" s="189"/>
      <c r="M19" s="189"/>
      <c r="N19" s="219"/>
      <c r="O19" s="190"/>
      <c r="P19" s="191" t="str">
        <f>Справочник!$E$10</f>
        <v xml:space="preserve">Абраменко Геннадий Сергеевич</v>
      </c>
      <c r="Q19" s="191" t="str">
        <f>Справочник!$F$10</f>
        <v xml:space="preserve">8 (38822) 2 12 48</v>
      </c>
      <c r="R19" s="193" t="s">
        <v>324</v>
      </c>
      <c r="S19" s="193" t="s">
        <v>325</v>
      </c>
    </row>
    <row r="20" ht="47.25" customHeight="1">
      <c r="A20" s="183" t="s">
        <v>295</v>
      </c>
      <c r="B20" s="208" t="s">
        <v>326</v>
      </c>
      <c r="C20" s="209" t="s">
        <v>296</v>
      </c>
      <c r="D20" s="210">
        <v>19</v>
      </c>
      <c r="E20" s="210">
        <v>17</v>
      </c>
      <c r="F20" s="210">
        <v>18</v>
      </c>
      <c r="G20" s="210">
        <v>18</v>
      </c>
      <c r="H20" s="210">
        <v>18</v>
      </c>
      <c r="I20" s="210">
        <v>18</v>
      </c>
      <c r="J20" s="210">
        <v>18</v>
      </c>
      <c r="K20" s="198"/>
      <c r="L20" s="189" t="s">
        <v>327</v>
      </c>
      <c r="M20" s="189" t="s">
        <v>328</v>
      </c>
      <c r="N20" s="219">
        <v>45033.449305555558</v>
      </c>
      <c r="O20" s="190" t="s">
        <v>329</v>
      </c>
      <c r="P20" s="191" t="str">
        <f>'Справочник'!$E$10</f>
        <v xml:space="preserve">Абраменко Геннадий Сергеевич</v>
      </c>
      <c r="Q20" s="191" t="str">
        <f>'Справочник'!$F$10</f>
        <v xml:space="preserve">8 (38822) 2 12 48</v>
      </c>
      <c r="R20" s="193" t="s">
        <v>324</v>
      </c>
      <c r="S20" s="193" t="s">
        <v>325</v>
      </c>
    </row>
    <row r="21" ht="52.5" customHeight="1">
      <c r="A21" s="183"/>
      <c r="B21" s="208" t="s">
        <v>330</v>
      </c>
      <c r="C21" s="209" t="s">
        <v>296</v>
      </c>
      <c r="D21" s="210">
        <v>21</v>
      </c>
      <c r="E21" s="210">
        <v>17</v>
      </c>
      <c r="F21" s="210">
        <v>19</v>
      </c>
      <c r="G21" s="210">
        <v>19</v>
      </c>
      <c r="H21" s="210">
        <v>19</v>
      </c>
      <c r="I21" s="210">
        <v>19</v>
      </c>
      <c r="J21" s="210">
        <v>19</v>
      </c>
      <c r="K21" s="198"/>
      <c r="L21" s="189" t="s">
        <v>327</v>
      </c>
      <c r="M21" s="189" t="s">
        <v>328</v>
      </c>
      <c r="N21" s="223">
        <v>45033.449305555558</v>
      </c>
      <c r="O21" s="190" t="s">
        <v>329</v>
      </c>
      <c r="P21" s="191" t="str">
        <f>'Справочник'!$E$10</f>
        <v xml:space="preserve">Абраменко Геннадий Сергеевич</v>
      </c>
      <c r="Q21" s="191" t="str">
        <f>'Справочник'!$F$10</f>
        <v xml:space="preserve">8 (38822) 2 12 48</v>
      </c>
      <c r="R21" s="193" t="s">
        <v>324</v>
      </c>
      <c r="S21" s="193" t="s">
        <v>325</v>
      </c>
    </row>
    <row r="22" ht="67.5" customHeight="1">
      <c r="A22" s="183">
        <v>6</v>
      </c>
      <c r="B22" s="215" t="s">
        <v>331</v>
      </c>
      <c r="C22" s="225" t="s">
        <v>22</v>
      </c>
      <c r="D22" s="205">
        <f>IF(D23=0,0,D23/D24*100)</f>
        <v>84.991680532445926</v>
      </c>
      <c r="E22" s="206">
        <f>IF(E23=0,0,E23/E24*100)</f>
        <v>59.032038173142467</v>
      </c>
      <c r="F22" s="206">
        <f t="shared" si="4"/>
        <v>59.032038173142467</v>
      </c>
      <c r="G22" s="206">
        <f t="shared" si="4"/>
        <v>58.991825613079008</v>
      </c>
      <c r="H22" s="206">
        <f t="shared" si="4"/>
        <v>58.583106267029969</v>
      </c>
      <c r="I22" s="206">
        <f t="shared" si="4"/>
        <v>58.242506811989095</v>
      </c>
      <c r="J22" s="206">
        <f t="shared" si="4"/>
        <v>57.901907356948222</v>
      </c>
      <c r="K22" s="224" t="s">
        <v>292</v>
      </c>
      <c r="L22" s="189"/>
      <c r="M22" s="189"/>
      <c r="N22" s="226"/>
      <c r="O22" s="190"/>
      <c r="P22" s="191" t="str">
        <f>Справочник!$E$11</f>
        <v xml:space="preserve">Хорошилова Алена Михайловна</v>
      </c>
      <c r="Q22" s="191" t="str">
        <f>Справочник!$F$11</f>
        <v xml:space="preserve">8 (38822) 2 22 37</v>
      </c>
      <c r="R22" s="193" t="s">
        <v>332</v>
      </c>
      <c r="S22" s="193" t="s">
        <v>333</v>
      </c>
    </row>
    <row r="23" ht="55.5" customHeight="1">
      <c r="A23" s="183" t="s">
        <v>295</v>
      </c>
      <c r="B23" s="208" t="s">
        <v>334</v>
      </c>
      <c r="C23" s="194" t="s">
        <v>335</v>
      </c>
      <c r="D23" s="217">
        <v>255.40000000000001</v>
      </c>
      <c r="E23" s="217">
        <v>173.19999999999999</v>
      </c>
      <c r="F23" s="217">
        <v>173.19999999999999</v>
      </c>
      <c r="G23" s="217">
        <v>173.19999999999999</v>
      </c>
      <c r="H23" s="217">
        <v>172</v>
      </c>
      <c r="I23" s="217">
        <v>171</v>
      </c>
      <c r="J23" s="217">
        <v>170</v>
      </c>
      <c r="K23" s="198"/>
      <c r="L23" s="189" t="s">
        <v>336</v>
      </c>
      <c r="M23" s="189">
        <v>83884822128</v>
      </c>
      <c r="N23" s="226" t="s">
        <v>337</v>
      </c>
      <c r="O23" s="190" t="s">
        <v>338</v>
      </c>
      <c r="P23" s="191" t="str">
        <f>'Справочник'!$E$11</f>
        <v xml:space="preserve">Хорошилова Алена Михайловна</v>
      </c>
      <c r="Q23" s="191" t="str">
        <f>'Справочник'!$F$11</f>
        <v xml:space="preserve">8 (38822) 2 22 37</v>
      </c>
      <c r="R23" s="193" t="s">
        <v>339</v>
      </c>
      <c r="S23" s="193" t="s">
        <v>333</v>
      </c>
    </row>
    <row r="24" ht="72.75" customHeight="1">
      <c r="A24" s="183"/>
      <c r="B24" s="208" t="s">
        <v>340</v>
      </c>
      <c r="C24" s="194" t="s">
        <v>335</v>
      </c>
      <c r="D24" s="217">
        <v>300.5</v>
      </c>
      <c r="E24" s="217">
        <v>293.39999999999998</v>
      </c>
      <c r="F24" s="217">
        <v>293.39999999999998</v>
      </c>
      <c r="G24" s="217">
        <v>293.60000000000002</v>
      </c>
      <c r="H24" s="217">
        <v>293.60000000000002</v>
      </c>
      <c r="I24" s="217">
        <v>293.60000000000002</v>
      </c>
      <c r="J24" s="217">
        <v>293.60000000000002</v>
      </c>
      <c r="K24" s="198"/>
      <c r="L24" s="189" t="s">
        <v>336</v>
      </c>
      <c r="M24" s="189">
        <v>83884822128</v>
      </c>
      <c r="N24" s="227" t="s">
        <v>341</v>
      </c>
      <c r="O24" s="190" t="s">
        <v>338</v>
      </c>
      <c r="P24" s="191" t="str">
        <f>'Справочник'!$E$11</f>
        <v xml:space="preserve">Хорошилова Алена Михайловна</v>
      </c>
      <c r="Q24" s="191" t="str">
        <f>'Справочник'!$F$11</f>
        <v xml:space="preserve">8 (38822) 2 22 37</v>
      </c>
      <c r="R24" s="193" t="s">
        <v>342</v>
      </c>
      <c r="S24" s="193" t="s">
        <v>333</v>
      </c>
    </row>
    <row r="25" ht="102.75" customHeight="1">
      <c r="A25" s="228">
        <v>7</v>
      </c>
      <c r="B25" s="229" t="s">
        <v>343</v>
      </c>
      <c r="C25" s="228" t="s">
        <v>22</v>
      </c>
      <c r="D25" s="205">
        <f>IF((('Организация муниципального упра'!D20*1000-'Экономическое развитие'!D26))=0,0,(('Организация муниципального упра'!D20*1000-'Экономическое развитие'!D26)/('Организация муниципального упра'!D20*1000))*100)</f>
        <v>0</v>
      </c>
      <c r="E25" s="206">
        <f>IF((('Организация муниципального упра'!E20*1000-'Экономическое развитие'!E26))=0,0,(('Организация муниципального упра'!E20*1000-'Экономическое развитие'!E26)/('Организация муниципального упра'!E20*1000))*100)</f>
        <v>-1.1332561233230682e-14</v>
      </c>
      <c r="F25" s="206">
        <f>IF((('Организация муниципального упра'!F20*1000-'Экономическое развитие'!F26))=0,0,(('Организация муниципального упра'!F20*1000-'Экономическое развитие'!F26)/('Организация муниципального упра'!F20*1000))*100)</f>
        <v>0</v>
      </c>
      <c r="G25" s="206">
        <f>IF((('Организация муниципального упра'!G20*1000-'Экономическое развитие'!G26))=0,0,(('Организация муниципального упра'!G20*1000-'Экономическое развитие'!G26)/('Организация муниципального упра'!G20*1000))*100)</f>
        <v>0</v>
      </c>
      <c r="H25" s="206">
        <f>IF((('Организация муниципального упра'!H20*1000-'Экономическое развитие'!H26))=0,0,(('Организация муниципального упра'!H20*1000-'Экономическое развитие'!H26)/('Организация муниципального упра'!H20*1000))*100)</f>
        <v>0.3168567807351077</v>
      </c>
      <c r="I25" s="206">
        <f>IF((('Организация муниципального упра'!I20*1000-'Экономическое развитие'!I26))=0,0,(('Организация муниципального упра'!I20*1000-'Экономическое развитие'!I26)/('Организация муниципального упра'!I20*1000))*100)</f>
        <v>0.56854074542008848</v>
      </c>
      <c r="J25" s="206">
        <f>IF((('Организация муниципального упра'!J20*1000-'Экономическое развитие'!J26))=0,0,(('Организация муниципального упра'!J20*1000-'Экономическое развитие'!J26)/('Организация муниципального упра'!J20*1000))*100)</f>
        <v>0.94339622641509435</v>
      </c>
      <c r="K25" s="224" t="s">
        <v>292</v>
      </c>
      <c r="L25" s="189"/>
      <c r="M25" s="189"/>
      <c r="N25" s="219"/>
      <c r="O25" s="190"/>
      <c r="P25" s="191" t="str">
        <f>Справочник!$E$12</f>
        <v xml:space="preserve">Угрюмова Алеся Александровна</v>
      </c>
      <c r="Q25" s="191" t="str">
        <f>Справочник!$F$12</f>
        <v xml:space="preserve">8 (38822) 2 60 59</v>
      </c>
      <c r="R25" s="193" t="s">
        <v>344</v>
      </c>
      <c r="S25" s="193" t="s">
        <v>345</v>
      </c>
    </row>
    <row r="26" ht="60">
      <c r="A26" s="183" t="s">
        <v>295</v>
      </c>
      <c r="B26" s="230" t="s">
        <v>346</v>
      </c>
      <c r="C26" s="228"/>
      <c r="D26" s="210">
        <v>16133</v>
      </c>
      <c r="E26" s="210">
        <v>16051</v>
      </c>
      <c r="F26" s="210">
        <v>15928</v>
      </c>
      <c r="G26" s="210">
        <v>15721</v>
      </c>
      <c r="H26" s="210">
        <v>15730</v>
      </c>
      <c r="I26" s="210">
        <v>15740</v>
      </c>
      <c r="J26" s="210">
        <v>15750</v>
      </c>
      <c r="K26" s="198"/>
      <c r="L26" s="189" t="s">
        <v>301</v>
      </c>
      <c r="M26" s="189">
        <v>22263</v>
      </c>
      <c r="N26" s="219"/>
      <c r="O26" s="190" t="s">
        <v>347</v>
      </c>
      <c r="P26" s="191" t="str">
        <f>'Справочник'!$E$12</f>
        <v xml:space="preserve">Угрюмова Алеся Александровна</v>
      </c>
      <c r="Q26" s="191" t="str">
        <f>'Справочник'!$F$12</f>
        <v xml:space="preserve">8 (38822) 2 60 59</v>
      </c>
      <c r="R26" s="193" t="s">
        <v>344</v>
      </c>
      <c r="S26" s="193" t="s">
        <v>345</v>
      </c>
    </row>
    <row r="27" ht="24">
      <c r="A27" s="183">
        <v>8</v>
      </c>
      <c r="B27" s="215" t="s">
        <v>51</v>
      </c>
      <c r="C27" s="225" t="s">
        <v>24</v>
      </c>
      <c r="D27" s="231"/>
      <c r="E27" s="231"/>
      <c r="F27" s="231"/>
      <c r="G27" s="231"/>
      <c r="H27" s="231"/>
      <c r="I27" s="231"/>
      <c r="J27" s="231"/>
      <c r="K27" s="198"/>
      <c r="L27" s="189"/>
      <c r="M27" s="189"/>
      <c r="N27" s="190"/>
      <c r="O27" s="190"/>
      <c r="P27" s="191"/>
      <c r="Q27" s="191"/>
      <c r="R27" s="193"/>
      <c r="S27" s="193"/>
    </row>
    <row r="28" ht="93" customHeight="1">
      <c r="A28" s="183"/>
      <c r="B28" s="208" t="s">
        <v>348</v>
      </c>
      <c r="C28" s="194" t="s">
        <v>24</v>
      </c>
      <c r="D28" s="217">
        <v>24755.599999999999</v>
      </c>
      <c r="E28" s="217">
        <v>27305.200000000001</v>
      </c>
      <c r="F28" s="217">
        <v>29234.799999999999</v>
      </c>
      <c r="G28" s="217">
        <v>34009.400000000001</v>
      </c>
      <c r="H28" s="217">
        <v>37409.900000000001</v>
      </c>
      <c r="I28" s="217">
        <v>41150.889999999999</v>
      </c>
      <c r="J28" s="217">
        <v>41150.889999999999</v>
      </c>
      <c r="K28" s="224" t="s">
        <v>292</v>
      </c>
      <c r="L28" s="189" t="s">
        <v>349</v>
      </c>
      <c r="M28" s="203">
        <v>23064</v>
      </c>
      <c r="N28" s="219">
        <v>45035</v>
      </c>
      <c r="O28" s="190" t="s">
        <v>347</v>
      </c>
      <c r="P28" s="191" t="s">
        <v>270</v>
      </c>
      <c r="Q28" s="191" t="s">
        <v>350</v>
      </c>
      <c r="R28" s="232" t="s">
        <v>351</v>
      </c>
      <c r="S28" s="232" t="s">
        <v>318</v>
      </c>
    </row>
    <row r="29" ht="109.5" customHeight="1">
      <c r="A29" s="183"/>
      <c r="B29" s="208" t="s">
        <v>352</v>
      </c>
      <c r="C29" s="194" t="s">
        <v>24</v>
      </c>
      <c r="D29" s="217">
        <v>21078.799999999999</v>
      </c>
      <c r="E29" s="217">
        <v>21969.799999999999</v>
      </c>
      <c r="F29" s="217">
        <v>25179.900000000001</v>
      </c>
      <c r="G29" s="217">
        <v>28698.299999999999</v>
      </c>
      <c r="H29" s="217">
        <v>29845</v>
      </c>
      <c r="I29" s="217">
        <v>31038</v>
      </c>
      <c r="J29" s="217">
        <v>31038</v>
      </c>
      <c r="K29" s="224" t="s">
        <v>292</v>
      </c>
      <c r="L29" s="233" t="s">
        <v>353</v>
      </c>
      <c r="M29" s="233">
        <v>89136923110</v>
      </c>
      <c r="N29" s="234">
        <v>45037</v>
      </c>
      <c r="O29" s="235" t="s">
        <v>354</v>
      </c>
      <c r="P29" s="191" t="str">
        <f>Справочник!$E15</f>
        <v xml:space="preserve">Никитина Светлана Сергеевна</v>
      </c>
      <c r="Q29" s="191" t="str">
        <f>Справочник!$F15</f>
        <v xml:space="preserve">8 (38822) 2 22 93</v>
      </c>
      <c r="R29" s="192" t="s">
        <v>355</v>
      </c>
      <c r="S29" s="193" t="s">
        <v>318</v>
      </c>
    </row>
    <row r="30" ht="44.25" customHeight="1">
      <c r="A30" s="183"/>
      <c r="B30" s="208" t="s">
        <v>65</v>
      </c>
      <c r="C30" s="194" t="s">
        <v>24</v>
      </c>
      <c r="D30" s="217">
        <v>23301.799999999999</v>
      </c>
      <c r="E30" s="217">
        <v>25740.700000000001</v>
      </c>
      <c r="F30" s="217">
        <v>30619.099999999999</v>
      </c>
      <c r="G30" s="217">
        <v>35589.099999999999</v>
      </c>
      <c r="H30" s="217">
        <v>37012</v>
      </c>
      <c r="I30" s="217">
        <v>38492</v>
      </c>
      <c r="J30" s="217">
        <v>38492</v>
      </c>
      <c r="K30" s="224" t="s">
        <v>292</v>
      </c>
      <c r="L30" s="233" t="s">
        <v>353</v>
      </c>
      <c r="M30">
        <v>89136923110</v>
      </c>
      <c r="N30" s="236">
        <v>45037</v>
      </c>
      <c r="O30" s="235" t="s">
        <v>354</v>
      </c>
      <c r="P30" s="234"/>
      <c r="Q30" s="235"/>
      <c r="R30" s="192" t="s">
        <v>356</v>
      </c>
      <c r="S30" s="193" t="s">
        <v>318</v>
      </c>
    </row>
    <row r="31" ht="50.25" customHeight="1">
      <c r="A31" s="183"/>
      <c r="B31" s="208" t="s">
        <v>67</v>
      </c>
      <c r="C31" s="194" t="s">
        <v>24</v>
      </c>
      <c r="D31" s="217">
        <v>25762</v>
      </c>
      <c r="E31" s="217">
        <v>27578.099999999999</v>
      </c>
      <c r="F31" s="217">
        <v>33950.599999999999</v>
      </c>
      <c r="G31" s="217">
        <v>40117.900000000001</v>
      </c>
      <c r="H31" s="217">
        <v>41721</v>
      </c>
      <c r="I31" s="217">
        <v>43389</v>
      </c>
      <c r="J31" s="217">
        <v>43389</v>
      </c>
      <c r="K31" s="224" t="s">
        <v>292</v>
      </c>
      <c r="L31" s="233" t="s">
        <v>353</v>
      </c>
      <c r="M31" s="233">
        <v>89136923110</v>
      </c>
      <c r="N31" s="234">
        <v>45037</v>
      </c>
      <c r="O31" s="235" t="s">
        <v>354</v>
      </c>
      <c r="P31" s="191" t="str">
        <f>Справочник!$E17</f>
        <v xml:space="preserve">Никитина Светлана Сергеевна</v>
      </c>
      <c r="Q31" s="191" t="str">
        <f>Справочник!$F17</f>
        <v xml:space="preserve">8 (38822) 2 22 93</v>
      </c>
      <c r="R31" s="192" t="s">
        <v>357</v>
      </c>
      <c r="S31" s="193" t="s">
        <v>318</v>
      </c>
    </row>
    <row r="32" ht="36.75" customHeight="1">
      <c r="A32" s="183"/>
      <c r="B32" s="208" t="s">
        <v>69</v>
      </c>
      <c r="C32" s="194" t="s">
        <v>24</v>
      </c>
      <c r="D32" s="217">
        <v>26581</v>
      </c>
      <c r="E32" s="217">
        <v>27695</v>
      </c>
      <c r="F32" s="217" t="s">
        <v>358</v>
      </c>
      <c r="G32" s="217">
        <v>31169</v>
      </c>
      <c r="H32" s="217">
        <v>37704.910000000003</v>
      </c>
      <c r="I32" s="217">
        <v>40345.5</v>
      </c>
      <c r="J32" s="217">
        <v>43151.040000000001</v>
      </c>
      <c r="K32" s="224" t="s">
        <v>292</v>
      </c>
      <c r="L32" s="189" t="s">
        <v>359</v>
      </c>
      <c r="M32" s="189">
        <v>83884822283</v>
      </c>
      <c r="N32" s="219">
        <v>45028</v>
      </c>
      <c r="O32" s="190" t="s">
        <v>360</v>
      </c>
      <c r="P32" s="191" t="str">
        <f>'Справочник'!$E18</f>
        <v xml:space="preserve">Сабина Айару Эзеновна</v>
      </c>
      <c r="Q32" s="191" t="str">
        <f>'Справочник'!$F18</f>
        <v xml:space="preserve">8 (38822) 2 55 88</v>
      </c>
      <c r="R32" s="232">
        <v>45035</v>
      </c>
      <c r="S32" s="193" t="s">
        <v>361</v>
      </c>
    </row>
    <row r="33" ht="63" customHeight="1">
      <c r="A33" s="183"/>
      <c r="B33" s="208" t="s">
        <v>77</v>
      </c>
      <c r="C33" s="194" t="s">
        <v>24</v>
      </c>
      <c r="D33" s="217">
        <v>0</v>
      </c>
      <c r="E33" s="217">
        <v>0</v>
      </c>
      <c r="F33" s="217">
        <v>0</v>
      </c>
      <c r="G33" s="217">
        <v>0</v>
      </c>
      <c r="H33" s="217"/>
      <c r="I33" s="217"/>
      <c r="J33" s="217"/>
      <c r="K33" s="224" t="s">
        <v>292</v>
      </c>
      <c r="L33" s="189"/>
      <c r="M33" s="189"/>
      <c r="N33" s="219"/>
      <c r="O33" s="190"/>
      <c r="P33" s="193" t="str">
        <f>Справочник!E19</f>
        <v xml:space="preserve">Титанакова Татьяна Борисовна</v>
      </c>
      <c r="Q33" s="193" t="str">
        <f>Справочник!F19</f>
        <v xml:space="preserve">8 (388 22) 6-11-90</v>
      </c>
      <c r="R33" s="192"/>
      <c r="S33" s="193"/>
    </row>
    <row r="35">
      <c r="S35" s="237"/>
    </row>
  </sheetData>
  <sheetProtection algorithmName="SHA-512" hashValue="Oau5QXn/TyRruEaIzj2CueeY0pwhK+gpr3z/NV8pAI9mjUuyvkRnGRML1TPOMyWioLfvhEP/6LG+gHwEUulX2Q==" saltValue="Ql00esJQKdEDVWRE78eU5g==" spinCount="100000" autoFilter="1" deleteColumns="1" deleteRows="1" formatCells="1" formatColumns="0" formatRows="0" insertColumns="1" insertHyperlinks="1" insertRows="1" objects="0" pivotTables="1" scenarios="0" selectLockedCells="0" selectUnlockedCells="0" sheet="1" sort="1"/>
  <mergeCells count="10">
    <mergeCell ref="A2:S2"/>
    <mergeCell ref="A3:A4"/>
    <mergeCell ref="B3:B4"/>
    <mergeCell ref="C3:C4"/>
    <mergeCell ref="D3:I3"/>
    <mergeCell ref="K3:K4"/>
    <mergeCell ref="L3:O3"/>
    <mergeCell ref="P3:S3"/>
    <mergeCell ref="A5:K5"/>
    <mergeCell ref="A27:A33"/>
  </mergeCells>
  <hyperlinks>
    <hyperlink r:id="rId1" ref="K6"/>
    <hyperlink r:id="rId1" ref="K9"/>
    <hyperlink r:id="rId1" ref="K13"/>
    <hyperlink r:id="rId1" ref="K16"/>
    <hyperlink r:id="rId1" ref="K19"/>
    <hyperlink r:id="rId1" ref="K22"/>
    <hyperlink r:id="rId1" ref="K25"/>
    <hyperlink r:id="rId1" ref="K28"/>
    <hyperlink r:id="rId1" ref="K29"/>
    <hyperlink r:id="rId1" ref="K30"/>
    <hyperlink r:id="rId1" ref="K31"/>
    <hyperlink r:id="rId1" ref="K32"/>
    <hyperlink r:id="rId1" ref="K33"/>
  </hyperlinks>
  <printOptions headings="0" gridLines="0"/>
  <pageMargins left="0.69999999999999996" right="0.69999999999999996" top="0.75" bottom="0.75" header="0.29999999999999999" footer="0.29999999999999999"/>
  <pageSetup paperSize="9" scale="100" firstPageNumber="2147483648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B4" zoomScale="70" workbookViewId="0">
      <selection activeCell="E11" activeCellId="0" sqref="E11:J11"/>
    </sheetView>
  </sheetViews>
  <sheetFormatPr defaultColWidth="8.85546875" defaultRowHeight="12.6"/>
  <cols>
    <col customWidth="1" min="1" max="1" style="158" width="12.7109375"/>
    <col customWidth="1" min="2" max="2" style="158" width="43"/>
    <col customWidth="1" min="3" max="3" style="158" width="15.28515625"/>
    <col customWidth="1" hidden="1" min="4" max="4" style="158" width="0"/>
    <col min="5" max="10" style="158" width="8.85546875"/>
    <col customWidth="1" hidden="1" min="11" max="11" style="158" width="12"/>
    <col customWidth="1" min="12" max="12" style="158" width="15.7109375"/>
    <col customWidth="1" min="13" max="13" style="158" width="13"/>
    <col customWidth="1" min="14" max="14" style="158" width="13.7109375"/>
    <col customWidth="1" min="15" max="15" style="158" width="13.42578125"/>
    <col customWidth="1" min="16" max="16" style="158" width="14.85546875"/>
    <col customWidth="1" min="17" max="17" style="158" width="16.28515625"/>
    <col customWidth="1" min="18" max="18" style="158" width="18"/>
    <col customWidth="1" min="19" max="19" style="158" width="13.42578125"/>
    <col min="20" max="16384" style="158" width="8.85546875"/>
  </cols>
  <sheetData>
    <row r="1" ht="18.75">
      <c r="A1" s="160"/>
      <c r="B1" s="238" t="str">
        <f>'Экономическое развитие'!$B$1</f>
        <v xml:space="preserve">МО "Усть-Коксинский район"</v>
      </c>
      <c r="C1" s="239"/>
    </row>
    <row r="2" ht="39" customHeight="1">
      <c r="A2" s="240" t="str">
        <f>'Экономическое развитие'!A2:K2</f>
        <v xml:space="preserve">Заочное согласование показателей для оценки эфективности деятельности органов местного самоуправления  муниципальных районов и городского округа в Республике Алтай за 2022 год и пояснительных записок к ним</v>
      </c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240"/>
      <c r="Q2" s="240"/>
      <c r="R2" s="240"/>
      <c r="S2" s="240"/>
    </row>
    <row r="3" ht="27" customHeight="1">
      <c r="A3" s="178" t="s">
        <v>3</v>
      </c>
      <c r="B3" s="164" t="s">
        <v>276</v>
      </c>
      <c r="C3" s="165" t="s">
        <v>5</v>
      </c>
      <c r="D3" s="167" t="s">
        <v>278</v>
      </c>
      <c r="E3" s="167"/>
      <c r="F3" s="167"/>
      <c r="G3" s="167"/>
      <c r="H3" s="167"/>
      <c r="I3" s="167"/>
      <c r="J3" s="167"/>
      <c r="K3" s="241" t="s">
        <v>279</v>
      </c>
      <c r="L3" s="168" t="s">
        <v>280</v>
      </c>
      <c r="M3" s="169"/>
      <c r="N3" s="169"/>
      <c r="O3" s="169"/>
      <c r="P3" s="170" t="s">
        <v>281</v>
      </c>
      <c r="Q3" s="171"/>
      <c r="R3" s="171"/>
      <c r="S3" s="171"/>
    </row>
    <row r="4" ht="70.200000000000003">
      <c r="A4" s="178"/>
      <c r="B4" s="173"/>
      <c r="C4" s="172"/>
      <c r="D4" s="175">
        <v>2019</v>
      </c>
      <c r="E4" s="176">
        <v>2020</v>
      </c>
      <c r="F4" s="242">
        <v>2021</v>
      </c>
      <c r="G4" s="177">
        <v>2022</v>
      </c>
      <c r="H4" s="175">
        <v>2023</v>
      </c>
      <c r="I4" s="175">
        <v>2024</v>
      </c>
      <c r="J4" s="175">
        <v>2025</v>
      </c>
      <c r="K4" s="243"/>
      <c r="L4" s="168" t="s">
        <v>282</v>
      </c>
      <c r="M4" s="168" t="s">
        <v>283</v>
      </c>
      <c r="N4" s="168" t="s">
        <v>284</v>
      </c>
      <c r="O4" s="168" t="s">
        <v>285</v>
      </c>
      <c r="P4" s="170" t="s">
        <v>282</v>
      </c>
      <c r="Q4" s="170" t="s">
        <v>286</v>
      </c>
      <c r="R4" s="170" t="s">
        <v>287</v>
      </c>
      <c r="S4" s="170" t="s">
        <v>288</v>
      </c>
    </row>
    <row r="5" ht="18">
      <c r="A5" s="244"/>
      <c r="B5" s="245" t="s">
        <v>362</v>
      </c>
      <c r="C5" s="246"/>
      <c r="D5" s="246"/>
      <c r="E5" s="246"/>
      <c r="F5" s="246"/>
      <c r="G5" s="246"/>
      <c r="H5" s="246"/>
      <c r="I5" s="246"/>
      <c r="J5" s="246"/>
      <c r="K5" s="246"/>
      <c r="L5" s="246"/>
      <c r="M5" s="246"/>
      <c r="N5" s="246"/>
      <c r="O5" s="247"/>
      <c r="P5" s="170"/>
      <c r="Q5" s="170"/>
      <c r="R5" s="170"/>
      <c r="S5" s="170"/>
    </row>
    <row r="6" ht="71.450000000000003" customHeight="1">
      <c r="A6" s="183">
        <v>9</v>
      </c>
      <c r="B6" s="215" t="s">
        <v>84</v>
      </c>
      <c r="C6" s="248" t="s">
        <v>22</v>
      </c>
      <c r="D6" s="205">
        <f>IF(D7=0,0,D7/D10*100)</f>
        <v>74.936386768447832</v>
      </c>
      <c r="E6" s="206">
        <f>IF(E7=0,0,E7/E10*100)</f>
        <v>56.057752667922159</v>
      </c>
      <c r="F6" s="206">
        <f t="shared" ref="F6:J6" si="5">IF(F7=0,0,F7/F10*100)</f>
        <v>71.678832116788314</v>
      </c>
      <c r="G6" s="206">
        <f t="shared" si="5"/>
        <v>76.642335766423358</v>
      </c>
      <c r="H6" s="206">
        <f t="shared" si="5"/>
        <v>76.811594202898547</v>
      </c>
      <c r="I6" s="206">
        <f t="shared" si="5"/>
        <v>77.173913043478265</v>
      </c>
      <c r="J6" s="206">
        <f t="shared" si="5"/>
        <v>77.536231884057969</v>
      </c>
      <c r="K6" s="224" t="s">
        <v>292</v>
      </c>
      <c r="L6" s="235" t="s">
        <v>363</v>
      </c>
      <c r="M6" s="235">
        <v>89833266567</v>
      </c>
      <c r="N6" s="219">
        <v>45035</v>
      </c>
      <c r="O6" s="190" t="s">
        <v>364</v>
      </c>
      <c r="P6" s="249" t="s">
        <v>365</v>
      </c>
      <c r="Q6" s="249" t="str">
        <f>Справочник!$F$21</f>
        <v xml:space="preserve">8 (38822) 2 25 10</v>
      </c>
      <c r="R6" s="250" t="s">
        <v>366</v>
      </c>
      <c r="S6" s="182" t="s">
        <v>361</v>
      </c>
    </row>
    <row r="7" ht="57" customHeight="1">
      <c r="A7" s="183" t="s">
        <v>295</v>
      </c>
      <c r="B7" s="208" t="s">
        <v>367</v>
      </c>
      <c r="C7" s="251" t="s">
        <v>112</v>
      </c>
      <c r="D7" s="210">
        <v>1178</v>
      </c>
      <c r="E7" s="210">
        <v>893</v>
      </c>
      <c r="F7" s="210">
        <v>982</v>
      </c>
      <c r="G7" s="210">
        <v>1050</v>
      </c>
      <c r="H7" s="210">
        <v>1060</v>
      </c>
      <c r="I7" s="210">
        <v>1065</v>
      </c>
      <c r="J7" s="210">
        <v>1070</v>
      </c>
      <c r="K7" s="198"/>
      <c r="L7" s="235" t="s">
        <v>363</v>
      </c>
      <c r="M7" s="235">
        <v>89833266567</v>
      </c>
      <c r="N7" s="223">
        <v>45035</v>
      </c>
      <c r="O7" s="190" t="s">
        <v>364</v>
      </c>
      <c r="P7" s="249" t="s">
        <v>365</v>
      </c>
      <c r="Q7" s="249" t="str">
        <f>'Справочник'!$F$21</f>
        <v xml:space="preserve">8 (38822) 2 25 10</v>
      </c>
      <c r="R7" s="252" t="s">
        <v>366</v>
      </c>
      <c r="S7" s="182" t="s">
        <v>361</v>
      </c>
    </row>
    <row r="8" ht="60" customHeight="1">
      <c r="A8" s="253">
        <v>10</v>
      </c>
      <c r="B8" s="254" t="s">
        <v>90</v>
      </c>
      <c r="C8" s="255" t="s">
        <v>22</v>
      </c>
      <c r="D8" s="256">
        <f>IF(D9=0,0,D9/D10*100)</f>
        <v>8.5877862595419856</v>
      </c>
      <c r="E8" s="257">
        <f>IF(E9=0,0,E9/E10*100)</f>
        <v>6.0263653483992465</v>
      </c>
      <c r="F8" s="257">
        <f t="shared" ref="F8:J8" si="6">IF(F9=0,0,F9/F10*100)</f>
        <v>4.5985401459854014</v>
      </c>
      <c r="G8" s="257">
        <f t="shared" si="6"/>
        <v>9.4890510948905096</v>
      </c>
      <c r="H8" s="257">
        <f t="shared" si="6"/>
        <v>6.1594202898550732</v>
      </c>
      <c r="I8" s="257">
        <f t="shared" si="6"/>
        <v>6.1594202898550732</v>
      </c>
      <c r="J8" s="257">
        <f t="shared" si="6"/>
        <v>6.1594202898550732</v>
      </c>
      <c r="K8" s="258" t="s">
        <v>292</v>
      </c>
      <c r="L8" s="235" t="s">
        <v>363</v>
      </c>
      <c r="M8" s="235">
        <v>89833266567</v>
      </c>
      <c r="N8" s="223">
        <v>45035</v>
      </c>
      <c r="O8" s="190" t="s">
        <v>364</v>
      </c>
      <c r="P8" s="249" t="s">
        <v>365</v>
      </c>
      <c r="Q8" s="249" t="str">
        <f>Справочник!$F$22</f>
        <v xml:space="preserve">8 (38822) 2 25 10</v>
      </c>
      <c r="R8" s="252" t="s">
        <v>366</v>
      </c>
      <c r="S8" s="182" t="s">
        <v>361</v>
      </c>
    </row>
    <row r="9" ht="42.600000000000001" customHeight="1">
      <c r="A9" s="194"/>
      <c r="B9" s="208" t="s">
        <v>368</v>
      </c>
      <c r="C9" s="259" t="s">
        <v>112</v>
      </c>
      <c r="D9" s="210">
        <v>135</v>
      </c>
      <c r="E9" s="210">
        <v>96</v>
      </c>
      <c r="F9" s="210">
        <v>63</v>
      </c>
      <c r="G9" s="210">
        <v>130</v>
      </c>
      <c r="H9" s="210">
        <v>85</v>
      </c>
      <c r="I9" s="210">
        <v>85</v>
      </c>
      <c r="J9" s="210">
        <v>85</v>
      </c>
      <c r="K9" s="198"/>
      <c r="L9" s="235" t="s">
        <v>363</v>
      </c>
      <c r="M9" s="235">
        <v>89833266567</v>
      </c>
      <c r="N9" s="223">
        <v>45035</v>
      </c>
      <c r="O9" s="190" t="s">
        <v>364</v>
      </c>
      <c r="P9" s="249" t="s">
        <v>365</v>
      </c>
      <c r="Q9" s="249" t="str">
        <f>'Справочник'!$F$22</f>
        <v xml:space="preserve">8 (38822) 2 25 10</v>
      </c>
      <c r="R9" s="252" t="s">
        <v>366</v>
      </c>
      <c r="S9" s="182" t="s">
        <v>361</v>
      </c>
    </row>
    <row r="10" ht="41.450000000000003" customHeight="1">
      <c r="A10" s="194"/>
      <c r="B10" s="208" t="s">
        <v>369</v>
      </c>
      <c r="C10" s="259" t="s">
        <v>112</v>
      </c>
      <c r="D10" s="210">
        <v>1572</v>
      </c>
      <c r="E10" s="210">
        <v>1593</v>
      </c>
      <c r="F10" s="210">
        <v>1370</v>
      </c>
      <c r="G10" s="210">
        <v>1370</v>
      </c>
      <c r="H10" s="210">
        <v>1380</v>
      </c>
      <c r="I10" s="210">
        <v>1380</v>
      </c>
      <c r="J10" s="210">
        <v>1380</v>
      </c>
      <c r="K10" s="198"/>
      <c r="L10" s="235" t="s">
        <v>363</v>
      </c>
      <c r="M10" s="235">
        <v>89833266567</v>
      </c>
      <c r="N10" s="223">
        <v>45035</v>
      </c>
      <c r="O10" s="190" t="s">
        <v>364</v>
      </c>
      <c r="P10" s="249" t="s">
        <v>365</v>
      </c>
      <c r="Q10" s="249" t="str">
        <f>'Справочник'!$F$22</f>
        <v xml:space="preserve">8 (38822) 2 25 10</v>
      </c>
      <c r="R10" s="252" t="s">
        <v>366</v>
      </c>
      <c r="S10" s="182" t="s">
        <v>361</v>
      </c>
    </row>
    <row r="11" ht="81.599999999999994" customHeight="1">
      <c r="A11" s="183">
        <v>11</v>
      </c>
      <c r="B11" s="215" t="s">
        <v>91</v>
      </c>
      <c r="C11" s="255" t="s">
        <v>22</v>
      </c>
      <c r="D11" s="205">
        <f>IF(D12=0,0,D12/D13*100)</f>
        <v>57.692307692307686</v>
      </c>
      <c r="E11" s="206">
        <f>IF(E12=0,0,E12/E13*100)</f>
        <v>46.153846153846153</v>
      </c>
      <c r="F11" s="206">
        <f t="shared" ref="F11:J11" si="7">IF(F12=0,0,F12/F13*100)</f>
        <v>46.153846153846153</v>
      </c>
      <c r="G11" s="206">
        <f t="shared" si="7"/>
        <v>46.153846153846153</v>
      </c>
      <c r="H11" s="206">
        <f t="shared" si="7"/>
        <v>46.153846153846153</v>
      </c>
      <c r="I11" s="206">
        <f t="shared" si="7"/>
        <v>42.307692307692307</v>
      </c>
      <c r="J11" s="206">
        <f t="shared" si="7"/>
        <v>38.461538461538467</v>
      </c>
      <c r="K11" s="224" t="s">
        <v>292</v>
      </c>
      <c r="L11" s="235" t="s">
        <v>363</v>
      </c>
      <c r="M11" s="235">
        <v>89833266567</v>
      </c>
      <c r="N11" s="223">
        <v>45035</v>
      </c>
      <c r="O11" s="190" t="s">
        <v>364</v>
      </c>
      <c r="P11" s="249" t="str">
        <f>Справочник!$E$23</f>
        <v xml:space="preserve">Кергилова Галина Владимировна</v>
      </c>
      <c r="Q11" s="249" t="str">
        <f>Справочник!$F$23</f>
        <v xml:space="preserve">8 (38822) 2 35 22</v>
      </c>
      <c r="R11" s="260" t="s">
        <v>370</v>
      </c>
      <c r="S11" s="182" t="s">
        <v>361</v>
      </c>
    </row>
    <row r="12" ht="54" customHeight="1">
      <c r="A12" s="194" t="s">
        <v>295</v>
      </c>
      <c r="B12" s="208" t="s">
        <v>371</v>
      </c>
      <c r="C12" s="259" t="s">
        <v>296</v>
      </c>
      <c r="D12" s="210">
        <v>15</v>
      </c>
      <c r="E12" s="210">
        <v>12</v>
      </c>
      <c r="F12" s="210">
        <v>12</v>
      </c>
      <c r="G12" s="210">
        <v>12</v>
      </c>
      <c r="H12" s="210">
        <v>12</v>
      </c>
      <c r="I12" s="210">
        <v>11</v>
      </c>
      <c r="J12" s="210">
        <v>10</v>
      </c>
      <c r="K12" s="198"/>
      <c r="L12" s="235" t="s">
        <v>363</v>
      </c>
      <c r="M12" s="235">
        <v>89833266567</v>
      </c>
      <c r="N12" s="223">
        <v>45035</v>
      </c>
      <c r="O12" s="190" t="s">
        <v>364</v>
      </c>
      <c r="P12" s="249" t="str">
        <f>'Справочник'!$E$23</f>
        <v xml:space="preserve">Кергилова Галина Владимировна</v>
      </c>
      <c r="Q12" s="249" t="str">
        <f>'Справочник'!$F$23</f>
        <v xml:space="preserve">8 (38822) 2 35 22</v>
      </c>
      <c r="R12" s="260" t="s">
        <v>370</v>
      </c>
      <c r="S12" s="182" t="s">
        <v>361</v>
      </c>
    </row>
    <row r="13" ht="49.899999999999999" customHeight="1">
      <c r="A13" s="261"/>
      <c r="B13" s="262" t="s">
        <v>372</v>
      </c>
      <c r="C13" s="259" t="s">
        <v>296</v>
      </c>
      <c r="D13" s="263">
        <v>26</v>
      </c>
      <c r="E13" s="263">
        <v>26</v>
      </c>
      <c r="F13" s="263">
        <v>26</v>
      </c>
      <c r="G13" s="263">
        <v>26</v>
      </c>
      <c r="H13" s="263">
        <v>26</v>
      </c>
      <c r="I13" s="263">
        <v>26</v>
      </c>
      <c r="J13" s="263">
        <v>26</v>
      </c>
      <c r="K13" s="264"/>
      <c r="L13" s="235" t="s">
        <v>363</v>
      </c>
      <c r="M13" s="235">
        <v>89833266567</v>
      </c>
      <c r="N13" s="223">
        <v>45035</v>
      </c>
      <c r="O13" s="190" t="s">
        <v>364</v>
      </c>
      <c r="P13" s="249" t="str">
        <f>'Справочник'!$E$23</f>
        <v xml:space="preserve">Кергилова Галина Владимировна</v>
      </c>
      <c r="Q13" s="249" t="str">
        <f>'Справочник'!$F$23</f>
        <v xml:space="preserve">8 (38822) 2 35 22</v>
      </c>
      <c r="R13" s="260" t="s">
        <v>370</v>
      </c>
      <c r="S13" s="182" t="s">
        <v>361</v>
      </c>
    </row>
  </sheetData>
  <sheetProtection algorithmName="SHA-512" hashValue="wLz+MJv4gKqSo4dos1Fj2IuTaoDHVL/Fa69tFF3DGmCXwFFiMC7+Lh8ngtmuq4Gc2H5fa3KBI8iteZ6MRuTQ2Q==" saltValue="Ur0AWYZf9PO010KXAYyuig==" spinCount="100000" autoFilter="1" deleteColumns="1" deleteRows="1" formatCells="1" formatColumns="0" formatRows="0" insertColumns="1" insertHyperlinks="1" insertRows="1" objects="0" pivotTables="1" scenarios="0" selectLockedCells="0" selectUnlockedCells="0" sheet="1" sort="1"/>
  <protectedRanges>
    <protectedRange name="Диапазон2" sqref="D12:J13 D9:J10 D7:J7"/>
    <protectedRange name="Диапазон1" sqref="F1:S3 D6:E13 E4:S4 F5:S1048576"/>
  </protectedRanges>
  <mergeCells count="9">
    <mergeCell ref="A2:S2"/>
    <mergeCell ref="A3:A4"/>
    <mergeCell ref="B3:B4"/>
    <mergeCell ref="C3:C4"/>
    <mergeCell ref="D3:I3"/>
    <mergeCell ref="K3:K4"/>
    <mergeCell ref="L3:O3"/>
    <mergeCell ref="P3:S3"/>
    <mergeCell ref="B5:O5"/>
  </mergeCells>
  <hyperlinks>
    <hyperlink r:id="rId1" ref="K6"/>
    <hyperlink r:id="rId1" ref="K8"/>
    <hyperlink r:id="rId1" ref="K11"/>
  </hyperlinks>
  <printOptions headings="0" gridLines="0"/>
  <pageMargins left="0.69999999999999996" right="0.69999999999999996" top="0.75" bottom="0.75" header="0.29999999999999999" footer="0.29999999999999999"/>
  <pageSetup paperSize="9" scale="100" firstPageNumber="2147483648" fitToWidth="1" fitToHeight="1" pageOrder="downThenOver" orientation="portrait" usePrinterDefaults="1" blackAndWhite="0" draft="0" cellComments="none" useFirstPageNumber="0" errors="displayed" horizontalDpi="600" verticalDpi="600" copies="1"/>
  <headerFooter/>
  <legacy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70" workbookViewId="0">
      <pane xSplit="3" ySplit="5" topLeftCell="D6" activePane="bottomRight" state="frozen"/>
      <selection activeCell="E29" activeCellId="0" sqref="E29:J29"/>
    </sheetView>
  </sheetViews>
  <sheetFormatPr defaultColWidth="8.85546875" defaultRowHeight="12.6"/>
  <cols>
    <col customWidth="1" min="1" max="1" style="158" width="11.7109375"/>
    <col customWidth="1" min="2" max="2" style="158" width="37.85546875"/>
    <col customWidth="1" min="3" max="3" style="158" width="10.140625"/>
    <col customWidth="1" hidden="1" min="4" max="4" style="158" width="13.85546875"/>
    <col customWidth="1" min="5" max="5" style="158" width="13.85546875"/>
    <col customWidth="1" min="6" max="6" style="158" width="13.5703125"/>
    <col customWidth="1" min="7" max="7" style="158" width="12.42578125"/>
    <col customWidth="1" min="8" max="8" style="158" width="13.42578125"/>
    <col customWidth="1" min="9" max="10" style="158" width="13.85546875"/>
    <col customWidth="1" hidden="1" min="11" max="11" style="158" width="15.5703125"/>
    <col customWidth="1" min="12" max="12" style="265" width="15.7109375"/>
    <col customWidth="1" min="13" max="13" style="265" width="14.5703125"/>
    <col customWidth="1" min="14" max="14" style="265" width="20.7109375"/>
    <col customWidth="1" min="15" max="15" style="265" width="13"/>
    <col customWidth="1" min="16" max="16" style="265" width="16.7109375"/>
    <col customWidth="1" min="17" max="17" style="265" width="17.28515625"/>
    <col customWidth="1" min="18" max="18" style="265" width="21.140625"/>
    <col customWidth="1" min="19" max="19" style="265" width="15.140625"/>
    <col min="20" max="16384" style="158" width="8.85546875"/>
  </cols>
  <sheetData>
    <row r="1" ht="18.75">
      <c r="A1" s="160"/>
      <c r="B1" s="238" t="str">
        <f>'Экономическое развитие'!$B$1</f>
        <v xml:space="preserve">МО "Усть-Коксинский район"</v>
      </c>
      <c r="C1" s="239"/>
      <c r="L1" s="158"/>
      <c r="M1" s="158"/>
      <c r="N1" s="158"/>
      <c r="O1" s="158"/>
      <c r="P1" s="158"/>
      <c r="Q1" s="158"/>
      <c r="R1" s="158"/>
      <c r="S1" s="158"/>
    </row>
    <row r="2" ht="27.75" customHeight="1">
      <c r="A2" s="162" t="str">
        <f>'Экономическое развитие'!A2:K2</f>
        <v xml:space="preserve">Заочное согласование показателей для оценки эфективности деятельности органов местного самоуправления  муниципальных районов и городского округа в Республике Алтай за 2022 год и пояснительных записок к ним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</row>
    <row r="3" ht="37.899999999999999" customHeight="1">
      <c r="A3" s="178" t="s">
        <v>3</v>
      </c>
      <c r="B3" s="164" t="s">
        <v>276</v>
      </c>
      <c r="C3" s="165" t="s">
        <v>5</v>
      </c>
      <c r="D3" s="266" t="s">
        <v>278</v>
      </c>
      <c r="E3" s="267"/>
      <c r="F3" s="267"/>
      <c r="G3" s="267"/>
      <c r="H3" s="267"/>
      <c r="I3" s="267"/>
      <c r="J3" s="268"/>
      <c r="K3" s="241" t="s">
        <v>279</v>
      </c>
      <c r="L3" s="269" t="s">
        <v>280</v>
      </c>
      <c r="M3" s="270"/>
      <c r="N3" s="270"/>
      <c r="O3" s="270"/>
      <c r="P3" s="271" t="s">
        <v>281</v>
      </c>
      <c r="Q3" s="272"/>
      <c r="R3" s="272"/>
      <c r="S3" s="272"/>
    </row>
    <row r="4" ht="97.200000000000003">
      <c r="A4" s="178"/>
      <c r="B4" s="173"/>
      <c r="C4" s="172"/>
      <c r="D4" s="175">
        <v>2019</v>
      </c>
      <c r="E4" s="242">
        <v>2020</v>
      </c>
      <c r="F4" s="242">
        <v>2021</v>
      </c>
      <c r="G4" s="177">
        <v>2022</v>
      </c>
      <c r="H4" s="175">
        <v>2023</v>
      </c>
      <c r="I4" s="175">
        <v>2024</v>
      </c>
      <c r="J4" s="175">
        <v>2025</v>
      </c>
      <c r="K4" s="243"/>
      <c r="L4" s="269" t="s">
        <v>282</v>
      </c>
      <c r="M4" s="269" t="s">
        <v>283</v>
      </c>
      <c r="N4" s="269" t="s">
        <v>284</v>
      </c>
      <c r="O4" s="269" t="s">
        <v>285</v>
      </c>
      <c r="P4" s="271" t="s">
        <v>282</v>
      </c>
      <c r="Q4" s="271" t="s">
        <v>286</v>
      </c>
      <c r="R4" s="271" t="s">
        <v>287</v>
      </c>
      <c r="S4" s="271" t="s">
        <v>288</v>
      </c>
    </row>
    <row r="5" ht="18">
      <c r="A5" s="273"/>
      <c r="B5" s="274" t="s">
        <v>373</v>
      </c>
      <c r="C5" s="275"/>
      <c r="D5" s="275"/>
      <c r="E5" s="275"/>
      <c r="F5" s="275"/>
      <c r="G5" s="275"/>
      <c r="H5" s="275"/>
      <c r="I5" s="275"/>
      <c r="J5" s="275"/>
      <c r="K5" s="275"/>
      <c r="L5" s="275"/>
      <c r="M5" s="275"/>
      <c r="N5" s="275"/>
      <c r="O5" s="276"/>
      <c r="P5" s="277"/>
      <c r="Q5" s="277"/>
      <c r="R5" s="277"/>
      <c r="S5" s="277"/>
    </row>
    <row r="6" ht="99.75" customHeight="1">
      <c r="A6" s="209">
        <v>12</v>
      </c>
      <c r="B6" s="215" t="s">
        <v>97</v>
      </c>
      <c r="C6" s="184" t="s">
        <v>22</v>
      </c>
      <c r="D6" s="205">
        <f>IF((D7-D8)=0,0,(D7-D8)/(D9+D10+D11+D12+D13+D14)*100)</f>
        <v>0</v>
      </c>
      <c r="E6" s="206">
        <f>IF((E7+E8)=0,0,(E7+E8)/(E9+E10+E11+E12+E13+E14)*100)</f>
        <v>0</v>
      </c>
      <c r="F6" s="206">
        <f t="shared" ref="F6:J6" si="8">IF((F7+F8)=0,0,(F7+F8)/(F9+F10+F11+F12+F13+F14)*100)</f>
        <v>0</v>
      </c>
      <c r="G6" s="206">
        <f t="shared" si="8"/>
        <v>4.838709677419355</v>
      </c>
      <c r="H6" s="206">
        <f t="shared" si="8"/>
        <v>0</v>
      </c>
      <c r="I6" s="206">
        <f t="shared" si="8"/>
        <v>0</v>
      </c>
      <c r="J6" s="206">
        <f t="shared" si="8"/>
        <v>0</v>
      </c>
      <c r="K6" s="278"/>
      <c r="L6" s="233" t="s">
        <v>353</v>
      </c>
      <c r="M6" s="233">
        <v>89136923110</v>
      </c>
      <c r="N6" s="234">
        <v>45035</v>
      </c>
      <c r="O6" s="235" t="s">
        <v>354</v>
      </c>
      <c r="P6" s="279" t="str">
        <f>Справочник!$E$25</f>
        <v xml:space="preserve">Дзукаева Полина Александровна</v>
      </c>
      <c r="Q6" s="279" t="str">
        <f>Справочник!$F$25</f>
        <v xml:space="preserve">8 (38822) 2 22 94</v>
      </c>
      <c r="R6" s="249" t="s">
        <v>374</v>
      </c>
      <c r="S6" s="249" t="s">
        <v>361</v>
      </c>
      <c r="T6" s="280"/>
    </row>
    <row r="7" ht="48">
      <c r="A7" s="194" t="s">
        <v>295</v>
      </c>
      <c r="B7" s="208" t="s">
        <v>375</v>
      </c>
      <c r="C7" s="281" t="s">
        <v>112</v>
      </c>
      <c r="D7" s="210">
        <v>0</v>
      </c>
      <c r="E7" s="210">
        <v>0</v>
      </c>
      <c r="F7" s="210">
        <v>0</v>
      </c>
      <c r="G7" s="210">
        <v>3</v>
      </c>
      <c r="H7" s="210">
        <v>0</v>
      </c>
      <c r="I7" s="210">
        <v>0</v>
      </c>
      <c r="J7" s="210">
        <v>0</v>
      </c>
      <c r="K7" s="282"/>
      <c r="L7" s="233" t="s">
        <v>353</v>
      </c>
      <c r="M7" s="233">
        <v>89136923110</v>
      </c>
      <c r="N7" s="234">
        <v>45035</v>
      </c>
      <c r="O7" s="235" t="s">
        <v>354</v>
      </c>
      <c r="P7" s="279" t="str">
        <f>'Справочник'!$E$25</f>
        <v xml:space="preserve">Дзукаева Полина Александровна</v>
      </c>
      <c r="Q7" s="279" t="str">
        <f>'Справочник'!$F$25</f>
        <v xml:space="preserve">8 (38822) 2 22 94</v>
      </c>
      <c r="R7" s="249" t="s">
        <v>374</v>
      </c>
      <c r="S7" s="249" t="s">
        <v>361</v>
      </c>
      <c r="T7" s="280"/>
    </row>
    <row r="8" ht="48">
      <c r="A8" s="194"/>
      <c r="B8" s="208" t="s">
        <v>376</v>
      </c>
      <c r="C8" s="281" t="s">
        <v>112</v>
      </c>
      <c r="D8" s="210">
        <v>0</v>
      </c>
      <c r="E8" s="210">
        <v>0</v>
      </c>
      <c r="F8" s="210">
        <v>0</v>
      </c>
      <c r="G8" s="210">
        <v>0</v>
      </c>
      <c r="H8" s="210">
        <v>0</v>
      </c>
      <c r="I8" s="210">
        <v>0</v>
      </c>
      <c r="J8" s="210">
        <v>0</v>
      </c>
      <c r="K8" s="198"/>
      <c r="L8" s="233" t="s">
        <v>353</v>
      </c>
      <c r="M8" s="233">
        <v>89136923110</v>
      </c>
      <c r="N8" s="234">
        <v>45035</v>
      </c>
      <c r="O8" s="235" t="s">
        <v>354</v>
      </c>
      <c r="P8" s="279" t="str">
        <f>'Справочник'!$E$25</f>
        <v xml:space="preserve">Дзукаева Полина Александровна</v>
      </c>
      <c r="Q8" s="279" t="str">
        <f>'Справочник'!$F$25</f>
        <v xml:space="preserve">8 (38822) 2 22 94</v>
      </c>
      <c r="R8" s="249" t="s">
        <v>377</v>
      </c>
      <c r="S8" s="249" t="s">
        <v>361</v>
      </c>
      <c r="T8" s="280"/>
    </row>
    <row r="9" ht="48">
      <c r="A9" s="194"/>
      <c r="B9" s="208" t="s">
        <v>378</v>
      </c>
      <c r="C9" s="281" t="s">
        <v>112</v>
      </c>
      <c r="D9" s="210">
        <v>88</v>
      </c>
      <c r="E9" s="210">
        <v>79</v>
      </c>
      <c r="F9" s="210">
        <v>75</v>
      </c>
      <c r="G9" s="210">
        <v>62</v>
      </c>
      <c r="H9" s="210">
        <v>67</v>
      </c>
      <c r="I9" s="210">
        <v>78</v>
      </c>
      <c r="J9" s="210">
        <v>78</v>
      </c>
      <c r="K9" s="198"/>
      <c r="L9" s="233" t="s">
        <v>353</v>
      </c>
      <c r="M9" s="233">
        <v>89136923110</v>
      </c>
      <c r="N9" s="234">
        <v>45035</v>
      </c>
      <c r="O9" s="235" t="s">
        <v>354</v>
      </c>
      <c r="P9" s="279" t="str">
        <f>'Справочник'!$E$25</f>
        <v xml:space="preserve">Дзукаева Полина Александровна</v>
      </c>
      <c r="Q9" s="279" t="str">
        <f>'Справочник'!$F$25</f>
        <v xml:space="preserve">8 (38822) 2 22 94</v>
      </c>
      <c r="R9" s="249" t="s">
        <v>374</v>
      </c>
      <c r="S9" s="249" t="s">
        <v>361</v>
      </c>
      <c r="T9" s="280"/>
    </row>
    <row r="10" ht="48">
      <c r="A10" s="194"/>
      <c r="B10" s="208" t="s">
        <v>379</v>
      </c>
      <c r="C10" s="281" t="s">
        <v>112</v>
      </c>
      <c r="D10" s="210">
        <v>0</v>
      </c>
      <c r="E10" s="210">
        <v>0</v>
      </c>
      <c r="F10" s="210">
        <v>0</v>
      </c>
      <c r="G10" s="210">
        <v>0</v>
      </c>
      <c r="H10" s="210">
        <v>0</v>
      </c>
      <c r="I10" s="210">
        <v>0</v>
      </c>
      <c r="J10" s="210">
        <v>0</v>
      </c>
      <c r="K10" s="198"/>
      <c r="L10" s="233" t="s">
        <v>353</v>
      </c>
      <c r="M10" s="233">
        <v>89136923110</v>
      </c>
      <c r="N10" s="234">
        <v>45035</v>
      </c>
      <c r="O10" s="235" t="s">
        <v>354</v>
      </c>
      <c r="P10" s="279" t="str">
        <f>'Справочник'!$E$25</f>
        <v xml:space="preserve">Дзукаева Полина Александровна</v>
      </c>
      <c r="Q10" s="279" t="str">
        <f>'Справочник'!$F$25</f>
        <v xml:space="preserve">8 (38822) 2 22 94</v>
      </c>
      <c r="R10" s="249" t="s">
        <v>377</v>
      </c>
      <c r="S10" s="249" t="s">
        <v>361</v>
      </c>
      <c r="T10" s="280"/>
    </row>
    <row r="11" ht="60">
      <c r="A11" s="194"/>
      <c r="B11" s="208" t="s">
        <v>380</v>
      </c>
      <c r="C11" s="281" t="s">
        <v>112</v>
      </c>
      <c r="D11" s="210">
        <v>0</v>
      </c>
      <c r="E11" s="210">
        <v>0</v>
      </c>
      <c r="F11" s="210">
        <v>0</v>
      </c>
      <c r="G11" s="210">
        <v>0</v>
      </c>
      <c r="H11" s="210">
        <v>0</v>
      </c>
      <c r="I11" s="210">
        <v>0</v>
      </c>
      <c r="J11" s="210">
        <v>0</v>
      </c>
      <c r="K11" s="198"/>
      <c r="L11" s="233" t="s">
        <v>353</v>
      </c>
      <c r="M11" s="233">
        <v>89136923110</v>
      </c>
      <c r="N11" s="234">
        <v>45035</v>
      </c>
      <c r="O11" s="235" t="s">
        <v>354</v>
      </c>
      <c r="P11" s="279" t="str">
        <f>'Справочник'!$E$25</f>
        <v xml:space="preserve">Дзукаева Полина Александровна</v>
      </c>
      <c r="Q11" s="279" t="str">
        <f>'Справочник'!$F$25</f>
        <v xml:space="preserve">8 (38822) 2 22 94</v>
      </c>
      <c r="R11" s="249" t="s">
        <v>377</v>
      </c>
      <c r="S11" s="249" t="s">
        <v>361</v>
      </c>
      <c r="T11" s="280"/>
    </row>
    <row r="12" ht="48">
      <c r="A12" s="194"/>
      <c r="B12" s="208" t="s">
        <v>381</v>
      </c>
      <c r="C12" s="281" t="s">
        <v>112</v>
      </c>
      <c r="D12" s="210">
        <v>0</v>
      </c>
      <c r="E12" s="210">
        <v>0</v>
      </c>
      <c r="F12" s="210">
        <v>0</v>
      </c>
      <c r="G12" s="210">
        <v>0</v>
      </c>
      <c r="H12" s="210">
        <v>0</v>
      </c>
      <c r="I12" s="210">
        <v>0</v>
      </c>
      <c r="J12" s="210">
        <v>0</v>
      </c>
      <c r="K12" s="198"/>
      <c r="L12" s="233" t="s">
        <v>353</v>
      </c>
      <c r="M12" s="233">
        <v>89136923110</v>
      </c>
      <c r="N12" s="234">
        <v>45035</v>
      </c>
      <c r="O12" s="235" t="s">
        <v>354</v>
      </c>
      <c r="P12" s="279" t="str">
        <f>'Справочник'!$E$25</f>
        <v xml:space="preserve">Дзукаева Полина Александровна</v>
      </c>
      <c r="Q12" s="279" t="str">
        <f>'Справочник'!$F$25</f>
        <v xml:space="preserve">8 (38822) 2 22 94</v>
      </c>
      <c r="R12" s="249" t="s">
        <v>377</v>
      </c>
      <c r="S12" s="249" t="s">
        <v>361</v>
      </c>
      <c r="T12" s="280"/>
    </row>
    <row r="13" ht="38.25">
      <c r="A13" s="194"/>
      <c r="B13" s="208" t="s">
        <v>382</v>
      </c>
      <c r="C13" s="281" t="s">
        <v>112</v>
      </c>
      <c r="D13" s="210">
        <v>0</v>
      </c>
      <c r="E13" s="210">
        <v>0</v>
      </c>
      <c r="F13" s="210">
        <v>0</v>
      </c>
      <c r="G13" s="210">
        <v>0</v>
      </c>
      <c r="H13" s="210">
        <v>0</v>
      </c>
      <c r="I13" s="210">
        <v>0</v>
      </c>
      <c r="J13" s="210">
        <v>0</v>
      </c>
      <c r="K13" s="198"/>
      <c r="L13" s="233" t="s">
        <v>353</v>
      </c>
      <c r="M13" s="233">
        <v>89136923110</v>
      </c>
      <c r="N13" s="234">
        <v>45035</v>
      </c>
      <c r="O13" s="235" t="s">
        <v>354</v>
      </c>
      <c r="P13" s="279" t="str">
        <f>'Справочник'!$E$25</f>
        <v xml:space="preserve">Дзукаева Полина Александровна</v>
      </c>
      <c r="Q13" s="279" t="str">
        <f>'Справочник'!$F$25</f>
        <v xml:space="preserve">8 (38822) 2 22 94</v>
      </c>
      <c r="R13" s="249" t="s">
        <v>377</v>
      </c>
      <c r="S13" s="249" t="s">
        <v>361</v>
      </c>
      <c r="T13" s="280"/>
    </row>
    <row r="14" ht="60">
      <c r="A14" s="194"/>
      <c r="B14" s="208" t="s">
        <v>383</v>
      </c>
      <c r="C14" s="281" t="s">
        <v>112</v>
      </c>
      <c r="D14" s="210">
        <v>0</v>
      </c>
      <c r="E14" s="210">
        <v>0</v>
      </c>
      <c r="F14" s="210">
        <v>0</v>
      </c>
      <c r="G14" s="210">
        <v>0</v>
      </c>
      <c r="H14" s="210">
        <v>0</v>
      </c>
      <c r="I14" s="210">
        <v>0</v>
      </c>
      <c r="J14" s="210">
        <v>0</v>
      </c>
      <c r="K14" s="198"/>
      <c r="L14" s="233" t="s">
        <v>353</v>
      </c>
      <c r="M14" s="233">
        <v>89136923110</v>
      </c>
      <c r="N14" s="234">
        <v>45035</v>
      </c>
      <c r="O14" s="235" t="s">
        <v>354</v>
      </c>
      <c r="P14" s="279" t="str">
        <f>'Справочник'!$E$25</f>
        <v xml:space="preserve">Дзукаева Полина Александровна</v>
      </c>
      <c r="Q14" s="279" t="str">
        <f>'Справочник'!$F$25</f>
        <v xml:space="preserve">8 (38822) 2 22 94</v>
      </c>
      <c r="R14" s="249" t="s">
        <v>377</v>
      </c>
      <c r="S14" s="249" t="s">
        <v>361</v>
      </c>
      <c r="T14" s="280"/>
    </row>
    <row r="15" ht="81.75" customHeight="1">
      <c r="A15" s="209">
        <v>13</v>
      </c>
      <c r="B15" s="215" t="s">
        <v>101</v>
      </c>
      <c r="C15" s="184" t="s">
        <v>22</v>
      </c>
      <c r="D15" s="205">
        <f>IF(D16=0,0,D16/D17*100)</f>
        <v>50</v>
      </c>
      <c r="E15" s="206">
        <f>IF(E16=0,0,E16/E17*100)</f>
        <v>65</v>
      </c>
      <c r="F15" s="206">
        <f t="shared" ref="F15:J15" si="9">IF(F16=0,0,F16/F17*100)</f>
        <v>70</v>
      </c>
      <c r="G15" s="206">
        <f t="shared" si="9"/>
        <v>70</v>
      </c>
      <c r="H15" s="206">
        <f t="shared" si="9"/>
        <v>85</v>
      </c>
      <c r="I15" s="206">
        <f t="shared" si="9"/>
        <v>85</v>
      </c>
      <c r="J15" s="206">
        <f t="shared" si="9"/>
        <v>85</v>
      </c>
      <c r="K15" s="224" t="s">
        <v>292</v>
      </c>
      <c r="L15" s="233" t="s">
        <v>353</v>
      </c>
      <c r="M15" s="233">
        <v>89136923110</v>
      </c>
      <c r="N15" s="234">
        <v>45035</v>
      </c>
      <c r="O15" s="235" t="s">
        <v>354</v>
      </c>
      <c r="P15" s="279" t="str">
        <f>Справочник!$E$26</f>
        <v xml:space="preserve">Кергилова Галина Владимировна</v>
      </c>
      <c r="Q15" s="279" t="str">
        <f>Справочник!$F$26</f>
        <v xml:space="preserve">8 (38822) 2 35 22</v>
      </c>
      <c r="R15" s="283" t="s">
        <v>370</v>
      </c>
      <c r="S15" s="182" t="s">
        <v>361</v>
      </c>
      <c r="T15" s="280"/>
    </row>
    <row r="16" ht="48">
      <c r="A16" s="209" t="s">
        <v>295</v>
      </c>
      <c r="B16" s="208" t="s">
        <v>384</v>
      </c>
      <c r="C16" s="281" t="s">
        <v>296</v>
      </c>
      <c r="D16" s="210">
        <v>10</v>
      </c>
      <c r="E16" s="210">
        <v>13</v>
      </c>
      <c r="F16" s="210">
        <v>14</v>
      </c>
      <c r="G16" s="210">
        <v>14</v>
      </c>
      <c r="H16" s="210">
        <v>17</v>
      </c>
      <c r="I16" s="210">
        <v>17</v>
      </c>
      <c r="J16" s="210">
        <v>17</v>
      </c>
      <c r="K16" s="198"/>
      <c r="L16" s="233" t="s">
        <v>353</v>
      </c>
      <c r="M16" s="233">
        <v>89136923110</v>
      </c>
      <c r="N16" s="234">
        <v>45035</v>
      </c>
      <c r="O16" s="235" t="s">
        <v>354</v>
      </c>
      <c r="P16" s="279" t="str">
        <f>'Справочник'!$E$26</f>
        <v xml:space="preserve">Кергилова Галина Владимировна</v>
      </c>
      <c r="Q16" s="279" t="str">
        <f>'Справочник'!$F$26</f>
        <v xml:space="preserve">8 (38822) 2 35 22</v>
      </c>
      <c r="R16" s="260" t="s">
        <v>370</v>
      </c>
      <c r="S16" s="182" t="s">
        <v>361</v>
      </c>
      <c r="T16" s="280"/>
    </row>
    <row r="17" ht="38.25">
      <c r="A17" s="209"/>
      <c r="B17" s="208" t="s">
        <v>385</v>
      </c>
      <c r="C17" s="281" t="s">
        <v>296</v>
      </c>
      <c r="D17" s="210">
        <v>20</v>
      </c>
      <c r="E17" s="210">
        <v>20</v>
      </c>
      <c r="F17" s="210">
        <v>20</v>
      </c>
      <c r="G17" s="210">
        <v>20</v>
      </c>
      <c r="H17" s="210">
        <v>20</v>
      </c>
      <c r="I17" s="210">
        <v>20</v>
      </c>
      <c r="J17" s="210">
        <v>20</v>
      </c>
      <c r="K17" s="198"/>
      <c r="L17" s="233" t="s">
        <v>353</v>
      </c>
      <c r="M17" s="233">
        <v>89136923110</v>
      </c>
      <c r="N17" s="234">
        <v>45035</v>
      </c>
      <c r="O17" s="235" t="s">
        <v>354</v>
      </c>
      <c r="P17" s="279" t="str">
        <f>'Справочник'!$E$26</f>
        <v xml:space="preserve">Кергилова Галина Владимировна</v>
      </c>
      <c r="Q17" s="279" t="str">
        <f>'Справочник'!$F$26</f>
        <v xml:space="preserve">8 (38822) 2 35 22</v>
      </c>
      <c r="R17" s="260" t="s">
        <v>370</v>
      </c>
      <c r="S17" s="182" t="s">
        <v>361</v>
      </c>
      <c r="T17" s="280"/>
    </row>
    <row r="18" ht="90" customHeight="1">
      <c r="A18" s="209">
        <v>14</v>
      </c>
      <c r="B18" s="215" t="s">
        <v>102</v>
      </c>
      <c r="C18" s="184" t="s">
        <v>22</v>
      </c>
      <c r="D18" s="205">
        <f>IF(D19=0,0,D19/D17*100)</f>
        <v>50</v>
      </c>
      <c r="E18" s="206">
        <f>IF(E19=0,0,E19/E17*100)</f>
        <v>25</v>
      </c>
      <c r="F18" s="206">
        <f>IF(F19=0,0,F19/F17*100)</f>
        <v>70</v>
      </c>
      <c r="G18" s="206">
        <f t="shared" ref="G18:J18" si="10">IF(G19=0,0,G19/G17*100)</f>
        <v>60</v>
      </c>
      <c r="H18" s="206">
        <f t="shared" si="10"/>
        <v>45</v>
      </c>
      <c r="I18" s="206">
        <f t="shared" si="10"/>
        <v>45</v>
      </c>
      <c r="J18" s="206">
        <f t="shared" si="10"/>
        <v>45</v>
      </c>
      <c r="K18" s="224" t="s">
        <v>292</v>
      </c>
      <c r="L18" s="233" t="s">
        <v>353</v>
      </c>
      <c r="M18" s="233">
        <v>89136923110</v>
      </c>
      <c r="N18" s="234">
        <v>45035</v>
      </c>
      <c r="O18" s="235" t="s">
        <v>354</v>
      </c>
      <c r="P18" s="279" t="str">
        <f>'Справочник'!$E$26</f>
        <v xml:space="preserve">Кергилова Галина Владимировна</v>
      </c>
      <c r="Q18" s="279" t="str">
        <f>'Справочник'!$F$26</f>
        <v xml:space="preserve">8 (38822) 2 35 22</v>
      </c>
      <c r="R18" s="284" t="s">
        <v>370</v>
      </c>
      <c r="S18" s="193" t="s">
        <v>361</v>
      </c>
      <c r="T18" s="280"/>
    </row>
    <row r="19" ht="64.5" customHeight="1">
      <c r="A19" s="209" t="s">
        <v>295</v>
      </c>
      <c r="B19" s="208" t="s">
        <v>386</v>
      </c>
      <c r="C19" s="281" t="s">
        <v>296</v>
      </c>
      <c r="D19" s="210">
        <v>10</v>
      </c>
      <c r="E19" s="210">
        <v>5</v>
      </c>
      <c r="F19" s="285">
        <v>14</v>
      </c>
      <c r="G19" s="210">
        <v>12</v>
      </c>
      <c r="H19" s="210">
        <v>9</v>
      </c>
      <c r="I19" s="210">
        <v>9</v>
      </c>
      <c r="J19" s="210">
        <v>9</v>
      </c>
      <c r="K19" s="282"/>
      <c r="L19" s="233" t="s">
        <v>353</v>
      </c>
      <c r="M19" s="233">
        <v>89136923110</v>
      </c>
      <c r="N19" s="234">
        <v>45035</v>
      </c>
      <c r="O19" s="235" t="s">
        <v>354</v>
      </c>
      <c r="P19" s="279" t="str">
        <f>'Справочник'!$E$26</f>
        <v xml:space="preserve">Кергилова Галина Владимировна</v>
      </c>
      <c r="Q19" s="279" t="str">
        <f>'Справочник'!$F$26</f>
        <v xml:space="preserve">8 (38822) 2 35 22</v>
      </c>
      <c r="R19" s="284" t="s">
        <v>370</v>
      </c>
      <c r="S19" s="193" t="s">
        <v>361</v>
      </c>
      <c r="T19" s="280"/>
    </row>
    <row r="20" ht="51">
      <c r="A20" s="209">
        <v>15</v>
      </c>
      <c r="B20" s="215" t="s">
        <v>103</v>
      </c>
      <c r="C20" s="184" t="s">
        <v>22</v>
      </c>
      <c r="D20" s="205">
        <f>IF(D21=0,0,D21/D22*100)</f>
        <v>89.572471324296146</v>
      </c>
      <c r="E20" s="206">
        <f>IF(E21=0,0,E21/E22*100)</f>
        <v>91.038696537678206</v>
      </c>
      <c r="F20" s="206">
        <f t="shared" ref="F20:J23" si="11">IF(F21=0,0,F21/F22*100)</f>
        <v>89.120611748348978</v>
      </c>
      <c r="G20" s="206">
        <v>86.329999999999998</v>
      </c>
      <c r="H20" s="206">
        <f t="shared" si="11"/>
        <v>86.612576064908723</v>
      </c>
      <c r="I20" s="206">
        <f t="shared" si="11"/>
        <v>86.612576064908723</v>
      </c>
      <c r="J20" s="206">
        <f t="shared" si="11"/>
        <v>86.612576064908723</v>
      </c>
      <c r="K20" s="278"/>
      <c r="L20" s="233" t="s">
        <v>353</v>
      </c>
      <c r="M20" s="233">
        <v>89136923110</v>
      </c>
      <c r="N20" s="234">
        <v>45037</v>
      </c>
      <c r="O20" s="235" t="s">
        <v>387</v>
      </c>
      <c r="P20" s="279" t="str">
        <f>Справочник!$E$28</f>
        <v xml:space="preserve">Чернышова Татьяна Анатольевна</v>
      </c>
      <c r="Q20" s="279" t="str">
        <f>Справочник!$F$28</f>
        <v xml:space="preserve">8 (38822) 2 64 91</v>
      </c>
      <c r="R20" s="286" t="s">
        <v>388</v>
      </c>
      <c r="S20" s="249" t="s">
        <v>361</v>
      </c>
      <c r="T20" s="280"/>
    </row>
    <row r="21" ht="51">
      <c r="A21" s="209" t="s">
        <v>295</v>
      </c>
      <c r="B21" s="208" t="s">
        <v>389</v>
      </c>
      <c r="C21" s="281" t="s">
        <v>112</v>
      </c>
      <c r="D21" s="210">
        <v>2577</v>
      </c>
      <c r="E21" s="210">
        <v>2682</v>
      </c>
      <c r="F21" s="210">
        <v>2564</v>
      </c>
      <c r="G21" s="210">
        <v>2135</v>
      </c>
      <c r="H21" s="210">
        <v>2135</v>
      </c>
      <c r="I21" s="210">
        <v>2135</v>
      </c>
      <c r="J21" s="210">
        <v>2135</v>
      </c>
      <c r="K21" s="282"/>
      <c r="L21" s="233" t="s">
        <v>353</v>
      </c>
      <c r="M21" s="233">
        <v>89136923110</v>
      </c>
      <c r="N21" s="234">
        <v>45037</v>
      </c>
      <c r="O21" s="235" t="s">
        <v>387</v>
      </c>
      <c r="P21" s="279" t="str">
        <f>'Справочник'!$E$28</f>
        <v xml:space="preserve">Чернышова Татьяна Анатольевна</v>
      </c>
      <c r="Q21" s="279" t="str">
        <f>'Справочник'!$F$28</f>
        <v xml:space="preserve">8 (38822) 2 64 91</v>
      </c>
      <c r="R21" s="286" t="s">
        <v>388</v>
      </c>
      <c r="S21" s="249" t="s">
        <v>361</v>
      </c>
      <c r="T21" s="280"/>
    </row>
    <row r="22" ht="51">
      <c r="A22" s="209"/>
      <c r="B22" s="208" t="s">
        <v>390</v>
      </c>
      <c r="C22" s="281" t="s">
        <v>112</v>
      </c>
      <c r="D22" s="210">
        <v>2877</v>
      </c>
      <c r="E22" s="210">
        <v>2946</v>
      </c>
      <c r="F22" s="210">
        <v>2877</v>
      </c>
      <c r="G22" s="210">
        <v>2465</v>
      </c>
      <c r="H22" s="210">
        <v>2465</v>
      </c>
      <c r="I22" s="210">
        <v>2465</v>
      </c>
      <c r="J22" s="210">
        <v>2465</v>
      </c>
      <c r="K22" s="282"/>
      <c r="L22" s="233" t="s">
        <v>353</v>
      </c>
      <c r="M22" s="233">
        <v>89136923110</v>
      </c>
      <c r="N22" s="234">
        <v>45037</v>
      </c>
      <c r="O22" s="235" t="s">
        <v>387</v>
      </c>
      <c r="P22" s="279" t="str">
        <f>Справочник!E30</f>
        <v xml:space="preserve">Чернышова Татьяна Анатольевна</v>
      </c>
      <c r="Q22" s="279" t="str">
        <f>Справочник!F30</f>
        <v xml:space="preserve">9 (38822) 2 64 91</v>
      </c>
      <c r="R22" s="287" t="s">
        <v>388</v>
      </c>
      <c r="S22" s="249" t="s">
        <v>361</v>
      </c>
      <c r="T22" s="280"/>
    </row>
    <row r="23" ht="72">
      <c r="A23" s="209">
        <v>16</v>
      </c>
      <c r="B23" s="215" t="s">
        <v>115</v>
      </c>
      <c r="C23" s="184" t="s">
        <v>22</v>
      </c>
      <c r="D23" s="205">
        <f>IF(D24=0,0,D24/D25*100)</f>
        <v>21.237400069516855</v>
      </c>
      <c r="E23" s="206">
        <f>IF(E24=0,0,E24/E25*100)</f>
        <v>26.140350877192979</v>
      </c>
      <c r="F23" s="206">
        <f t="shared" si="11"/>
        <v>23.114525139664803</v>
      </c>
      <c r="G23" s="206">
        <f t="shared" si="11"/>
        <v>24.115197779319917</v>
      </c>
      <c r="H23" s="206">
        <f t="shared" si="11"/>
        <v>24.115197779319917</v>
      </c>
      <c r="I23" s="206">
        <f t="shared" si="11"/>
        <v>24.115197779319917</v>
      </c>
      <c r="J23" s="206">
        <f t="shared" si="11"/>
        <v>24.115197779319917</v>
      </c>
      <c r="K23" s="278"/>
      <c r="L23" s="233" t="s">
        <v>353</v>
      </c>
      <c r="M23" s="233">
        <v>89136923110</v>
      </c>
      <c r="N23" s="234">
        <v>45035</v>
      </c>
      <c r="O23" s="235" t="s">
        <v>354</v>
      </c>
      <c r="P23" s="279" t="str">
        <f>Справочник!$E$31</f>
        <v xml:space="preserve">Бидинова Карина Борисовна</v>
      </c>
      <c r="Q23" s="279" t="str">
        <f>Справочник!$F$31</f>
        <v xml:space="preserve">8 (38822) 2 71 34</v>
      </c>
      <c r="R23" s="287" t="s">
        <v>391</v>
      </c>
      <c r="S23" s="249" t="s">
        <v>361</v>
      </c>
      <c r="T23" s="280"/>
    </row>
    <row r="24" ht="38.25">
      <c r="A24" s="194" t="s">
        <v>295</v>
      </c>
      <c r="B24" s="208" t="s">
        <v>392</v>
      </c>
      <c r="C24" s="281" t="s">
        <v>112</v>
      </c>
      <c r="D24" s="210">
        <v>611</v>
      </c>
      <c r="E24" s="210">
        <v>745</v>
      </c>
      <c r="F24" s="210">
        <v>662</v>
      </c>
      <c r="G24" s="210">
        <v>695</v>
      </c>
      <c r="H24" s="210">
        <v>695</v>
      </c>
      <c r="I24" s="210">
        <v>695</v>
      </c>
      <c r="J24" s="210">
        <v>695</v>
      </c>
      <c r="K24" s="198"/>
      <c r="L24" s="233" t="s">
        <v>353</v>
      </c>
      <c r="M24" s="233">
        <v>89136923110</v>
      </c>
      <c r="N24" s="234">
        <v>45035</v>
      </c>
      <c r="O24" s="235" t="s">
        <v>354</v>
      </c>
      <c r="P24" s="279" t="str">
        <f>'Справочник'!$E$31</f>
        <v xml:space="preserve">Бидинова Карина Борисовна</v>
      </c>
      <c r="Q24" s="279" t="str">
        <f>'Справочник'!$F$31</f>
        <v xml:space="preserve">8 (38822) 2 71 34</v>
      </c>
      <c r="R24" s="288" t="s">
        <v>391</v>
      </c>
      <c r="S24" s="249" t="s">
        <v>361</v>
      </c>
      <c r="T24" s="280"/>
    </row>
    <row r="25" ht="60">
      <c r="A25" s="194"/>
      <c r="B25" s="198" t="s">
        <v>393</v>
      </c>
      <c r="C25" s="289" t="s">
        <v>112</v>
      </c>
      <c r="D25" s="210">
        <v>2877</v>
      </c>
      <c r="E25" s="210">
        <v>2850</v>
      </c>
      <c r="F25" s="210">
        <v>2864</v>
      </c>
      <c r="G25" s="210">
        <v>2882</v>
      </c>
      <c r="H25" s="210">
        <v>2882</v>
      </c>
      <c r="I25" s="210">
        <v>2882</v>
      </c>
      <c r="J25" s="210">
        <v>2882</v>
      </c>
      <c r="K25" s="198"/>
      <c r="L25" s="233" t="s">
        <v>353</v>
      </c>
      <c r="M25" s="233">
        <v>89136923110</v>
      </c>
      <c r="N25" s="234">
        <v>45035</v>
      </c>
      <c r="O25" s="235" t="s">
        <v>354</v>
      </c>
      <c r="P25" s="249" t="str">
        <f>[1]Справочник!$E$31</f>
        <v xml:space="preserve">Бокова Алла Мироновна</v>
      </c>
      <c r="Q25" s="249" t="str">
        <f>[1]Справочник!$F$31</f>
        <v xml:space="preserve">8 (38822) 2 31 03</v>
      </c>
      <c r="R25" s="288" t="s">
        <v>391</v>
      </c>
      <c r="S25" s="249" t="s">
        <v>361</v>
      </c>
      <c r="T25" s="290"/>
      <c r="U25" s="291"/>
    </row>
    <row r="26" ht="138" customHeight="1">
      <c r="A26" s="209">
        <v>17</v>
      </c>
      <c r="B26" s="215" t="s">
        <v>119</v>
      </c>
      <c r="C26" s="281" t="s">
        <v>394</v>
      </c>
      <c r="D26" s="205">
        <f>IF(D27=0,0,D27/D22)</f>
        <v>77.829579423010088</v>
      </c>
      <c r="E26" s="206">
        <f>IF(E27=0,0,E27/E28)</f>
        <v>70.314350877192979</v>
      </c>
      <c r="F26" s="206">
        <f>IF(F27=0,H270,F27/F28)</f>
        <v>51.811452513966479</v>
      </c>
      <c r="G26" s="206">
        <f t="shared" ref="G26:J26" si="12">IF(G27=0,0,G27/G28)</f>
        <v>61.669970955928775</v>
      </c>
      <c r="H26" s="206" t="e">
        <f>IF(#REF!=0,0,#REF!/H28)</f>
        <v>#REF!</v>
      </c>
      <c r="I26" s="206">
        <f t="shared" si="12"/>
        <v>72.481646655231557</v>
      </c>
      <c r="J26" s="206">
        <f t="shared" si="12"/>
        <v>72.481646655231557</v>
      </c>
      <c r="K26" s="224" t="s">
        <v>292</v>
      </c>
      <c r="L26" s="233" t="s">
        <v>353</v>
      </c>
      <c r="M26" s="233">
        <v>89136923110</v>
      </c>
      <c r="N26" s="234">
        <v>45035</v>
      </c>
      <c r="O26" s="235" t="s">
        <v>354</v>
      </c>
      <c r="P26" s="279" t="str">
        <f>Справочник!$E$32</f>
        <v xml:space="preserve">Никитина Светлана Сергеевна</v>
      </c>
      <c r="Q26" s="279" t="str">
        <f>Справочник!$F$32</f>
        <v xml:space="preserve">8 (38822) 2 22 93</v>
      </c>
      <c r="R26" s="288" t="s">
        <v>395</v>
      </c>
      <c r="S26" s="292" t="s">
        <v>318</v>
      </c>
      <c r="T26" s="293"/>
      <c r="U26" s="291"/>
    </row>
    <row r="27" ht="38.25" customHeight="1">
      <c r="A27" s="194" t="s">
        <v>295</v>
      </c>
      <c r="B27" s="208" t="s">
        <v>396</v>
      </c>
      <c r="C27" s="281" t="s">
        <v>313</v>
      </c>
      <c r="D27" s="217">
        <v>223915.70000000001</v>
      </c>
      <c r="E27" s="217">
        <v>200395.89999999999</v>
      </c>
      <c r="F27" s="217">
        <v>148388</v>
      </c>
      <c r="G27" s="217">
        <v>195345.79999999999</v>
      </c>
      <c r="H27">
        <v>203158</v>
      </c>
      <c r="I27" s="217">
        <v>211284</v>
      </c>
      <c r="J27" s="217">
        <v>211284</v>
      </c>
      <c r="K27" s="198"/>
      <c r="L27" s="233" t="s">
        <v>353</v>
      </c>
      <c r="M27" s="233">
        <v>89136923110</v>
      </c>
      <c r="N27" s="234">
        <v>45035</v>
      </c>
      <c r="O27" s="235" t="s">
        <v>354</v>
      </c>
      <c r="P27" s="279" t="str">
        <f>'Справочник'!$E$32</f>
        <v xml:space="preserve">Никитина Светлана Сергеевна</v>
      </c>
      <c r="Q27" s="279" t="str">
        <f>'Справочник'!$F$32</f>
        <v xml:space="preserve">8 (38822) 2 22 93</v>
      </c>
      <c r="R27" s="287" t="s">
        <v>397</v>
      </c>
      <c r="S27" s="265" t="s">
        <v>318</v>
      </c>
      <c r="T27" s="293"/>
      <c r="U27" s="291"/>
    </row>
    <row r="28" ht="48.75" customHeight="1">
      <c r="A28" s="194"/>
      <c r="B28" s="294" t="s">
        <v>398</v>
      </c>
      <c r="C28" s="230" t="s">
        <v>112</v>
      </c>
      <c r="D28" s="217"/>
      <c r="E28" s="217">
        <v>2850</v>
      </c>
      <c r="F28" s="217">
        <v>2864</v>
      </c>
      <c r="G28" s="217">
        <v>3167.5999999999999</v>
      </c>
      <c r="H28" s="217">
        <v>2915</v>
      </c>
      <c r="I28" s="217">
        <v>2915</v>
      </c>
      <c r="J28" s="217">
        <v>2915</v>
      </c>
      <c r="K28" s="198"/>
      <c r="L28" s="233" t="s">
        <v>353</v>
      </c>
      <c r="M28" s="233">
        <v>89136923110</v>
      </c>
      <c r="N28" s="234">
        <v>45035</v>
      </c>
      <c r="O28" s="235" t="s">
        <v>354</v>
      </c>
      <c r="P28" s="279"/>
      <c r="Q28" s="279"/>
      <c r="R28" s="287" t="s">
        <v>395</v>
      </c>
      <c r="S28" s="265" t="s">
        <v>318</v>
      </c>
      <c r="T28" s="295"/>
      <c r="U28" s="291"/>
    </row>
    <row r="29" ht="92.450000000000003" customHeight="1">
      <c r="A29" s="209">
        <v>18</v>
      </c>
      <c r="B29" s="215" t="s">
        <v>121</v>
      </c>
      <c r="C29" s="184" t="s">
        <v>22</v>
      </c>
      <c r="D29" s="205">
        <v>56</v>
      </c>
      <c r="E29" s="206">
        <f>IF(E30=0,0,E30/E31*100)</f>
        <v>65.111165404348895</v>
      </c>
      <c r="F29" s="206">
        <v>75.579999999999998</v>
      </c>
      <c r="G29" s="206">
        <f t="shared" ref="G29:J29" si="13">IF(G30=0,0,G30/G31*100)</f>
        <v>77.2609819121447</v>
      </c>
      <c r="H29" s="206">
        <f t="shared" si="13"/>
        <v>79.301423027166891</v>
      </c>
      <c r="I29" s="206">
        <f t="shared" si="13"/>
        <v>80.10335917312662</v>
      </c>
      <c r="J29" s="206">
        <f t="shared" si="13"/>
        <v>82.474226804123703</v>
      </c>
      <c r="K29" s="224" t="s">
        <v>292</v>
      </c>
      <c r="L29" s="233">
        <v>695</v>
      </c>
      <c r="M29" s="233">
        <v>89136923110</v>
      </c>
      <c r="N29" s="234">
        <v>45035</v>
      </c>
      <c r="O29" s="235" t="s">
        <v>354</v>
      </c>
      <c r="P29" s="279" t="str">
        <f>Справочник!$E$33</f>
        <v xml:space="preserve">Тырышкина Инга Владимировна</v>
      </c>
      <c r="Q29" s="279" t="str">
        <f>Справочник!$F$33</f>
        <v xml:space="preserve">8 (38822) 2 37 22</v>
      </c>
      <c r="R29" s="249" t="s">
        <v>399</v>
      </c>
      <c r="S29" s="249" t="s">
        <v>361</v>
      </c>
      <c r="T29" s="280"/>
    </row>
    <row r="30" ht="60">
      <c r="A30" s="194" t="s">
        <v>295</v>
      </c>
      <c r="B30" s="208" t="s">
        <v>400</v>
      </c>
      <c r="C30" s="281" t="s">
        <v>112</v>
      </c>
      <c r="D30" s="210">
        <v>2117</v>
      </c>
      <c r="E30" s="210">
        <v>2665</v>
      </c>
      <c r="F30" s="210">
        <v>2954</v>
      </c>
      <c r="G30" s="210">
        <v>2990</v>
      </c>
      <c r="H30" s="210">
        <v>3065</v>
      </c>
      <c r="I30" s="210">
        <v>3100</v>
      </c>
      <c r="J30" s="210">
        <v>3200</v>
      </c>
      <c r="K30" s="198"/>
      <c r="L30" s="233" t="s">
        <v>353</v>
      </c>
      <c r="M30" s="233">
        <v>89136923110</v>
      </c>
      <c r="N30" s="234">
        <v>45035</v>
      </c>
      <c r="O30" s="235" t="s">
        <v>354</v>
      </c>
      <c r="P30" s="279" t="str">
        <f>'Справочник'!$E$33</f>
        <v xml:space="preserve">Тырышкина Инга Владимировна</v>
      </c>
      <c r="Q30" s="279" t="str">
        <f>'Справочник'!$F$33</f>
        <v xml:space="preserve">8 (38822) 2 37 22</v>
      </c>
      <c r="R30" s="249" t="s">
        <v>399</v>
      </c>
      <c r="S30" s="249" t="s">
        <v>361</v>
      </c>
      <c r="T30" s="280"/>
    </row>
    <row r="31" ht="38.25">
      <c r="A31" s="261"/>
      <c r="B31" s="208" t="s">
        <v>401</v>
      </c>
      <c r="C31" s="281" t="s">
        <v>112</v>
      </c>
      <c r="D31" s="210">
        <v>3780</v>
      </c>
      <c r="E31" s="210">
        <v>4093</v>
      </c>
      <c r="F31" s="210">
        <v>3908</v>
      </c>
      <c r="G31" s="210">
        <v>3870</v>
      </c>
      <c r="H31" s="210">
        <v>3865</v>
      </c>
      <c r="I31" s="210">
        <v>3870</v>
      </c>
      <c r="J31" s="210">
        <v>3880</v>
      </c>
      <c r="K31" s="198"/>
      <c r="L31" s="233" t="s">
        <v>353</v>
      </c>
      <c r="M31" s="233">
        <v>89136923110</v>
      </c>
      <c r="N31" s="234">
        <v>45035</v>
      </c>
      <c r="O31" s="235" t="s">
        <v>354</v>
      </c>
      <c r="P31" s="279" t="str">
        <f>'Справочник'!$E$33</f>
        <v xml:space="preserve">Тырышкина Инга Владимировна</v>
      </c>
      <c r="Q31" s="279" t="str">
        <f>'Справочник'!$F$33</f>
        <v xml:space="preserve">8 (38822) 2 37 22</v>
      </c>
      <c r="R31" s="249" t="s">
        <v>399</v>
      </c>
      <c r="S31" s="249" t="s">
        <v>361</v>
      </c>
      <c r="T31" s="280"/>
    </row>
  </sheetData>
  <sheetProtection algorithmName="SHA-512" hashValue="4TOsee4cjeHy8BF3+Ws8vmBgh4bf3E+t+LgymR2oNFX6ygTslKvDJuSdyqID1MiRdD1AL6cB5kxjkGSzs67UxQ==" saltValue="zkncJaE6PB6qRVe2SCB4zg==" spinCount="100000" autoFilter="1" deleteColumns="1" deleteRows="1" formatCells="1" formatColumns="0" formatRows="0" insertColumns="1" insertHyperlinks="1" insertRows="1" objects="0" pivotTables="1" scenarios="0" selectLockedCells="0" selectUnlockedCells="0" sheet="1" sort="1"/>
  <protectedRanges>
    <protectedRange name="Диапазон2" sqref="R6:S24 N6:O24 R26:S31 N26:O31"/>
    <protectedRange name="Диапазон1" sqref="D7:J14 D16:J17 D19:J19 D24:J24 D27:J28 D30:J31 D21:J22"/>
    <protectedRange name="Диапазон1_1" sqref="F1:S1"/>
    <protectedRange name="Диапазон2_1" sqref="R25:S25"/>
    <protectedRange name="Диапазон1_2" sqref="D25:J25"/>
  </protectedRanges>
  <mergeCells count="9">
    <mergeCell ref="A2:S2"/>
    <mergeCell ref="A3:A4"/>
    <mergeCell ref="B3:B4"/>
    <mergeCell ref="C3:C4"/>
    <mergeCell ref="D3:J3"/>
    <mergeCell ref="K3:K4"/>
    <mergeCell ref="L3:O3"/>
    <mergeCell ref="P3:S3"/>
    <mergeCell ref="B5:O5"/>
  </mergeCells>
  <hyperlinks>
    <hyperlink r:id="rId1" ref="K15"/>
    <hyperlink r:id="rId1" ref="K18"/>
    <hyperlink r:id="rId1" ref="K26"/>
    <hyperlink r:id="rId1" ref="K29"/>
  </hyperlinks>
  <printOptions headings="0" gridLines="0"/>
  <pageMargins left="0.69999999999999996" right="0.69999999999999996" top="0.75" bottom="0.75" header="0.29999999999999999" footer="0.29999999999999999"/>
  <pageSetup paperSize="29" scale="100" firstPageNumber="2147483648" fitToWidth="1" fitToHeight="1" pageOrder="downThenOver" orientation="portrait" usePrinterDefaults="1" blackAndWhite="0" draft="0" cellComments="none" useFirstPageNumber="0" errors="displayed" horizontalDpi="0" verticalDpi="0" copies="1"/>
  <headerFooter/>
  <legacy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F1" zoomScale="70" workbookViewId="0">
      <selection activeCell="E19" activeCellId="0" sqref="E19:J19"/>
    </sheetView>
  </sheetViews>
  <sheetFormatPr defaultColWidth="8.85546875" defaultRowHeight="12.6"/>
  <cols>
    <col customWidth="1" min="1" max="1" style="158" width="11.28515625"/>
    <col customWidth="1" min="2" max="2" style="158" width="37.140625"/>
    <col customWidth="1" min="3" max="3" style="158" width="11.5703125"/>
    <col customWidth="1" hidden="1" min="4" max="4" style="158" width="0"/>
    <col min="5" max="10" style="158" width="8.85546875"/>
    <col customWidth="1" hidden="1" min="11" max="11" style="158" width="9.5703125"/>
    <col customWidth="1" min="12" max="12" style="265" width="13.7109375"/>
    <col customWidth="1" min="13" max="13" style="265" width="12.28515625"/>
    <col customWidth="1" min="14" max="14" style="265" width="11.5703125"/>
    <col customWidth="1" min="15" max="15" style="265" width="25.5703125"/>
    <col customWidth="1" min="16" max="16" style="265" width="19"/>
    <col customWidth="1" min="17" max="17" style="265" width="16.42578125"/>
    <col customWidth="1" min="18" max="18" style="265" width="18"/>
    <col customWidth="1" min="19" max="19" style="265" width="32.28515625"/>
    <col min="20" max="16384" style="158" width="8.85546875"/>
  </cols>
  <sheetData>
    <row r="1" ht="18.75">
      <c r="A1" s="160"/>
      <c r="B1" s="238" t="str">
        <f>'Экономическое развитие'!$B$1</f>
        <v xml:space="preserve">МО "Усть-Коксинский район"</v>
      </c>
      <c r="C1" s="239"/>
      <c r="L1" s="158"/>
      <c r="M1" s="158"/>
      <c r="N1" s="158"/>
      <c r="O1" s="158"/>
      <c r="P1" s="158"/>
      <c r="Q1" s="158"/>
      <c r="R1" s="158"/>
      <c r="S1" s="158"/>
    </row>
    <row r="2" ht="36" customHeight="1">
      <c r="A2" s="240" t="str">
        <f>'Экономическое развитие'!A2:K2</f>
        <v xml:space="preserve">Заочное согласование показателей для оценки эфективности деятельности органов местного самоуправления  муниципальных районов и городского округа в Республике Алтай за 2022 год и пояснительных записок к ним</v>
      </c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240"/>
      <c r="Q2" s="240"/>
      <c r="R2" s="240"/>
      <c r="S2" s="240"/>
    </row>
    <row r="3" ht="15">
      <c r="A3" s="178" t="s">
        <v>3</v>
      </c>
      <c r="B3" s="164" t="s">
        <v>276</v>
      </c>
      <c r="C3" s="165" t="s">
        <v>5</v>
      </c>
      <c r="D3" s="167" t="s">
        <v>278</v>
      </c>
      <c r="E3" s="167"/>
      <c r="F3" s="167"/>
      <c r="G3" s="167"/>
      <c r="H3" s="167"/>
      <c r="I3" s="167"/>
      <c r="J3" s="167"/>
      <c r="K3" s="241" t="s">
        <v>279</v>
      </c>
      <c r="L3" s="296" t="s">
        <v>280</v>
      </c>
      <c r="M3" s="270"/>
      <c r="N3" s="270"/>
      <c r="O3" s="270"/>
      <c r="P3" s="297" t="s">
        <v>281</v>
      </c>
      <c r="Q3" s="272"/>
      <c r="R3" s="272"/>
      <c r="S3" s="272"/>
    </row>
    <row r="4" ht="113.40000000000001">
      <c r="A4" s="178"/>
      <c r="B4" s="173"/>
      <c r="C4" s="172"/>
      <c r="D4" s="175">
        <v>2019</v>
      </c>
      <c r="E4" s="176">
        <v>2020</v>
      </c>
      <c r="F4" s="242">
        <v>2021</v>
      </c>
      <c r="G4" s="177">
        <v>2022</v>
      </c>
      <c r="H4" s="175">
        <v>2023</v>
      </c>
      <c r="I4" s="175">
        <v>2024</v>
      </c>
      <c r="J4" s="175">
        <v>2025</v>
      </c>
      <c r="K4" s="243"/>
      <c r="L4" s="296" t="s">
        <v>282</v>
      </c>
      <c r="M4" s="296" t="s">
        <v>283</v>
      </c>
      <c r="N4" s="296" t="s">
        <v>284</v>
      </c>
      <c r="O4" s="296" t="s">
        <v>285</v>
      </c>
      <c r="P4" s="297" t="s">
        <v>282</v>
      </c>
      <c r="Q4" s="297" t="s">
        <v>286</v>
      </c>
      <c r="R4" s="297" t="s">
        <v>287</v>
      </c>
      <c r="S4" s="297" t="s">
        <v>288</v>
      </c>
    </row>
    <row r="5" ht="18">
      <c r="A5" s="244"/>
      <c r="B5" s="298" t="s">
        <v>402</v>
      </c>
      <c r="C5" s="299"/>
      <c r="D5" s="299"/>
      <c r="E5" s="299"/>
      <c r="F5" s="299"/>
      <c r="G5" s="299"/>
      <c r="H5" s="299"/>
      <c r="I5" s="299"/>
      <c r="J5" s="299"/>
      <c r="K5" s="299"/>
      <c r="L5" s="299"/>
      <c r="M5" s="299"/>
      <c r="N5" s="299"/>
      <c r="O5" s="299"/>
      <c r="P5" s="297"/>
      <c r="Q5" s="297"/>
      <c r="R5" s="297"/>
      <c r="S5" s="297"/>
    </row>
    <row r="6" ht="36">
      <c r="A6" s="225">
        <v>19</v>
      </c>
      <c r="B6" s="215" t="s">
        <v>403</v>
      </c>
      <c r="C6" s="208"/>
      <c r="D6" s="208"/>
      <c r="E6" s="208"/>
      <c r="F6" s="198"/>
      <c r="G6" s="198"/>
      <c r="H6" s="198"/>
      <c r="I6" s="198"/>
      <c r="J6" s="198"/>
      <c r="K6" s="198"/>
      <c r="L6" s="235"/>
      <c r="M6" s="235"/>
      <c r="N6" s="235"/>
      <c r="O6" s="235"/>
      <c r="P6" s="249"/>
      <c r="Q6" s="249"/>
      <c r="R6" s="249"/>
      <c r="S6" s="249"/>
    </row>
    <row r="7" ht="48" customHeight="1">
      <c r="A7" s="194"/>
      <c r="B7" s="300" t="s">
        <v>129</v>
      </c>
      <c r="C7" s="300" t="s">
        <v>22</v>
      </c>
      <c r="D7" s="205">
        <f>IF(D8=0,0,D8/D9*100)</f>
        <v>87.823504454815449</v>
      </c>
      <c r="E7" s="206">
        <f>IF(E8=0,0,E8/E9*100)</f>
        <v>96.428571428571431</v>
      </c>
      <c r="F7" s="206">
        <f t="shared" ref="F7:J7" si="14">IF(F8=0,0,F8/F9*100)</f>
        <v>96.428571428571431</v>
      </c>
      <c r="G7" s="206">
        <f t="shared" si="14"/>
        <v>96.428571428571431</v>
      </c>
      <c r="H7" s="206">
        <f t="shared" si="14"/>
        <v>96.428571428571431</v>
      </c>
      <c r="I7" s="206">
        <f t="shared" si="14"/>
        <v>96.428571428571431</v>
      </c>
      <c r="J7" s="206">
        <f t="shared" si="14"/>
        <v>96.428571428571431</v>
      </c>
      <c r="K7" s="278"/>
      <c r="L7" s="233"/>
      <c r="M7" s="233"/>
      <c r="N7" s="301"/>
      <c r="O7" s="235"/>
      <c r="P7" s="279" t="s">
        <v>404</v>
      </c>
      <c r="Q7" s="279" t="str">
        <f>Справочник!$F$36</f>
        <v xml:space="preserve">8 (38822) 2 22 02</v>
      </c>
      <c r="R7" s="287" t="s">
        <v>405</v>
      </c>
      <c r="S7" s="249" t="s">
        <v>406</v>
      </c>
    </row>
    <row r="8" ht="45.75" customHeight="1">
      <c r="A8" s="194" t="s">
        <v>295</v>
      </c>
      <c r="B8" s="302" t="s">
        <v>407</v>
      </c>
      <c r="C8" s="208" t="s">
        <v>296</v>
      </c>
      <c r="D8" s="210">
        <v>2070</v>
      </c>
      <c r="E8" s="285">
        <v>27</v>
      </c>
      <c r="F8" s="285">
        <v>27</v>
      </c>
      <c r="G8" s="210">
        <v>27</v>
      </c>
      <c r="H8" s="210">
        <v>27</v>
      </c>
      <c r="I8" s="210">
        <v>27</v>
      </c>
      <c r="J8" s="210">
        <v>27</v>
      </c>
      <c r="K8" s="198"/>
      <c r="L8" s="233" t="s">
        <v>359</v>
      </c>
      <c r="M8" s="233">
        <v>83884822283</v>
      </c>
      <c r="N8" s="301">
        <v>45036.443055555559</v>
      </c>
      <c r="O8" s="190" t="s">
        <v>360</v>
      </c>
      <c r="P8" s="279" t="s">
        <v>404</v>
      </c>
      <c r="Q8" s="279" t="str">
        <f>'Справочник'!$F$36</f>
        <v xml:space="preserve">8 (38822) 2 22 02</v>
      </c>
      <c r="R8" s="288" t="s">
        <v>405</v>
      </c>
      <c r="S8" s="249" t="s">
        <v>406</v>
      </c>
    </row>
    <row r="9" ht="45.75" customHeight="1">
      <c r="A9" s="194"/>
      <c r="B9" s="302" t="s">
        <v>408</v>
      </c>
      <c r="C9" s="208" t="s">
        <v>296</v>
      </c>
      <c r="D9" s="210">
        <v>2357</v>
      </c>
      <c r="E9" s="285">
        <v>28</v>
      </c>
      <c r="F9" s="285">
        <v>28</v>
      </c>
      <c r="G9" s="210">
        <v>28</v>
      </c>
      <c r="H9" s="210">
        <v>28</v>
      </c>
      <c r="I9" s="210">
        <v>28</v>
      </c>
      <c r="J9" s="210">
        <v>28</v>
      </c>
      <c r="K9" s="198"/>
      <c r="L9" s="233" t="s">
        <v>359</v>
      </c>
      <c r="M9" s="233">
        <v>83884822283</v>
      </c>
      <c r="N9" s="234">
        <v>45036.443055555559</v>
      </c>
      <c r="O9" s="190" t="s">
        <v>409</v>
      </c>
      <c r="P9" s="279" t="s">
        <v>404</v>
      </c>
      <c r="Q9" s="279" t="str">
        <f>'Справочник'!$F$36</f>
        <v xml:space="preserve">8 (38822) 2 22 02</v>
      </c>
      <c r="R9" s="288" t="s">
        <v>405</v>
      </c>
      <c r="S9" s="249" t="s">
        <v>410</v>
      </c>
    </row>
    <row r="10" ht="48" customHeight="1">
      <c r="A10" s="194"/>
      <c r="B10" s="300" t="s">
        <v>131</v>
      </c>
      <c r="C10" s="300" t="s">
        <v>22</v>
      </c>
      <c r="D10" s="205">
        <f>IF(D11=0,0,D11/D12*100)</f>
        <v>86.36363636363636</v>
      </c>
      <c r="E10" s="206">
        <f>IF(E11=0,0,E11/E12*100)</f>
        <v>86.36363636363636</v>
      </c>
      <c r="F10" s="206">
        <f t="shared" ref="F10:J19" si="15">IF(F11=0,0,F11/F12*100)</f>
        <v>86.36363636363636</v>
      </c>
      <c r="G10" s="206">
        <f t="shared" si="15"/>
        <v>86.36363636363636</v>
      </c>
      <c r="H10" s="206">
        <f t="shared" si="15"/>
        <v>86.36363636363636</v>
      </c>
      <c r="I10" s="206">
        <f t="shared" si="15"/>
        <v>86.36363636363636</v>
      </c>
      <c r="J10" s="206">
        <f t="shared" si="15"/>
        <v>86.36363636363636</v>
      </c>
      <c r="K10" s="224" t="s">
        <v>292</v>
      </c>
      <c r="L10" s="233"/>
      <c r="M10" s="233"/>
      <c r="N10" s="301"/>
      <c r="O10" s="235"/>
      <c r="P10" s="279" t="s">
        <v>404</v>
      </c>
      <c r="Q10" s="279" t="str">
        <f>Справочник!$F$37</f>
        <v xml:space="preserve">8 (38822) 2 22 02</v>
      </c>
      <c r="R10" s="287" t="s">
        <v>411</v>
      </c>
      <c r="S10" s="249" t="s">
        <v>406</v>
      </c>
    </row>
    <row r="11" ht="45.75" customHeight="1">
      <c r="A11" s="194" t="s">
        <v>295</v>
      </c>
      <c r="B11" s="208" t="s">
        <v>412</v>
      </c>
      <c r="C11" s="208" t="s">
        <v>296</v>
      </c>
      <c r="D11" s="210">
        <v>19</v>
      </c>
      <c r="E11" s="210">
        <v>19</v>
      </c>
      <c r="F11" s="210">
        <v>19</v>
      </c>
      <c r="G11" s="210">
        <v>19</v>
      </c>
      <c r="H11" s="210">
        <v>19</v>
      </c>
      <c r="I11" s="210">
        <v>19</v>
      </c>
      <c r="J11" s="210">
        <v>19</v>
      </c>
      <c r="K11" s="198"/>
      <c r="L11" s="233" t="s">
        <v>359</v>
      </c>
      <c r="M11" s="233">
        <v>83884822283</v>
      </c>
      <c r="N11" s="234">
        <v>45028.443055555559</v>
      </c>
      <c r="O11" s="190" t="s">
        <v>360</v>
      </c>
      <c r="P11" s="279" t="s">
        <v>404</v>
      </c>
      <c r="Q11" s="279" t="str">
        <f>'Справочник'!$F$37</f>
        <v xml:space="preserve">8 (38822) 2 22 02</v>
      </c>
      <c r="R11" s="288" t="s">
        <v>411</v>
      </c>
      <c r="S11" s="249" t="s">
        <v>406</v>
      </c>
    </row>
    <row r="12" ht="48" customHeight="1">
      <c r="A12" s="194"/>
      <c r="B12" s="208" t="s">
        <v>413</v>
      </c>
      <c r="C12" s="208" t="s">
        <v>296</v>
      </c>
      <c r="D12" s="210">
        <v>22</v>
      </c>
      <c r="E12" s="210">
        <v>22</v>
      </c>
      <c r="F12" s="210">
        <v>22</v>
      </c>
      <c r="G12" s="210">
        <v>22</v>
      </c>
      <c r="H12" s="210">
        <v>22</v>
      </c>
      <c r="I12" s="210">
        <v>22</v>
      </c>
      <c r="J12" s="210">
        <v>22</v>
      </c>
      <c r="K12" s="198"/>
      <c r="L12" s="233" t="s">
        <v>359</v>
      </c>
      <c r="M12" s="233">
        <v>83884822283</v>
      </c>
      <c r="N12" s="234">
        <v>45028.443055555559</v>
      </c>
      <c r="O12" s="190" t="s">
        <v>360</v>
      </c>
      <c r="P12" s="279" t="s">
        <v>404</v>
      </c>
      <c r="Q12" s="279" t="str">
        <f>'Справочник'!$F$37</f>
        <v xml:space="preserve">8 (38822) 2 22 02</v>
      </c>
      <c r="R12" s="288" t="s">
        <v>411</v>
      </c>
      <c r="S12" s="249" t="s">
        <v>406</v>
      </c>
    </row>
    <row r="13" ht="44.25" customHeight="1">
      <c r="A13" s="194"/>
      <c r="B13" s="300" t="s">
        <v>132</v>
      </c>
      <c r="C13" s="300" t="s">
        <v>22</v>
      </c>
      <c r="D13" s="205">
        <f>IF(D14=0,0,D14/D15*100)</f>
        <v>0</v>
      </c>
      <c r="E13" s="206">
        <f>IF(E14=0,0,E14/E15*100)</f>
        <v>0</v>
      </c>
      <c r="F13" s="206">
        <f t="shared" si="15"/>
        <v>0</v>
      </c>
      <c r="G13" s="206">
        <f t="shared" si="15"/>
        <v>0</v>
      </c>
      <c r="H13" s="206">
        <f t="shared" si="15"/>
        <v>0</v>
      </c>
      <c r="I13" s="206">
        <f t="shared" si="15"/>
        <v>0</v>
      </c>
      <c r="J13" s="206">
        <f t="shared" si="15"/>
        <v>0</v>
      </c>
      <c r="K13" s="224" t="s">
        <v>292</v>
      </c>
      <c r="L13" s="233"/>
      <c r="M13" s="233"/>
      <c r="N13" s="301"/>
      <c r="O13" s="235"/>
      <c r="P13" s="279" t="s">
        <v>404</v>
      </c>
      <c r="Q13" s="279" t="str">
        <f>'Справочник'!$F$37</f>
        <v xml:space="preserve">8 (38822) 2 22 02</v>
      </c>
      <c r="R13" s="288" t="s">
        <v>411</v>
      </c>
      <c r="S13" s="249" t="s">
        <v>406</v>
      </c>
    </row>
    <row r="14" ht="48" customHeight="1">
      <c r="A14" s="194" t="s">
        <v>295</v>
      </c>
      <c r="B14" s="208" t="s">
        <v>414</v>
      </c>
      <c r="C14" s="208" t="s">
        <v>296</v>
      </c>
      <c r="D14" s="210">
        <v>0</v>
      </c>
      <c r="E14" s="210">
        <v>0</v>
      </c>
      <c r="F14" s="210">
        <v>0</v>
      </c>
      <c r="G14" s="210">
        <v>0</v>
      </c>
      <c r="H14" s="210">
        <v>0</v>
      </c>
      <c r="I14" s="210">
        <v>0</v>
      </c>
      <c r="J14" s="210">
        <v>0</v>
      </c>
      <c r="K14" s="198"/>
      <c r="L14" s="233" t="s">
        <v>359</v>
      </c>
      <c r="M14" s="233">
        <v>83884822283</v>
      </c>
      <c r="N14" s="234">
        <v>45028.443055555559</v>
      </c>
      <c r="O14" s="190" t="s">
        <v>360</v>
      </c>
      <c r="P14" s="279" t="s">
        <v>404</v>
      </c>
      <c r="Q14" s="279" t="str">
        <f>Справочник!$F$38</f>
        <v xml:space="preserve">8 (38822) 2 22 02</v>
      </c>
      <c r="R14" s="288" t="s">
        <v>411</v>
      </c>
      <c r="S14" s="249" t="s">
        <v>406</v>
      </c>
    </row>
    <row r="15" ht="43.5" customHeight="1">
      <c r="A15" s="194"/>
      <c r="B15" s="208" t="s">
        <v>415</v>
      </c>
      <c r="C15" s="208" t="s">
        <v>296</v>
      </c>
      <c r="D15" s="210">
        <v>0</v>
      </c>
      <c r="E15" s="210">
        <v>0</v>
      </c>
      <c r="F15" s="210">
        <v>0</v>
      </c>
      <c r="G15" s="210">
        <v>0</v>
      </c>
      <c r="H15" s="210">
        <v>0</v>
      </c>
      <c r="I15" s="210">
        <v>0</v>
      </c>
      <c r="J15" s="210">
        <v>0</v>
      </c>
      <c r="K15" s="198"/>
      <c r="L15" s="233" t="s">
        <v>359</v>
      </c>
      <c r="M15" s="233">
        <v>83884822283</v>
      </c>
      <c r="N15" s="234">
        <v>45028.443055555559</v>
      </c>
      <c r="O15" s="190" t="s">
        <v>360</v>
      </c>
      <c r="P15" s="279" t="s">
        <v>404</v>
      </c>
      <c r="Q15" s="279" t="str">
        <f>'Справочник'!$F$38</f>
        <v xml:space="preserve">8 (38822) 2 22 02</v>
      </c>
      <c r="R15" s="288" t="s">
        <v>411</v>
      </c>
      <c r="S15" s="249" t="s">
        <v>406</v>
      </c>
    </row>
    <row r="16" ht="81" customHeight="1">
      <c r="A16" s="225">
        <v>20</v>
      </c>
      <c r="B16" s="215" t="s">
        <v>134</v>
      </c>
      <c r="C16" s="184" t="s">
        <v>22</v>
      </c>
      <c r="D16" s="205">
        <f>IF(D17=0,0,D17/D18*100)</f>
        <v>42.553191489361701</v>
      </c>
      <c r="E16" s="206">
        <f>IF(E17=0,0,E17/E18*100)</f>
        <v>42.553191489361701</v>
      </c>
      <c r="F16" s="206">
        <f t="shared" si="15"/>
        <v>40.425531914893611</v>
      </c>
      <c r="G16" s="206">
        <f t="shared" si="15"/>
        <v>40.425531914893611</v>
      </c>
      <c r="H16" s="206">
        <f t="shared" si="15"/>
        <v>40.425531914893611</v>
      </c>
      <c r="I16" s="206">
        <f t="shared" si="15"/>
        <v>40.425531914893611</v>
      </c>
      <c r="J16" s="206">
        <f t="shared" si="15"/>
        <v>40.425531914893611</v>
      </c>
      <c r="K16" s="224" t="s">
        <v>292</v>
      </c>
      <c r="L16" s="233"/>
      <c r="M16" s="233"/>
      <c r="N16" s="301"/>
      <c r="O16" s="235"/>
      <c r="P16" s="279" t="s">
        <v>404</v>
      </c>
      <c r="Q16" s="303" t="str">
        <f>Справочник!$F$39</f>
        <v xml:space="preserve">8 (38822) 2 22 02</v>
      </c>
      <c r="R16" s="288" t="s">
        <v>405</v>
      </c>
      <c r="S16" s="249" t="s">
        <v>406</v>
      </c>
    </row>
    <row r="17" ht="52.5" customHeight="1">
      <c r="A17" s="194" t="s">
        <v>295</v>
      </c>
      <c r="B17" s="208" t="s">
        <v>416</v>
      </c>
      <c r="C17" s="208" t="s">
        <v>296</v>
      </c>
      <c r="D17" s="210">
        <v>20</v>
      </c>
      <c r="E17" s="210">
        <v>20</v>
      </c>
      <c r="F17" s="210">
        <v>19</v>
      </c>
      <c r="G17" s="210">
        <v>19</v>
      </c>
      <c r="H17" s="210">
        <v>19</v>
      </c>
      <c r="I17" s="210">
        <v>19</v>
      </c>
      <c r="J17" s="210">
        <v>19</v>
      </c>
      <c r="K17" s="198"/>
      <c r="L17" s="233" t="s">
        <v>359</v>
      </c>
      <c r="M17" s="233">
        <v>83884822283</v>
      </c>
      <c r="N17" s="234">
        <v>45028.443055555559</v>
      </c>
      <c r="O17" s="190" t="s">
        <v>360</v>
      </c>
      <c r="P17" s="279" t="s">
        <v>404</v>
      </c>
      <c r="Q17" s="303" t="str">
        <f>'Справочник'!$F$39</f>
        <v xml:space="preserve">8 (38822) 2 22 02</v>
      </c>
      <c r="R17" s="288" t="s">
        <v>405</v>
      </c>
      <c r="S17" s="249" t="s">
        <v>406</v>
      </c>
    </row>
    <row r="18" ht="48.75" customHeight="1">
      <c r="A18" s="194"/>
      <c r="B18" s="208" t="s">
        <v>417</v>
      </c>
      <c r="C18" s="208" t="s">
        <v>296</v>
      </c>
      <c r="D18" s="210">
        <v>47</v>
      </c>
      <c r="E18" s="210">
        <v>47</v>
      </c>
      <c r="F18" s="210">
        <v>47</v>
      </c>
      <c r="G18" s="210">
        <v>47</v>
      </c>
      <c r="H18" s="210">
        <v>47</v>
      </c>
      <c r="I18" s="210">
        <v>47</v>
      </c>
      <c r="J18" s="210">
        <v>47</v>
      </c>
      <c r="K18" s="264"/>
      <c r="L18" s="233" t="s">
        <v>359</v>
      </c>
      <c r="M18" s="233">
        <v>83884822283</v>
      </c>
      <c r="N18" s="234">
        <v>45028.443055555559</v>
      </c>
      <c r="O18" s="190" t="s">
        <v>360</v>
      </c>
      <c r="P18" s="279" t="s">
        <v>404</v>
      </c>
      <c r="Q18" s="303" t="str">
        <f>'Справочник'!$F$39</f>
        <v xml:space="preserve">8 (38822) 2 22 02</v>
      </c>
      <c r="R18" s="288" t="s">
        <v>405</v>
      </c>
      <c r="S18" s="249" t="s">
        <v>406</v>
      </c>
    </row>
    <row r="19" ht="98.25" customHeight="1">
      <c r="A19" s="225">
        <v>21</v>
      </c>
      <c r="B19" s="215" t="s">
        <v>135</v>
      </c>
      <c r="C19" s="184" t="s">
        <v>22</v>
      </c>
      <c r="D19" s="205">
        <f>IF(D20=0,0,D20/D21*100)</f>
        <v>0</v>
      </c>
      <c r="E19" s="206">
        <f>IF(E20=0,0,E20/E21*100)</f>
        <v>0</v>
      </c>
      <c r="F19" s="206">
        <f t="shared" si="15"/>
        <v>0</v>
      </c>
      <c r="G19" s="206">
        <f t="shared" si="15"/>
        <v>0</v>
      </c>
      <c r="H19" s="206">
        <f t="shared" si="15"/>
        <v>0</v>
      </c>
      <c r="I19" s="206">
        <f t="shared" si="15"/>
        <v>0</v>
      </c>
      <c r="J19" s="206">
        <f t="shared" si="15"/>
        <v>0</v>
      </c>
      <c r="K19" s="304" t="s">
        <v>292</v>
      </c>
      <c r="L19" s="233"/>
      <c r="M19" s="233"/>
      <c r="N19" s="301"/>
      <c r="O19" s="235"/>
      <c r="P19" s="303" t="str">
        <f>Справочник!$E$40</f>
        <v xml:space="preserve">Киселёва Екатерина Игоревна</v>
      </c>
      <c r="Q19" s="303" t="str">
        <f>Справочник!$F$40</f>
        <v xml:space="preserve">8 (38822) 2 41 73  8 913 695 6404</v>
      </c>
      <c r="R19" s="286" t="s">
        <v>418</v>
      </c>
      <c r="S19" s="249" t="s">
        <v>419</v>
      </c>
    </row>
    <row r="20" ht="55.5" customHeight="1">
      <c r="A20" s="194" t="s">
        <v>295</v>
      </c>
      <c r="B20" s="208" t="s">
        <v>420</v>
      </c>
      <c r="C20" s="281" t="s">
        <v>296</v>
      </c>
      <c r="D20" s="210">
        <v>0</v>
      </c>
      <c r="E20" s="210">
        <v>0</v>
      </c>
      <c r="F20" s="210">
        <v>0</v>
      </c>
      <c r="G20" s="210">
        <v>0</v>
      </c>
      <c r="H20" s="210">
        <v>0</v>
      </c>
      <c r="I20" s="210">
        <v>0</v>
      </c>
      <c r="J20" s="210">
        <v>0</v>
      </c>
      <c r="K20" s="198"/>
      <c r="L20" s="233" t="s">
        <v>359</v>
      </c>
      <c r="M20" s="233">
        <v>83884822283</v>
      </c>
      <c r="N20" s="234">
        <v>45028.443055555559</v>
      </c>
      <c r="O20" s="190" t="s">
        <v>360</v>
      </c>
      <c r="P20" s="303" t="str">
        <f>'Справочник'!$E$40</f>
        <v xml:space="preserve">Киселёва Екатерина Игоревна</v>
      </c>
      <c r="Q20" s="303" t="str">
        <f>'Справочник'!$F$40</f>
        <v xml:space="preserve">8 (38822) 2 41 73  8 913 695 6404</v>
      </c>
      <c r="R20" s="286" t="s">
        <v>418</v>
      </c>
      <c r="S20" s="249" t="s">
        <v>419</v>
      </c>
    </row>
    <row r="21" ht="54.75" customHeight="1">
      <c r="A21" s="194"/>
      <c r="B21" s="208" t="s">
        <v>421</v>
      </c>
      <c r="C21" s="208" t="s">
        <v>296</v>
      </c>
      <c r="D21" s="210">
        <v>0</v>
      </c>
      <c r="E21" s="210">
        <v>0</v>
      </c>
      <c r="F21" s="210">
        <v>0</v>
      </c>
      <c r="G21" s="210">
        <v>0</v>
      </c>
      <c r="H21" s="210">
        <v>0</v>
      </c>
      <c r="I21" s="210">
        <v>0</v>
      </c>
      <c r="J21" s="210">
        <v>0</v>
      </c>
      <c r="K21" s="198"/>
      <c r="L21" s="233" t="s">
        <v>359</v>
      </c>
      <c r="M21" s="233">
        <v>83884822283</v>
      </c>
      <c r="N21" s="234">
        <v>45028.443055555559</v>
      </c>
      <c r="O21" s="190" t="s">
        <v>360</v>
      </c>
      <c r="P21" s="303" t="str">
        <f>'Справочник'!$E$40</f>
        <v xml:space="preserve">Киселёва Екатерина Игоревна</v>
      </c>
      <c r="Q21" s="303" t="str">
        <f>'Справочник'!$F$40</f>
        <v xml:space="preserve">8 (38822) 2 41 73  8 913 695 6404</v>
      </c>
      <c r="R21" s="286" t="s">
        <v>418</v>
      </c>
      <c r="S21" s="249" t="s">
        <v>419</v>
      </c>
    </row>
  </sheetData>
  <sheetProtection algorithmName="SHA-512" hashValue="szbARLKk1Hnwo+xqSBlKHrnNhud26oEsF/yamu+EntATK8nqUeqhmywm5OMn9CtgB1vR5YZnmM8r46fJNaZaLg==" saltValue="rYyfrM3dGCBfBPekQ0wwRQ==" spinCount="100000" autoFilter="1" deleteColumns="1" deleteRows="1" formatCells="1" formatColumns="0" formatRows="0" insertColumns="1" insertHyperlinks="1" insertRows="1" objects="0" pivotTables="1" scenarios="0" selectLockedCells="0" selectUnlockedCells="0" sheet="1" sort="1"/>
  <protectedRanges>
    <protectedRange name="Диапазон1_1" sqref="F1:S1"/>
  </protectedRanges>
  <mergeCells count="9">
    <mergeCell ref="A2:S2"/>
    <mergeCell ref="A3:A4"/>
    <mergeCell ref="B3:B4"/>
    <mergeCell ref="C3:C4"/>
    <mergeCell ref="D3:I3"/>
    <mergeCell ref="K3:K4"/>
    <mergeCell ref="L3:O3"/>
    <mergeCell ref="P3:S3"/>
    <mergeCell ref="B5:O5"/>
  </mergeCells>
  <hyperlinks>
    <hyperlink r:id="rId1" ref="K10"/>
    <hyperlink r:id="rId1" ref="K13"/>
    <hyperlink r:id="rId1" ref="K16"/>
    <hyperlink r:id="rId1" ref="K19"/>
  </hyperlinks>
  <printOptions headings="0" gridLines="0"/>
  <pageMargins left="0.69999999999999996" right="0.69999999999999996" top="0.75" bottom="0.75" header="0.29999999999999999" footer="0.29999999999999999"/>
  <pageSetup paperSize="9" scale="100" firstPageNumber="2147483648" fitToWidth="1" fitToHeight="1" pageOrder="downThenOver" orientation="portrait" usePrinterDefaults="1" blackAndWhite="0" draft="0" cellComments="none" useFirstPageNumber="0" errors="displayed" horizontalDpi="600" verticalDpi="600" copies="1"/>
  <headerFooter/>
  <legacy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B1" zoomScale="70" workbookViewId="0">
      <selection activeCell="E9" activeCellId="0" sqref="E9:J9"/>
    </sheetView>
  </sheetViews>
  <sheetFormatPr defaultColWidth="8.85546875" defaultRowHeight="12.6"/>
  <cols>
    <col customWidth="1" min="1" max="1" style="158" width="11.85546875"/>
    <col customWidth="1" min="2" max="2" style="158" width="35"/>
    <col customWidth="1" min="3" max="3" style="158" width="11.140625"/>
    <col customWidth="1" hidden="1" min="4" max="4" style="158" width="10.85546875"/>
    <col bestFit="1" customWidth="1" min="5" max="5" style="158" width="10.85546875"/>
    <col bestFit="1" customWidth="1" min="6" max="9" style="158" width="9.85546875"/>
    <col customWidth="1" min="10" max="10" style="158" width="9.85546875"/>
    <col customWidth="1" hidden="1" min="11" max="11" style="158" width="12"/>
    <col customWidth="1" min="12" max="12" style="158" width="17.7109375"/>
    <col customWidth="1" min="13" max="13" style="158" width="13.7109375"/>
    <col customWidth="1" min="14" max="14" style="158" width="14.28515625"/>
    <col customWidth="1" min="15" max="15" style="158" width="14.140625"/>
    <col customWidth="1" min="16" max="16" style="158" width="14.7109375"/>
    <col customWidth="1" min="17" max="17" style="158" width="17.85546875"/>
    <col customWidth="1" min="18" max="18" style="158" width="14.140625"/>
    <col customWidth="1" min="19" max="19" style="158" width="13.42578125"/>
    <col min="20" max="16384" style="158" width="8.85546875"/>
  </cols>
  <sheetData>
    <row r="1" ht="18.75">
      <c r="A1" s="160"/>
      <c r="B1" s="238" t="str">
        <f>'Экономическое развитие'!$B$1</f>
        <v xml:space="preserve">МО "Усть-Коксинский район"</v>
      </c>
      <c r="C1" s="239"/>
    </row>
    <row r="2" ht="38.25" customHeight="1">
      <c r="A2" s="240" t="str">
        <f>'Экономическое развитие'!A2:K2</f>
        <v xml:space="preserve">Заочное согласование показателей для оценки эфективности деятельности органов местного самоуправления  муниципальных районов и городского округа в Республике Алтай за 2022 год и пояснительных записок к ним</v>
      </c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240"/>
      <c r="Q2" s="240"/>
      <c r="R2" s="240"/>
      <c r="S2" s="240"/>
    </row>
    <row r="3" ht="34.899999999999999" customHeight="1">
      <c r="A3" s="178" t="s">
        <v>3</v>
      </c>
      <c r="B3" s="164" t="s">
        <v>276</v>
      </c>
      <c r="C3" s="165" t="s">
        <v>5</v>
      </c>
      <c r="D3" s="167" t="s">
        <v>278</v>
      </c>
      <c r="E3" s="167"/>
      <c r="F3" s="167"/>
      <c r="G3" s="167"/>
      <c r="H3" s="167"/>
      <c r="I3" s="167"/>
      <c r="J3" s="167"/>
      <c r="K3" s="241" t="s">
        <v>279</v>
      </c>
      <c r="L3" s="168" t="s">
        <v>280</v>
      </c>
      <c r="M3" s="169"/>
      <c r="N3" s="169"/>
      <c r="O3" s="169"/>
      <c r="P3" s="170" t="s">
        <v>281</v>
      </c>
      <c r="Q3" s="171"/>
      <c r="R3" s="171"/>
      <c r="S3" s="171"/>
    </row>
    <row r="4" ht="70.200000000000003">
      <c r="A4" s="178"/>
      <c r="B4" s="173"/>
      <c r="C4" s="172"/>
      <c r="D4" s="175">
        <v>2019</v>
      </c>
      <c r="E4" s="176">
        <v>2020</v>
      </c>
      <c r="F4" s="242">
        <v>2021</v>
      </c>
      <c r="G4" s="177">
        <v>2022</v>
      </c>
      <c r="H4" s="175">
        <v>2023</v>
      </c>
      <c r="I4" s="175">
        <v>2024</v>
      </c>
      <c r="J4" s="175">
        <v>2025</v>
      </c>
      <c r="K4" s="243"/>
      <c r="L4" s="168" t="s">
        <v>282</v>
      </c>
      <c r="M4" s="168" t="s">
        <v>283</v>
      </c>
      <c r="N4" s="168" t="s">
        <v>284</v>
      </c>
      <c r="O4" s="168" t="s">
        <v>285</v>
      </c>
      <c r="P4" s="170" t="s">
        <v>282</v>
      </c>
      <c r="Q4" s="170" t="s">
        <v>286</v>
      </c>
      <c r="R4" s="170" t="s">
        <v>287</v>
      </c>
      <c r="S4" s="170" t="s">
        <v>288</v>
      </c>
    </row>
    <row r="5" ht="18">
      <c r="A5" s="244"/>
      <c r="B5" s="298" t="s">
        <v>422</v>
      </c>
      <c r="C5" s="299"/>
      <c r="D5" s="299"/>
      <c r="E5" s="299"/>
      <c r="F5" s="299"/>
      <c r="G5" s="299"/>
      <c r="H5" s="299"/>
      <c r="I5" s="299"/>
      <c r="J5" s="299"/>
      <c r="K5" s="299"/>
      <c r="L5" s="299"/>
      <c r="M5" s="299"/>
      <c r="N5" s="299"/>
      <c r="O5" s="299"/>
      <c r="P5" s="170"/>
      <c r="Q5" s="170"/>
      <c r="R5" s="170"/>
      <c r="S5" s="170"/>
    </row>
    <row r="6" ht="52.899999999999999" customHeight="1">
      <c r="A6" s="261">
        <v>22</v>
      </c>
      <c r="B6" s="305" t="s">
        <v>144</v>
      </c>
      <c r="C6" s="306" t="s">
        <v>22</v>
      </c>
      <c r="D6" s="307" t="e">
        <f>IF(D7=0,0,D7/D8*100)</f>
        <v>#DIV/0!</v>
      </c>
      <c r="E6" s="308">
        <f>IF(E7=0,0,E7/E8*100)</f>
        <v>45.137747386415938</v>
      </c>
      <c r="F6" s="308">
        <f t="shared" ref="F6:G6" si="16">IF(F7=0,0,F7/F8*100)</f>
        <v>52.423199152542374</v>
      </c>
      <c r="G6" s="308">
        <f t="shared" si="16"/>
        <v>55.697891646650653</v>
      </c>
      <c r="H6" s="308">
        <f>IF(H7=0,0,H7/H8*100)</f>
        <v>55.733333333333334</v>
      </c>
      <c r="I6" s="308">
        <f>IF(I7=0,0,I7/I8*100)</f>
        <v>55.766666666666666</v>
      </c>
      <c r="J6" s="308">
        <f>IF(J7=0,0,J7/J8*100)</f>
        <v>55.800000000000004</v>
      </c>
      <c r="K6" s="304" t="s">
        <v>292</v>
      </c>
      <c r="L6" s="189" t="s">
        <v>423</v>
      </c>
      <c r="M6" s="189" t="s">
        <v>424</v>
      </c>
      <c r="N6" s="309"/>
      <c r="O6" s="190"/>
      <c r="P6" s="191" t="str">
        <f>Справочник!$E$42</f>
        <v xml:space="preserve">Титанакова Татьяна Борисовна</v>
      </c>
      <c r="Q6" s="191" t="str">
        <f>Справочник!$F$42</f>
        <v xml:space="preserve">8 (388 22) 6-11-90</v>
      </c>
      <c r="R6" s="192" t="s">
        <v>425</v>
      </c>
      <c r="S6" s="193" t="s">
        <v>426</v>
      </c>
    </row>
    <row r="7" ht="46.5" customHeight="1">
      <c r="A7" s="261" t="s">
        <v>295</v>
      </c>
      <c r="B7" s="310" t="s">
        <v>427</v>
      </c>
      <c r="C7" s="311" t="s">
        <v>112</v>
      </c>
      <c r="D7" s="312">
        <v>6153</v>
      </c>
      <c r="E7" s="312">
        <v>6865</v>
      </c>
      <c r="F7" s="312">
        <v>7918</v>
      </c>
      <c r="G7" s="312">
        <v>8348</v>
      </c>
      <c r="H7" s="312">
        <v>8360</v>
      </c>
      <c r="I7" s="312">
        <v>8365</v>
      </c>
      <c r="J7" s="312">
        <v>8370</v>
      </c>
      <c r="K7" s="313"/>
      <c r="L7" s="189" t="s">
        <v>423</v>
      </c>
      <c r="M7" s="189" t="s">
        <v>424</v>
      </c>
      <c r="N7" s="190"/>
      <c r="O7" s="190"/>
      <c r="P7" s="191" t="str">
        <f>'Справочник'!$E$42</f>
        <v xml:space="preserve">Титанакова Татьяна Борисовна</v>
      </c>
      <c r="Q7" s="191" t="str">
        <f>'Справочник'!$F$42</f>
        <v xml:space="preserve">8 (388 22) 6-11-90</v>
      </c>
      <c r="R7" s="192" t="s">
        <v>425</v>
      </c>
      <c r="S7" s="193" t="s">
        <v>426</v>
      </c>
    </row>
    <row r="8" ht="64.5" customHeight="1">
      <c r="A8" s="261"/>
      <c r="B8" s="191" t="s">
        <v>428</v>
      </c>
      <c r="C8" s="311" t="s">
        <v>112</v>
      </c>
      <c r="D8" s="312"/>
      <c r="E8" s="312">
        <v>15209</v>
      </c>
      <c r="F8" s="312">
        <v>15104</v>
      </c>
      <c r="G8" s="312">
        <v>14988</v>
      </c>
      <c r="H8" s="312">
        <v>15000</v>
      </c>
      <c r="I8" s="312">
        <v>15000</v>
      </c>
      <c r="J8" s="312">
        <v>15000</v>
      </c>
      <c r="K8" s="313"/>
      <c r="L8" s="189"/>
      <c r="M8" s="189"/>
      <c r="N8" s="190"/>
      <c r="O8" s="190"/>
      <c r="P8" s="191"/>
      <c r="Q8" s="191"/>
      <c r="R8" s="192"/>
      <c r="S8" s="193"/>
    </row>
    <row r="9" ht="64.5" customHeight="1">
      <c r="A9" s="261">
        <v>23</v>
      </c>
      <c r="B9" s="314" t="s">
        <v>145</v>
      </c>
      <c r="C9" s="306" t="s">
        <v>22</v>
      </c>
      <c r="D9" s="307">
        <f>IF(D10=0,0,D10/D11*100)</f>
        <v>100</v>
      </c>
      <c r="E9" s="308">
        <f>IF(E10=0,0,E10/E11*100)</f>
        <v>89.444444444444443</v>
      </c>
      <c r="F9" s="308">
        <f t="shared" ref="F9:J9" si="17">IF(F10=0,0,F10/F11*100)</f>
        <v>94.096020761245683</v>
      </c>
      <c r="G9" s="308">
        <v>93.200000000000003</v>
      </c>
      <c r="H9" s="308">
        <f>IF(H10=0,0,H10/H11*100)</f>
        <v>98.663697104677055</v>
      </c>
      <c r="I9" s="308">
        <f t="shared" si="17"/>
        <v>98.775055679287306</v>
      </c>
      <c r="J9" s="308">
        <f t="shared" si="17"/>
        <v>98.886414253897541</v>
      </c>
      <c r="K9" s="304" t="s">
        <v>292</v>
      </c>
      <c r="L9" s="189" t="s">
        <v>423</v>
      </c>
      <c r="M9" s="189" t="s">
        <v>424</v>
      </c>
      <c r="N9" s="190"/>
      <c r="O9" s="190"/>
      <c r="P9" s="191" t="str">
        <f>Справочник!$E$43</f>
        <v xml:space="preserve">Титанакова Татьяна Борисовна</v>
      </c>
      <c r="Q9" s="191" t="str">
        <f>Справочник!$F$43</f>
        <v xml:space="preserve">8 (388 22) 6-11-90</v>
      </c>
      <c r="R9" s="192" t="s">
        <v>429</v>
      </c>
      <c r="S9" s="193" t="s">
        <v>426</v>
      </c>
    </row>
    <row r="10" ht="38.25">
      <c r="A10" s="261" t="s">
        <v>295</v>
      </c>
      <c r="B10" s="310" t="s">
        <v>430</v>
      </c>
      <c r="C10" s="261" t="s">
        <v>112</v>
      </c>
      <c r="D10" s="312">
        <v>2694</v>
      </c>
      <c r="E10" s="312">
        <v>4186</v>
      </c>
      <c r="F10" s="312">
        <v>4351</v>
      </c>
      <c r="G10" s="312">
        <v>4426</v>
      </c>
      <c r="H10" s="312">
        <v>4430</v>
      </c>
      <c r="I10" s="312">
        <v>4435</v>
      </c>
      <c r="J10" s="312">
        <v>4440</v>
      </c>
      <c r="K10" s="264"/>
      <c r="L10" s="189" t="s">
        <v>423</v>
      </c>
      <c r="M10" s="189" t="s">
        <v>424</v>
      </c>
      <c r="N10" s="190"/>
      <c r="O10" s="190"/>
      <c r="P10" s="191" t="str">
        <f>'Справочник'!$E$43</f>
        <v xml:space="preserve">Титанакова Татьяна Борисовна</v>
      </c>
      <c r="Q10" s="191" t="str">
        <f>'Справочник'!$F$43</f>
        <v xml:space="preserve">8 (388 22) 6-11-90</v>
      </c>
      <c r="R10" s="192" t="s">
        <v>429</v>
      </c>
      <c r="S10" s="193" t="s">
        <v>426</v>
      </c>
    </row>
    <row r="11" ht="53.450000000000003" customHeight="1">
      <c r="A11" s="261"/>
      <c r="B11" s="191" t="s">
        <v>431</v>
      </c>
      <c r="C11" s="261" t="s">
        <v>112</v>
      </c>
      <c r="D11" s="312">
        <v>2694</v>
      </c>
      <c r="E11" s="315">
        <v>4680</v>
      </c>
      <c r="F11" s="315">
        <v>4624</v>
      </c>
      <c r="G11" s="312">
        <v>4486</v>
      </c>
      <c r="H11" s="312">
        <v>4490</v>
      </c>
      <c r="I11" s="312">
        <v>4490</v>
      </c>
      <c r="J11" s="312">
        <v>4490</v>
      </c>
      <c r="K11" s="264"/>
      <c r="L11" s="189" t="s">
        <v>423</v>
      </c>
      <c r="M11" s="189" t="s">
        <v>424</v>
      </c>
      <c r="N11" s="190"/>
      <c r="O11" s="190"/>
      <c r="P11" s="191" t="str">
        <f>'Справочник'!$E$43</f>
        <v xml:space="preserve">Титанакова Татьяна Борисовна</v>
      </c>
      <c r="Q11" s="191" t="str">
        <f>'Справочник'!$F$43</f>
        <v xml:space="preserve">8 (388 22) 6-11-90</v>
      </c>
      <c r="R11" s="192" t="s">
        <v>429</v>
      </c>
      <c r="S11" s="193" t="s">
        <v>426</v>
      </c>
    </row>
  </sheetData>
  <sheetProtection algorithmName="SHA-512" hashValue="46NYe1cbgm9SH9VEL+kPSfbeYbefYIx9Ccg/TNx79ocXEgTYzShGvGsnZD+rHadH2jwTLu837p4edjxUDYxsBw==" saltValue="OMiERVXYjASPZMPEGhstLQ==" spinCount="100000" autoFilter="1" deleteColumns="1" deleteRows="1" formatCells="1" formatColumns="0" formatRows="0" insertColumns="1" insertHyperlinks="1" insertRows="1" objects="0" pivotTables="1" scenarios="0" selectLockedCells="0" selectUnlockedCells="0" sheet="1" sort="1"/>
  <protectedRanges>
    <protectedRange name="Диапазон1_1" sqref="F1:S1"/>
  </protectedRanges>
  <mergeCells count="9">
    <mergeCell ref="A2:S2"/>
    <mergeCell ref="A3:A4"/>
    <mergeCell ref="B3:B4"/>
    <mergeCell ref="C3:C4"/>
    <mergeCell ref="D3:I3"/>
    <mergeCell ref="K3:K4"/>
    <mergeCell ref="L3:O3"/>
    <mergeCell ref="P3:S3"/>
    <mergeCell ref="B5:O5"/>
  </mergeCells>
  <hyperlinks>
    <hyperlink r:id="rId1" ref="K6"/>
    <hyperlink r:id="rId1" ref="K9"/>
  </hyperlinks>
  <printOptions headings="0" gridLines="0"/>
  <pageMargins left="0.69999999999999996" right="0.69999999999999996" top="0.75" bottom="0.75" header="0.29999999999999999" footer="0.29999999999999999"/>
  <pageSetup paperSize="9" scale="100" firstPageNumber="2147483648" fitToWidth="1" fitToHeight="1" pageOrder="downThenOver" orientation="portrait" usePrinterDefaults="1" blackAndWhite="0" draft="0" cellComments="none" useFirstPageNumber="0" errors="displayed" horizontalDpi="600" verticalDpi="600" copies="1"/>
  <headerFooter/>
  <legacy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70" workbookViewId="0">
      <pane xSplit="3" ySplit="5" topLeftCell="D6" activePane="bottomRight" state="frozen"/>
      <selection activeCell="E17" activeCellId="0" sqref="E17:J17"/>
    </sheetView>
  </sheetViews>
  <sheetFormatPr defaultColWidth="8.85546875" defaultRowHeight="12.6"/>
  <cols>
    <col customWidth="1" min="1" max="1" style="317" width="9.7109375"/>
    <col customWidth="1" min="2" max="2" style="316" width="31.28515625"/>
    <col customWidth="1" min="3" max="3" style="318" width="10.7109375"/>
    <col customWidth="1" hidden="1" min="4" max="4" style="316" width="12"/>
    <col customWidth="1" min="5" max="8" style="316" width="12"/>
    <col customWidth="1" min="9" max="10" style="316" width="14.42578125"/>
    <col customWidth="1" hidden="1" min="11" max="11" style="316" width="12.7109375"/>
    <col customWidth="1" min="12" max="12" style="316" width="17.28515625"/>
    <col customWidth="1" min="13" max="13" style="316" width="18"/>
    <col customWidth="1" min="14" max="14" style="316" width="13.7109375"/>
    <col customWidth="1" min="15" max="15" style="316" width="15.140625"/>
    <col customWidth="1" min="16" max="16" style="316" width="19.5703125"/>
    <col customWidth="1" min="17" max="17" style="316" width="17.7109375"/>
    <col customWidth="1" min="18" max="18" style="316" width="12.85546875"/>
    <col customWidth="1" min="19" max="19" style="316" width="16"/>
    <col min="20" max="16384" style="316" width="8.85546875"/>
  </cols>
  <sheetData>
    <row r="1" s="158" customFormat="1" ht="18.75">
      <c r="A1" s="160"/>
      <c r="B1" s="238" t="str">
        <f>'Экономическое развитие'!$B$1</f>
        <v xml:space="preserve">МО "Усть-Коксинский район"</v>
      </c>
      <c r="C1" s="239"/>
    </row>
    <row r="2" ht="22.149999999999999" customHeight="1">
      <c r="A2" s="162" t="str">
        <f>'Экономическое развитие'!A2:K2</f>
        <v xml:space="preserve">Заочное согласование показателей для оценки эфективности деятельности органов местного самоуправления  муниципальных районов и городского округа в Республике Алтай за 2022 год и пояснительных записок к ним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</row>
    <row r="3" ht="15">
      <c r="A3" s="178" t="s">
        <v>3</v>
      </c>
      <c r="B3" s="167" t="s">
        <v>276</v>
      </c>
      <c r="C3" s="165" t="s">
        <v>5</v>
      </c>
      <c r="D3" s="167" t="s">
        <v>278</v>
      </c>
      <c r="E3" s="167"/>
      <c r="F3" s="167"/>
      <c r="G3" s="167"/>
      <c r="H3" s="167"/>
      <c r="I3" s="167"/>
      <c r="J3" s="167"/>
      <c r="K3" s="241" t="s">
        <v>279</v>
      </c>
      <c r="L3" s="168" t="s">
        <v>280</v>
      </c>
      <c r="M3" s="319"/>
      <c r="N3" s="319"/>
      <c r="O3" s="319"/>
      <c r="P3" s="170" t="s">
        <v>281</v>
      </c>
      <c r="Q3" s="320"/>
      <c r="R3" s="320"/>
      <c r="S3" s="320"/>
    </row>
    <row r="4" ht="70.200000000000003">
      <c r="A4" s="178"/>
      <c r="B4" s="178"/>
      <c r="C4" s="172"/>
      <c r="D4" s="175">
        <v>2019</v>
      </c>
      <c r="E4" s="176">
        <v>2020</v>
      </c>
      <c r="F4" s="242">
        <v>2021</v>
      </c>
      <c r="G4" s="177">
        <v>2022</v>
      </c>
      <c r="H4" s="175">
        <v>2023</v>
      </c>
      <c r="I4" s="175">
        <v>2024</v>
      </c>
      <c r="J4" s="175">
        <v>2025</v>
      </c>
      <c r="K4" s="243"/>
      <c r="L4" s="168" t="s">
        <v>282</v>
      </c>
      <c r="M4" s="168" t="s">
        <v>283</v>
      </c>
      <c r="N4" s="168" t="s">
        <v>284</v>
      </c>
      <c r="O4" s="168" t="s">
        <v>285</v>
      </c>
      <c r="P4" s="170" t="s">
        <v>282</v>
      </c>
      <c r="Q4" s="170" t="s">
        <v>286</v>
      </c>
      <c r="R4" s="170" t="s">
        <v>287</v>
      </c>
      <c r="S4" s="170" t="s">
        <v>288</v>
      </c>
    </row>
    <row r="5" ht="18">
      <c r="A5" s="321"/>
      <c r="B5" s="322" t="s">
        <v>432</v>
      </c>
      <c r="C5" s="323"/>
      <c r="D5" s="323"/>
      <c r="E5" s="323"/>
      <c r="F5" s="323"/>
      <c r="G5" s="323"/>
      <c r="H5" s="323"/>
      <c r="I5" s="323"/>
      <c r="J5" s="323"/>
      <c r="K5" s="323"/>
      <c r="L5" s="324"/>
      <c r="M5" s="324"/>
      <c r="N5" s="324"/>
      <c r="O5" s="324"/>
      <c r="P5" s="170"/>
      <c r="Q5" s="170"/>
      <c r="R5" s="170"/>
      <c r="S5" s="170"/>
    </row>
    <row r="6" ht="112.90000000000001" customHeight="1">
      <c r="A6" s="184">
        <v>24</v>
      </c>
      <c r="B6" s="184" t="s">
        <v>148</v>
      </c>
      <c r="C6" s="248" t="s">
        <v>149</v>
      </c>
      <c r="D6" s="205">
        <f>IF(D7=0,0,D7/'Организация муниципального упра'!D20/1000)</f>
        <v>19.388830347734459</v>
      </c>
      <c r="E6" s="206">
        <f>IF(E7=0,0,E7/E8)</f>
        <v>19.967461360365434</v>
      </c>
      <c r="F6" s="206">
        <f>IF(F7=0,0,F7/F8)</f>
        <v>20.705385826771654</v>
      </c>
      <c r="G6" s="206">
        <f>IF(G7=0,0,G7/G8)</f>
        <v>21.52227391498311</v>
      </c>
      <c r="H6" s="206">
        <f>IF(H7=0,0,H7/H8)</f>
        <v>22</v>
      </c>
      <c r="I6" s="206">
        <f>IF(I7=0,0,I7/I8)</f>
        <v>22.418749999999999</v>
      </c>
      <c r="J6" s="206">
        <f>IF(J7=0,0,J7/J8)</f>
        <v>22.829721362229101</v>
      </c>
      <c r="K6" s="325" t="s">
        <v>292</v>
      </c>
      <c r="L6" s="326"/>
      <c r="M6" s="326"/>
      <c r="N6" s="219"/>
      <c r="O6" s="190"/>
      <c r="P6" s="327" t="str">
        <f>Справочник!$E$45</f>
        <v xml:space="preserve">Темирханова Гульсая Айтеновна</v>
      </c>
      <c r="Q6" s="327" t="str">
        <f>Справочник!$F$45</f>
        <v xml:space="preserve">8 (388-22) 2 60 28</v>
      </c>
      <c r="R6" s="328" t="s">
        <v>433</v>
      </c>
      <c r="S6" s="329" t="s">
        <v>361</v>
      </c>
    </row>
    <row r="7" ht="96">
      <c r="A7" s="184" t="s">
        <v>295</v>
      </c>
      <c r="B7" s="281" t="s">
        <v>434</v>
      </c>
      <c r="C7" s="251" t="s">
        <v>149</v>
      </c>
      <c r="D7" s="217">
        <v>312800</v>
      </c>
      <c r="E7" s="217">
        <v>319100</v>
      </c>
      <c r="F7" s="217">
        <v>328698</v>
      </c>
      <c r="G7" s="210">
        <v>337706</v>
      </c>
      <c r="H7" s="210">
        <v>348700</v>
      </c>
      <c r="I7" s="210">
        <v>358700</v>
      </c>
      <c r="J7" s="210">
        <v>368700</v>
      </c>
      <c r="K7" s="289"/>
      <c r="L7" s="326" t="s">
        <v>435</v>
      </c>
      <c r="M7" s="326" t="s">
        <v>436</v>
      </c>
      <c r="N7" s="199">
        <v>45028.468055555553</v>
      </c>
      <c r="O7" s="330" t="s">
        <v>360</v>
      </c>
      <c r="P7" s="327" t="str">
        <f>'Справочник'!$E$45</f>
        <v xml:space="preserve">Темирханова Гульсая Айтеновна</v>
      </c>
      <c r="Q7" s="327" t="str">
        <f>'Справочник'!$F$45</f>
        <v xml:space="preserve">8 (388-22) 2 60 28</v>
      </c>
      <c r="R7" s="328" t="s">
        <v>437</v>
      </c>
      <c r="S7" s="329" t="s">
        <v>361</v>
      </c>
    </row>
    <row r="8" ht="41.450000000000003" customHeight="1">
      <c r="A8" s="184"/>
      <c r="B8" s="281" t="s">
        <v>438</v>
      </c>
      <c r="C8" s="251" t="s">
        <v>112</v>
      </c>
      <c r="D8" s="210">
        <v>16121</v>
      </c>
      <c r="E8" s="210">
        <v>15981</v>
      </c>
      <c r="F8" s="210">
        <v>15875</v>
      </c>
      <c r="G8" s="210">
        <v>15691</v>
      </c>
      <c r="H8" s="210">
        <v>15850</v>
      </c>
      <c r="I8" s="210">
        <v>16000</v>
      </c>
      <c r="J8" s="210">
        <v>16150</v>
      </c>
      <c r="K8" s="289"/>
      <c r="L8" s="326"/>
      <c r="M8" s="326"/>
      <c r="N8" s="226"/>
      <c r="O8" s="330"/>
      <c r="P8" s="327" t="str">
        <f>'Справочник'!$E$45</f>
        <v xml:space="preserve">Темирханова Гульсая Айтеновна</v>
      </c>
      <c r="Q8" s="327" t="str">
        <f>'Справочник'!$F$45</f>
        <v xml:space="preserve">8 (388-22) 2 60 28</v>
      </c>
      <c r="R8" s="328" t="s">
        <v>437</v>
      </c>
      <c r="S8" s="329" t="s">
        <v>318</v>
      </c>
    </row>
    <row r="9" ht="33.75" customHeight="1">
      <c r="A9" s="184"/>
      <c r="B9" s="184" t="s">
        <v>154</v>
      </c>
      <c r="C9" s="248" t="s">
        <v>149</v>
      </c>
      <c r="D9" s="205">
        <f>IF((D10+D11)=0,0,(D10+D11)/('Организация муниципального упра'!D20*1000))</f>
        <v>0.40816959028079092</v>
      </c>
      <c r="E9" s="206">
        <f>IF((E10+E11)=0,0,(E10+E11)/('Организация муниципального упра'!E20*1000))</f>
        <v>0.37212634726808302</v>
      </c>
      <c r="F9" s="206">
        <f>IF((F10+F11)=0,0,(F10+F11)/('Организация муниципального упра'!F20*1000))</f>
        <v>0.6025866398794576</v>
      </c>
      <c r="G9" s="206">
        <f>IF((G10+G11)=0,0,(G10+G11)/('Организация муниципального упра'!G20*1000))</f>
        <v>0.57299153997837293</v>
      </c>
      <c r="H9" s="206">
        <f>IF((H10+H11)=0,0,(H10+H11)/('Организация муниципального упра'!H20*1000))</f>
        <v>0.58935361216730042</v>
      </c>
      <c r="I9" s="206">
        <f>IF((I10+I11)=0,0,(I10+I11)/('Организация муниципального упра'!I20*1000))</f>
        <v>0.60138976626658247</v>
      </c>
      <c r="J9" s="206">
        <f>IF((J10+J11)=0,0,(J10+J11)/('Организация муниципального упра'!J20*1000))</f>
        <v>0.61257861635220123</v>
      </c>
      <c r="K9" s="325" t="s">
        <v>292</v>
      </c>
      <c r="L9" s="326"/>
      <c r="M9" s="326"/>
      <c r="N9" s="226"/>
      <c r="O9" s="330"/>
      <c r="P9" s="327" t="str">
        <f>'Справочник'!$E$45</f>
        <v xml:space="preserve">Темирханова Гульсая Айтеновна</v>
      </c>
      <c r="Q9" s="327" t="str">
        <f>'Справочник'!$F$45</f>
        <v xml:space="preserve">8 (388-22) 2 60 28</v>
      </c>
      <c r="R9" s="328" t="s">
        <v>439</v>
      </c>
      <c r="S9" s="329" t="s">
        <v>318</v>
      </c>
    </row>
    <row r="10" ht="48">
      <c r="A10" s="184" t="s">
        <v>295</v>
      </c>
      <c r="B10" s="281" t="s">
        <v>440</v>
      </c>
      <c r="C10" s="251" t="s">
        <v>149</v>
      </c>
      <c r="D10" s="217">
        <v>0</v>
      </c>
      <c r="E10" s="217">
        <v>180</v>
      </c>
      <c r="F10" s="217">
        <v>0</v>
      </c>
      <c r="G10" s="217">
        <v>70</v>
      </c>
      <c r="H10" s="217">
        <v>100</v>
      </c>
      <c r="I10" s="217">
        <v>120</v>
      </c>
      <c r="J10" s="217">
        <v>140</v>
      </c>
      <c r="K10" s="289"/>
      <c r="L10" s="326" t="s">
        <v>435</v>
      </c>
      <c r="M10" s="326" t="s">
        <v>436</v>
      </c>
      <c r="N10" s="219">
        <v>45029.490972222222</v>
      </c>
      <c r="O10" s="190" t="s">
        <v>360</v>
      </c>
      <c r="P10" s="327" t="str">
        <f>'Справочник'!$E$45</f>
        <v xml:space="preserve">Темирханова Гульсая Айтеновна</v>
      </c>
      <c r="Q10" s="327" t="str">
        <f>'Справочник'!$F$45</f>
        <v xml:space="preserve">8 (388-22) 2 60 28</v>
      </c>
      <c r="R10" s="328" t="s">
        <v>439</v>
      </c>
      <c r="S10" s="329" t="s">
        <v>318</v>
      </c>
    </row>
    <row r="11" ht="48" customHeight="1">
      <c r="A11" s="184"/>
      <c r="B11" s="281" t="s">
        <v>441</v>
      </c>
      <c r="C11" s="251" t="s">
        <v>149</v>
      </c>
      <c r="D11" s="217">
        <v>6585</v>
      </c>
      <c r="E11" s="217">
        <v>5793</v>
      </c>
      <c r="F11" s="217">
        <v>9598</v>
      </c>
      <c r="G11" s="217">
        <v>8938</v>
      </c>
      <c r="H11" s="217">
        <v>9200</v>
      </c>
      <c r="I11" s="217">
        <v>9400</v>
      </c>
      <c r="J11" s="217">
        <v>9600</v>
      </c>
      <c r="K11" s="289"/>
      <c r="L11" s="326"/>
      <c r="M11" s="326"/>
      <c r="N11" s="219"/>
      <c r="O11" s="190"/>
      <c r="P11" s="327" t="str">
        <f>'Справочник'!$E$45</f>
        <v xml:space="preserve">Темирханова Гульсая Айтеновна</v>
      </c>
      <c r="Q11" s="327" t="str">
        <f>'Справочник'!$F$45</f>
        <v xml:space="preserve">8 (388-22) 2 60 28</v>
      </c>
      <c r="R11" s="328" t="s">
        <v>439</v>
      </c>
      <c r="S11" s="329" t="s">
        <v>318</v>
      </c>
    </row>
    <row r="12" ht="74.25" customHeight="1">
      <c r="A12" s="184">
        <v>25</v>
      </c>
      <c r="B12" s="184" t="s">
        <v>156</v>
      </c>
      <c r="C12" s="248" t="s">
        <v>320</v>
      </c>
      <c r="D12" s="205">
        <f>IF(D13=0,0,D13/('Организация муниципального упра'!D20)*10)</f>
        <v>17.384243476104878</v>
      </c>
      <c r="E12" s="206">
        <f>IF(E13=0,0,E13/('Организация муниципального упра'!E20)*10)</f>
        <v>23.130646065665697</v>
      </c>
      <c r="F12" s="206">
        <f>IF(F13=0,0,F13/('Организация муниципального упра'!F20)*10)</f>
        <v>22.84028126569563</v>
      </c>
      <c r="G12" s="206">
        <f>IF(G13=0,0,G13/('Организация муниципального упра'!G20)*10)</f>
        <v>33.153107308695375</v>
      </c>
      <c r="H12" s="206">
        <f>IF(H13=0,0,H13/('Организация муниципального упра'!H20)*10)</f>
        <v>28.517110266159698</v>
      </c>
      <c r="I12" s="206">
        <f>IF(I13=0,0,I13/('Организация муниципального упра'!I20)*10)</f>
        <v>29.690461149715727</v>
      </c>
      <c r="J12" s="206">
        <f>IF(J13=0,0,J13/('Организация муниципального упра'!J20)*10)</f>
        <v>28.301886792452827</v>
      </c>
      <c r="K12" s="325" t="s">
        <v>292</v>
      </c>
      <c r="L12" s="326"/>
      <c r="M12" s="326"/>
      <c r="N12" s="330"/>
      <c r="O12" s="330"/>
      <c r="P12" s="327" t="str">
        <f>Справочник!$E$47</f>
        <v xml:space="preserve">Темирханова Гульсая Айтеновна</v>
      </c>
      <c r="Q12" s="327" t="str">
        <f>Справочник!$F$47</f>
        <v xml:space="preserve">8 (388-22) 2 60 28</v>
      </c>
      <c r="R12" s="328" t="s">
        <v>442</v>
      </c>
      <c r="S12" s="329" t="s">
        <v>318</v>
      </c>
    </row>
    <row r="13" ht="36">
      <c r="A13" s="184" t="s">
        <v>295</v>
      </c>
      <c r="B13" s="281" t="s">
        <v>443</v>
      </c>
      <c r="C13" s="251" t="s">
        <v>320</v>
      </c>
      <c r="D13" s="217">
        <v>28.045999999999999</v>
      </c>
      <c r="E13" s="217">
        <v>37.127000000000002</v>
      </c>
      <c r="F13" s="217">
        <v>36.380000000000003</v>
      </c>
      <c r="G13" s="217">
        <v>52.119999999999997</v>
      </c>
      <c r="H13" s="217">
        <v>45</v>
      </c>
      <c r="I13" s="217">
        <v>47</v>
      </c>
      <c r="J13" s="217">
        <v>45</v>
      </c>
      <c r="K13" s="289"/>
      <c r="L13" s="326" t="s">
        <v>321</v>
      </c>
      <c r="M13" s="326" t="s">
        <v>444</v>
      </c>
      <c r="N13" s="219">
        <v>45028.532638888886</v>
      </c>
      <c r="O13" s="190" t="s">
        <v>360</v>
      </c>
      <c r="P13" s="327" t="str">
        <f>'Справочник'!$E$47</f>
        <v xml:space="preserve">Темирханова Гульсая Айтеновна</v>
      </c>
      <c r="Q13" s="327" t="str">
        <f>'Справочник'!$F$47</f>
        <v xml:space="preserve">8 (388-22) 2 60 28</v>
      </c>
      <c r="R13" s="328" t="s">
        <v>442</v>
      </c>
      <c r="S13" s="329" t="s">
        <v>318</v>
      </c>
    </row>
    <row r="14" ht="75.599999999999994" customHeight="1">
      <c r="A14" s="184"/>
      <c r="B14" s="184" t="s">
        <v>158</v>
      </c>
      <c r="C14" s="248" t="s">
        <v>320</v>
      </c>
      <c r="D14" s="205">
        <f>IF((D15+D16)=0,0,(D15+D16)/'Организация муниципального упра'!D20*10)</f>
        <v>16.77493336639187</v>
      </c>
      <c r="E14" s="206">
        <f>IF((E15+E16)=0,0,(E15+E16)/'Организация муниципального упра'!E20*10)</f>
        <v>21.406765933586694</v>
      </c>
      <c r="F14" s="206">
        <f>IF((F15+F16)=0,0,(F15+F16)/'Организация муниципального упра'!F20*10)</f>
        <v>21.911099949773984</v>
      </c>
      <c r="G14" s="206">
        <f>IF((G15+G16)=0,0,(G15+G16)/'Организация муниципального упра'!G20*10)</f>
        <v>32.249856879333379</v>
      </c>
      <c r="H14" s="206">
        <f>IF((H15+H16)=0,0,(H15+H16)/'Организация муниципального упра'!H20*10)</f>
        <v>27.249683143219269</v>
      </c>
      <c r="I14" s="206">
        <f>IF((I15+I16)=0,0,(I15+I16)/'Организация муниципального упра'!I20*10)</f>
        <v>27.795325331648769</v>
      </c>
      <c r="J14" s="206">
        <f>IF((J15+J16)=0,0,(J15+J16)/'Организация муниципального упра'!J20*10)</f>
        <v>27.044025157232703</v>
      </c>
      <c r="K14" s="325" t="s">
        <v>292</v>
      </c>
      <c r="L14" s="326"/>
      <c r="M14" s="326"/>
      <c r="N14" s="330"/>
      <c r="O14" s="330"/>
      <c r="P14" s="327" t="str">
        <f>'Справочник'!$E$47</f>
        <v xml:space="preserve">Темирханова Гульсая Айтеновна</v>
      </c>
      <c r="Q14" s="327" t="str">
        <f>'Справочник'!$F$47</f>
        <v xml:space="preserve">8 (388-22) 2 60 28</v>
      </c>
      <c r="R14" s="328" t="s">
        <v>445</v>
      </c>
      <c r="S14" s="329" t="s">
        <v>318</v>
      </c>
    </row>
    <row r="15" ht="36">
      <c r="A15" s="184" t="s">
        <v>295</v>
      </c>
      <c r="B15" s="281" t="s">
        <v>446</v>
      </c>
      <c r="C15" s="251" t="s">
        <v>320</v>
      </c>
      <c r="D15" s="217">
        <v>27.062999999999999</v>
      </c>
      <c r="E15" s="217">
        <v>34.359999999999999</v>
      </c>
      <c r="F15" s="217">
        <v>34.899999999999999</v>
      </c>
      <c r="G15" s="217">
        <v>50.700000000000003</v>
      </c>
      <c r="H15" s="217">
        <v>43</v>
      </c>
      <c r="I15" s="217">
        <v>44</v>
      </c>
      <c r="J15" s="217">
        <v>43</v>
      </c>
      <c r="K15" s="289"/>
      <c r="L15" s="326" t="s">
        <v>321</v>
      </c>
      <c r="M15" s="326" t="s">
        <v>447</v>
      </c>
      <c r="N15" s="219">
        <v>45028</v>
      </c>
      <c r="O15" s="190" t="s">
        <v>360</v>
      </c>
      <c r="P15" s="327" t="str">
        <f>'Справочник'!$E$47</f>
        <v xml:space="preserve">Темирханова Гульсая Айтеновна</v>
      </c>
      <c r="Q15" s="327" t="str">
        <f>'Справочник'!$F$47</f>
        <v xml:space="preserve">8 (388-22) 2 60 28</v>
      </c>
      <c r="R15" s="328" t="s">
        <v>445</v>
      </c>
      <c r="S15" s="329" t="s">
        <v>318</v>
      </c>
    </row>
    <row r="16" ht="42.75" customHeight="1">
      <c r="A16" s="184"/>
      <c r="B16" s="281" t="s">
        <v>448</v>
      </c>
      <c r="C16" s="251" t="s">
        <v>320</v>
      </c>
      <c r="D16" s="217">
        <v>0</v>
      </c>
      <c r="E16" s="217">
        <v>0</v>
      </c>
      <c r="F16" s="217">
        <v>0</v>
      </c>
      <c r="G16" s="217">
        <v>0</v>
      </c>
      <c r="H16" s="217">
        <v>0</v>
      </c>
      <c r="I16" s="217">
        <v>0</v>
      </c>
      <c r="J16" s="217">
        <v>0</v>
      </c>
      <c r="K16" s="289"/>
      <c r="L16" s="326" t="s">
        <v>321</v>
      </c>
      <c r="M16" s="326" t="s">
        <v>447</v>
      </c>
      <c r="N16" s="219">
        <v>45028</v>
      </c>
      <c r="O16" s="190" t="s">
        <v>360</v>
      </c>
      <c r="P16" s="327" t="str">
        <f>'Справочник'!$E$47</f>
        <v xml:space="preserve">Темирханова Гульсая Айтеновна</v>
      </c>
      <c r="Q16" s="327" t="str">
        <f>'Справочник'!$F$47</f>
        <v xml:space="preserve">8 (388-22) 2 60 28</v>
      </c>
      <c r="R16" s="328" t="s">
        <v>445</v>
      </c>
      <c r="S16" s="329" t="s">
        <v>318</v>
      </c>
    </row>
    <row r="17" ht="135.59999999999999" customHeight="1">
      <c r="A17" s="184">
        <v>26</v>
      </c>
      <c r="B17" s="184" t="s">
        <v>159</v>
      </c>
      <c r="C17" s="248" t="s">
        <v>149</v>
      </c>
      <c r="D17" s="205">
        <f t="shared" ref="D17:J17" si="18">D18+D19</f>
        <v>0</v>
      </c>
      <c r="E17" s="206" t="s">
        <v>449</v>
      </c>
      <c r="F17" s="206">
        <f t="shared" si="18"/>
        <v>0</v>
      </c>
      <c r="G17" s="206">
        <f t="shared" si="18"/>
        <v>0</v>
      </c>
      <c r="H17" s="206">
        <f t="shared" si="18"/>
        <v>0</v>
      </c>
      <c r="I17" s="206">
        <f t="shared" si="18"/>
        <v>0</v>
      </c>
      <c r="J17" s="206">
        <f t="shared" si="18"/>
        <v>0</v>
      </c>
      <c r="K17" s="289"/>
      <c r="L17" s="326"/>
      <c r="M17" s="326"/>
      <c r="N17" s="330"/>
      <c r="O17" s="330"/>
      <c r="P17" s="327" t="str">
        <f>Справочник!$E$49</f>
        <v xml:space="preserve">Темирханова Гульсая Айтеновна</v>
      </c>
      <c r="Q17" s="327" t="str">
        <f>Справочник!$F$49</f>
        <v xml:space="preserve">8 (388-22) 2 60 28</v>
      </c>
      <c r="R17" s="328" t="s">
        <v>450</v>
      </c>
      <c r="S17" s="329" t="s">
        <v>318</v>
      </c>
    </row>
    <row r="18" ht="75.599999999999994" customHeight="1">
      <c r="A18" s="184"/>
      <c r="B18" s="281" t="s">
        <v>451</v>
      </c>
      <c r="C18" s="251" t="s">
        <v>149</v>
      </c>
      <c r="D18" s="217">
        <v>0</v>
      </c>
      <c r="E18" s="217">
        <v>0</v>
      </c>
      <c r="F18" s="217">
        <v>0</v>
      </c>
      <c r="G18" s="217">
        <v>0</v>
      </c>
      <c r="H18" s="217">
        <v>0</v>
      </c>
      <c r="I18" s="217">
        <v>0</v>
      </c>
      <c r="J18" s="217">
        <v>0</v>
      </c>
      <c r="K18" s="325" t="s">
        <v>292</v>
      </c>
      <c r="L18" s="326" t="s">
        <v>321</v>
      </c>
      <c r="M18" s="326" t="s">
        <v>447</v>
      </c>
      <c r="N18" s="223">
        <v>45028</v>
      </c>
      <c r="O18" s="190" t="s">
        <v>360</v>
      </c>
      <c r="P18" s="327" t="str">
        <f>'Справочник'!$E$49</f>
        <v xml:space="preserve">Темирханова Гульсая Айтеновна</v>
      </c>
      <c r="Q18" s="327" t="str">
        <f>'Справочник'!$F$49</f>
        <v xml:space="preserve">8 (388-22) 2 60 28</v>
      </c>
      <c r="R18" s="328" t="s">
        <v>450</v>
      </c>
      <c r="S18" s="329" t="s">
        <v>318</v>
      </c>
    </row>
    <row r="19" ht="87" customHeight="1">
      <c r="A19" s="184"/>
      <c r="B19" s="281" t="s">
        <v>161</v>
      </c>
      <c r="C19" s="251" t="s">
        <v>149</v>
      </c>
      <c r="D19" s="217">
        <v>0</v>
      </c>
      <c r="E19" s="217">
        <v>0</v>
      </c>
      <c r="F19" s="217">
        <v>0</v>
      </c>
      <c r="G19" s="217">
        <v>0</v>
      </c>
      <c r="H19" s="217">
        <v>0</v>
      </c>
      <c r="I19" s="217">
        <v>0</v>
      </c>
      <c r="J19" s="217">
        <v>0</v>
      </c>
      <c r="K19" s="325" t="s">
        <v>292</v>
      </c>
      <c r="L19" s="326" t="s">
        <v>321</v>
      </c>
      <c r="M19" s="326" t="s">
        <v>447</v>
      </c>
      <c r="N19" s="223">
        <v>45028</v>
      </c>
      <c r="O19" s="190" t="s">
        <v>360</v>
      </c>
      <c r="P19" s="327" t="str">
        <f>'Справочник'!$E$49</f>
        <v xml:space="preserve">Темирханова Гульсая Айтеновна</v>
      </c>
      <c r="Q19" s="327" t="str">
        <f>'Справочник'!$F$49</f>
        <v xml:space="preserve">8 (388-22) 2 60 28</v>
      </c>
      <c r="R19" s="328" t="s">
        <v>452</v>
      </c>
      <c r="S19" s="329" t="s">
        <v>361</v>
      </c>
    </row>
  </sheetData>
  <sheetProtection algorithmName="SHA-512" hashValue="1cFGlXWA6c2qdTUWTcJQ4LHNY6xnQoGQaeLWMrdRDPHOn1Zc6STkoJtzNg1UJ1EiSCmRqXXFyrJpoYmcjmjmiQ==" saltValue="fYSOAqdVYKE1Lzf2YVsKKQ==" spinCount="100000" autoFilter="1" deleteColumns="1" deleteRows="1" formatCells="1" formatColumns="0" formatRows="0" insertColumns="1" insertHyperlinks="1" insertRows="1" objects="0" pivotTables="1" scenarios="0" selectLockedCells="0" selectUnlockedCells="0" sheet="1" sort="1"/>
  <protectedRanges>
    <protectedRange name="Диапазон1_1" sqref="F1:S1"/>
  </protectedRanges>
  <mergeCells count="10">
    <mergeCell ref="A2:S2"/>
    <mergeCell ref="A3:A4"/>
    <mergeCell ref="B3:B4"/>
    <mergeCell ref="C3:C4"/>
    <mergeCell ref="D3:I3"/>
    <mergeCell ref="K3:K4"/>
    <mergeCell ref="L3:O3"/>
    <mergeCell ref="P3:S3"/>
    <mergeCell ref="B5:O5"/>
    <mergeCell ref="A17:A19"/>
  </mergeCells>
  <hyperlinks>
    <hyperlink r:id="rId1" ref="K6"/>
    <hyperlink r:id="rId1" ref="K9"/>
    <hyperlink r:id="rId1" ref="K12"/>
    <hyperlink r:id="rId1" ref="K14"/>
    <hyperlink r:id="rId1" ref="K18"/>
    <hyperlink r:id="rId1" ref="K19"/>
  </hyperlinks>
  <printOptions headings="0" gridLines="0"/>
  <pageMargins left="0.69999999999999996" right="0.69999999999999996" top="0.75" bottom="0.75" header="0.29999999999999999" footer="0.29999999999999999"/>
  <pageSetup paperSize="9" scale="100" firstPageNumber="2147483648" fitToWidth="1" fitToHeight="1" pageOrder="downThenOver" orientation="portrait" usePrinterDefaults="1" blackAndWhite="0" draft="0" cellComments="none" useFirstPageNumber="0" errors="displayed" horizontalDpi="600" verticalDpi="600" copies="1"/>
  <headerFooter/>
  <legacy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60" workbookViewId="0">
      <pane xSplit="4" ySplit="5" topLeftCell="E6" activePane="bottomRight" state="frozen"/>
      <selection activeCell="E19" activeCellId="0" sqref="E19:J19"/>
    </sheetView>
  </sheetViews>
  <sheetFormatPr defaultColWidth="8.85546875" defaultRowHeight="12.6"/>
  <cols>
    <col customWidth="1" min="1" max="1" style="331" width="12.7109375"/>
    <col customWidth="1" min="2" max="2" style="331" width="51.28515625"/>
    <col customWidth="1" min="3" max="3" style="332" width="20.28515625"/>
    <col customWidth="1" hidden="1" min="4" max="4" style="331" width="18.7109375"/>
    <col customWidth="1" min="5" max="5" style="331" width="16.7109375"/>
    <col customWidth="1" min="6" max="6" style="331" width="15.42578125"/>
    <col customWidth="1" min="7" max="7" style="331" width="16.5703125"/>
    <col customWidth="1" min="8" max="10" style="331" width="15.5703125"/>
    <col customWidth="1" hidden="1" min="11" max="11" style="331" width="16.42578125"/>
    <col customWidth="1" min="12" max="12" style="331" width="16.7109375"/>
    <col customWidth="1" min="13" max="13" style="331" width="16.85546875"/>
    <col customWidth="1" min="14" max="14" style="331" width="15.28515625"/>
    <col customWidth="1" min="15" max="15" style="331" width="15.140625"/>
    <col customWidth="1" min="16" max="16" style="331" width="16.140625"/>
    <col customWidth="1" min="17" max="17" style="331" width="18.7109375"/>
    <col customWidth="1" min="18" max="18" style="331" width="15.7109375"/>
    <col customWidth="1" min="19" max="19" style="331" width="14.140625"/>
    <col min="20" max="16384" style="331" width="8.85546875"/>
  </cols>
  <sheetData>
    <row r="1" s="158" customFormat="1" ht="18.75">
      <c r="A1" s="160"/>
      <c r="B1" s="238" t="str">
        <f>'Экономическое развитие'!$B$1</f>
        <v xml:space="preserve">МО "Усть-Коксинский район"</v>
      </c>
      <c r="C1" s="239"/>
    </row>
    <row r="2" ht="46.899999999999999" customHeight="1">
      <c r="A2" s="333" t="str">
        <f>'Экономическое развитие'!A2:K2</f>
        <v xml:space="preserve">Заочное согласование показателей для оценки эфективности деятельности органов местного самоуправления  муниципальных районов и городского округа в Республике Алтай за 2022 год и пояснительных записок к ним</v>
      </c>
      <c r="B2" s="333"/>
      <c r="C2" s="333"/>
      <c r="D2" s="333"/>
      <c r="E2" s="333"/>
      <c r="F2" s="333"/>
      <c r="G2" s="333"/>
      <c r="H2" s="333"/>
      <c r="I2" s="333"/>
      <c r="J2" s="333"/>
      <c r="K2" s="333"/>
      <c r="L2" s="333"/>
      <c r="M2" s="333"/>
      <c r="N2" s="333"/>
      <c r="O2" s="333"/>
      <c r="P2" s="333"/>
      <c r="Q2" s="333"/>
      <c r="R2" s="333"/>
      <c r="S2" s="333"/>
    </row>
    <row r="3" ht="15.6" customHeight="1">
      <c r="A3" s="179" t="s">
        <v>3</v>
      </c>
      <c r="B3" s="179" t="s">
        <v>276</v>
      </c>
      <c r="C3" s="334" t="s">
        <v>5</v>
      </c>
      <c r="D3" s="179" t="s">
        <v>278</v>
      </c>
      <c r="E3" s="179"/>
      <c r="F3" s="179"/>
      <c r="G3" s="179"/>
      <c r="H3" s="179"/>
      <c r="I3" s="179"/>
      <c r="J3" s="179"/>
      <c r="K3" s="335" t="s">
        <v>279</v>
      </c>
      <c r="L3" s="336" t="s">
        <v>280</v>
      </c>
      <c r="M3" s="337"/>
      <c r="N3" s="337"/>
      <c r="O3" s="337"/>
      <c r="P3" s="338" t="s">
        <v>281</v>
      </c>
      <c r="Q3" s="339"/>
      <c r="R3" s="339"/>
      <c r="S3" s="339"/>
    </row>
    <row r="4" ht="105">
      <c r="A4" s="179"/>
      <c r="B4" s="179"/>
      <c r="C4" s="340"/>
      <c r="D4" s="341">
        <v>2019</v>
      </c>
      <c r="E4" s="342">
        <v>2020</v>
      </c>
      <c r="F4" s="343">
        <v>2021</v>
      </c>
      <c r="G4" s="344">
        <v>2022</v>
      </c>
      <c r="H4" s="341">
        <v>2023</v>
      </c>
      <c r="I4" s="341">
        <v>2024</v>
      </c>
      <c r="J4" s="341">
        <v>2025</v>
      </c>
      <c r="K4" s="335"/>
      <c r="L4" s="336" t="s">
        <v>282</v>
      </c>
      <c r="M4" s="336" t="s">
        <v>453</v>
      </c>
      <c r="N4" s="336" t="s">
        <v>454</v>
      </c>
      <c r="O4" s="336" t="s">
        <v>455</v>
      </c>
      <c r="P4" s="338" t="s">
        <v>282</v>
      </c>
      <c r="Q4" s="338" t="s">
        <v>456</v>
      </c>
      <c r="R4" s="338" t="s">
        <v>457</v>
      </c>
      <c r="S4" s="338" t="s">
        <v>458</v>
      </c>
    </row>
    <row r="5" ht="15">
      <c r="A5" s="345"/>
      <c r="B5" s="346" t="s">
        <v>459</v>
      </c>
      <c r="C5" s="347"/>
      <c r="D5" s="347"/>
      <c r="E5" s="347"/>
      <c r="F5" s="347"/>
      <c r="G5" s="347"/>
      <c r="H5" s="347"/>
      <c r="I5" s="347"/>
      <c r="J5" s="347"/>
      <c r="K5" s="347"/>
      <c r="L5" s="347"/>
      <c r="M5" s="347"/>
      <c r="N5" s="347"/>
      <c r="O5" s="347"/>
      <c r="P5" s="348"/>
      <c r="Q5" s="348"/>
      <c r="R5" s="349"/>
      <c r="S5" s="348"/>
    </row>
    <row r="6" ht="146.25" customHeight="1">
      <c r="A6" s="350">
        <v>27</v>
      </c>
      <c r="B6" s="351" t="s">
        <v>164</v>
      </c>
      <c r="C6" s="352" t="s">
        <v>22</v>
      </c>
      <c r="D6" s="353">
        <f>IF((D8+D9+D10+D11+D12)=0,0,(D8+D9+D10+D11+D12)/D7*100)</f>
        <v>100</v>
      </c>
      <c r="E6" s="353">
        <f>IF((E8+E9+E10+E11+E12)=0,0,(E8+E9+E10+E11+E12)/E7*100)</f>
        <v>0</v>
      </c>
      <c r="F6" s="353">
        <f t="shared" ref="F6:J6" si="19">IF((F8+F9+F10+F11+F12)=0,0,(F8+F9+F10+F11+F12)/F7*100)</f>
        <v>100</v>
      </c>
      <c r="G6" s="353">
        <f t="shared" si="19"/>
        <v>84.210526315789465</v>
      </c>
      <c r="H6" s="353">
        <f t="shared" si="19"/>
        <v>100</v>
      </c>
      <c r="I6" s="353">
        <f t="shared" si="19"/>
        <v>100</v>
      </c>
      <c r="J6" s="353">
        <f t="shared" si="19"/>
        <v>100</v>
      </c>
      <c r="K6" s="354" t="s">
        <v>292</v>
      </c>
      <c r="L6" s="355"/>
      <c r="M6" s="355"/>
      <c r="N6" s="356"/>
      <c r="O6" s="356"/>
      <c r="P6" s="357" t="str">
        <f>Справочник!$E$53</f>
        <v xml:space="preserve">Гулькина Наталья Владимировна</v>
      </c>
      <c r="Q6" s="357" t="str">
        <f>Справочник!$F$53</f>
        <v xml:space="preserve">8 (38822) 2 28 18</v>
      </c>
      <c r="R6" s="358" t="s">
        <v>460</v>
      </c>
      <c r="S6" s="359" t="s">
        <v>318</v>
      </c>
    </row>
    <row r="7" ht="60">
      <c r="A7" s="360" t="s">
        <v>295</v>
      </c>
      <c r="B7" s="361" t="s">
        <v>461</v>
      </c>
      <c r="C7" s="352" t="s">
        <v>296</v>
      </c>
      <c r="D7" s="362">
        <v>20</v>
      </c>
      <c r="E7" s="362">
        <v>19</v>
      </c>
      <c r="F7" s="362">
        <v>19</v>
      </c>
      <c r="G7" s="362">
        <v>19</v>
      </c>
      <c r="H7" s="362">
        <v>19</v>
      </c>
      <c r="I7" s="362">
        <v>19</v>
      </c>
      <c r="J7" s="362">
        <v>19</v>
      </c>
      <c r="K7" s="363"/>
      <c r="L7" s="355" t="s">
        <v>336</v>
      </c>
      <c r="M7" s="355">
        <v>83884822128</v>
      </c>
      <c r="N7" s="356" t="s">
        <v>462</v>
      </c>
      <c r="O7" s="356" t="s">
        <v>463</v>
      </c>
      <c r="P7" s="357" t="str">
        <f>'Справочник'!$E$53</f>
        <v xml:space="preserve">Гулькина Наталья Владимировна</v>
      </c>
      <c r="Q7" s="357" t="str">
        <f>'Справочник'!$F$53</f>
        <v xml:space="preserve">8 (38822) 2 28 18</v>
      </c>
      <c r="R7" s="358" t="s">
        <v>460</v>
      </c>
      <c r="S7" s="359" t="s">
        <v>318</v>
      </c>
    </row>
    <row r="8" ht="60">
      <c r="A8" s="360"/>
      <c r="B8" s="361" t="s">
        <v>464</v>
      </c>
      <c r="C8" s="352" t="s">
        <v>296</v>
      </c>
      <c r="D8" s="362">
        <v>16</v>
      </c>
      <c r="E8" s="362">
        <v>0</v>
      </c>
      <c r="F8" s="362">
        <v>2</v>
      </c>
      <c r="G8" s="362">
        <v>12</v>
      </c>
      <c r="H8" s="362">
        <v>16</v>
      </c>
      <c r="I8" s="362">
        <v>16</v>
      </c>
      <c r="J8" s="362">
        <v>16</v>
      </c>
      <c r="K8" s="363"/>
      <c r="L8" s="355" t="s">
        <v>336</v>
      </c>
      <c r="M8" s="355">
        <v>83884822128</v>
      </c>
      <c r="N8" s="356" t="s">
        <v>462</v>
      </c>
      <c r="O8" s="356" t="s">
        <v>463</v>
      </c>
      <c r="P8" s="357" t="str">
        <f>'Справочник'!$E$53</f>
        <v xml:space="preserve">Гулькина Наталья Владимировна</v>
      </c>
      <c r="Q8" s="357" t="str">
        <f>'Справочник'!$F$53</f>
        <v xml:space="preserve">8 (38822) 2 28 18</v>
      </c>
      <c r="R8" s="358" t="s">
        <v>460</v>
      </c>
      <c r="S8" s="359" t="s">
        <v>318</v>
      </c>
    </row>
    <row r="9" ht="105">
      <c r="A9" s="360"/>
      <c r="B9" s="361" t="s">
        <v>465</v>
      </c>
      <c r="C9" s="352" t="s">
        <v>296</v>
      </c>
      <c r="D9" s="362">
        <v>0</v>
      </c>
      <c r="E9" s="362">
        <v>0</v>
      </c>
      <c r="F9" s="362">
        <v>0</v>
      </c>
      <c r="G9" s="362">
        <v>0</v>
      </c>
      <c r="H9" s="362">
        <v>0</v>
      </c>
      <c r="I9" s="362">
        <v>0</v>
      </c>
      <c r="J9" s="362">
        <v>0</v>
      </c>
      <c r="K9" s="363"/>
      <c r="L9" s="355" t="s">
        <v>336</v>
      </c>
      <c r="M9" s="355">
        <v>83884822128</v>
      </c>
      <c r="N9" s="356" t="s">
        <v>462</v>
      </c>
      <c r="O9" s="356" t="s">
        <v>463</v>
      </c>
      <c r="P9" s="357" t="str">
        <f>'Справочник'!$E$53</f>
        <v xml:space="preserve">Гулькина Наталья Владимировна</v>
      </c>
      <c r="Q9" s="357" t="str">
        <f>'Справочник'!$F$53</f>
        <v xml:space="preserve">8 (38822) 2 28 18</v>
      </c>
      <c r="R9" s="358" t="s">
        <v>460</v>
      </c>
      <c r="S9" s="359" t="s">
        <v>318</v>
      </c>
    </row>
    <row r="10" ht="60">
      <c r="A10" s="360"/>
      <c r="B10" s="361" t="s">
        <v>466</v>
      </c>
      <c r="C10" s="352" t="s">
        <v>296</v>
      </c>
      <c r="D10" s="362">
        <v>3</v>
      </c>
      <c r="E10" s="362">
        <v>0</v>
      </c>
      <c r="F10" s="362">
        <v>0</v>
      </c>
      <c r="G10" s="362">
        <v>0</v>
      </c>
      <c r="H10" s="362">
        <v>0</v>
      </c>
      <c r="I10" s="362">
        <v>0</v>
      </c>
      <c r="J10" s="362">
        <v>0</v>
      </c>
      <c r="K10" s="363"/>
      <c r="L10" s="355" t="s">
        <v>336</v>
      </c>
      <c r="M10" s="355">
        <v>83884822128</v>
      </c>
      <c r="N10" s="356" t="s">
        <v>462</v>
      </c>
      <c r="O10" s="356" t="s">
        <v>463</v>
      </c>
      <c r="P10" s="357" t="str">
        <f>'Справочник'!$E$53</f>
        <v xml:space="preserve">Гулькина Наталья Владимировна</v>
      </c>
      <c r="Q10" s="357" t="str">
        <f>'Справочник'!$F$53</f>
        <v xml:space="preserve">8 (38822) 2 28 18</v>
      </c>
      <c r="R10" s="358" t="s">
        <v>460</v>
      </c>
      <c r="S10" s="359" t="s">
        <v>318</v>
      </c>
    </row>
    <row r="11" ht="75">
      <c r="A11" s="360"/>
      <c r="B11" s="361" t="s">
        <v>467</v>
      </c>
      <c r="C11" s="352" t="s">
        <v>296</v>
      </c>
      <c r="D11" s="362">
        <v>1</v>
      </c>
      <c r="E11" s="362">
        <v>0</v>
      </c>
      <c r="F11" s="362">
        <v>17</v>
      </c>
      <c r="G11" s="362">
        <v>4</v>
      </c>
      <c r="H11" s="362">
        <v>3</v>
      </c>
      <c r="I11" s="362">
        <v>3</v>
      </c>
      <c r="J11" s="362">
        <v>3</v>
      </c>
      <c r="K11" s="363"/>
      <c r="L11" s="355" t="s">
        <v>336</v>
      </c>
      <c r="M11" s="355">
        <v>83884822128</v>
      </c>
      <c r="N11" s="356" t="s">
        <v>462</v>
      </c>
      <c r="O11" s="356" t="s">
        <v>463</v>
      </c>
      <c r="P11" s="357" t="str">
        <f>'Справочник'!$E$53</f>
        <v xml:space="preserve">Гулькина Наталья Владимировна</v>
      </c>
      <c r="Q11" s="357" t="str">
        <f>'Справочник'!$F$53</f>
        <v xml:space="preserve">8 (38822) 2 28 18</v>
      </c>
      <c r="R11" s="358" t="s">
        <v>460</v>
      </c>
      <c r="S11" s="359" t="s">
        <v>318</v>
      </c>
    </row>
    <row r="12" ht="90">
      <c r="A12" s="360"/>
      <c r="B12" s="361" t="s">
        <v>468</v>
      </c>
      <c r="C12" s="352" t="s">
        <v>296</v>
      </c>
      <c r="D12" s="362">
        <v>0</v>
      </c>
      <c r="E12" s="362">
        <v>0</v>
      </c>
      <c r="F12" s="362">
        <v>0</v>
      </c>
      <c r="G12" s="362">
        <v>0</v>
      </c>
      <c r="H12" s="362">
        <v>0</v>
      </c>
      <c r="I12" s="362">
        <v>0</v>
      </c>
      <c r="J12" s="362">
        <v>0</v>
      </c>
      <c r="K12" s="363"/>
      <c r="L12" s="355" t="s">
        <v>336</v>
      </c>
      <c r="M12" s="355">
        <v>83884822128</v>
      </c>
      <c r="N12" s="356" t="s">
        <v>462</v>
      </c>
      <c r="O12" s="356" t="s">
        <v>463</v>
      </c>
      <c r="P12" s="357" t="str">
        <f>'Справочник'!$E$53</f>
        <v xml:space="preserve">Гулькина Наталья Владимировна</v>
      </c>
      <c r="Q12" s="357" t="str">
        <f>'Справочник'!$F$53</f>
        <v xml:space="preserve">8 (38822) 2 28 18</v>
      </c>
      <c r="R12" s="358" t="s">
        <v>460</v>
      </c>
      <c r="S12" s="359" t="s">
        <v>318</v>
      </c>
    </row>
    <row r="13" ht="235.15000000000001" customHeight="1">
      <c r="A13" s="364">
        <v>28</v>
      </c>
      <c r="B13" s="365" t="s">
        <v>170</v>
      </c>
      <c r="C13" s="350" t="s">
        <v>22</v>
      </c>
      <c r="D13" s="353">
        <f>IF(D14=0,0,D14/D15*100)</f>
        <v>100</v>
      </c>
      <c r="E13" s="353">
        <f>IF(E14=0,0,E14/E15*100)</f>
        <v>0</v>
      </c>
      <c r="F13" s="353">
        <f t="shared" ref="F13:J13" si="20">IF(F14=0,0,F14/F15*100)</f>
        <v>0</v>
      </c>
      <c r="G13" s="353">
        <f t="shared" si="20"/>
        <v>0</v>
      </c>
      <c r="H13" s="353">
        <f t="shared" si="20"/>
        <v>0</v>
      </c>
      <c r="I13" s="353">
        <f t="shared" si="20"/>
        <v>0</v>
      </c>
      <c r="J13" s="353">
        <f t="shared" si="20"/>
        <v>0</v>
      </c>
      <c r="K13" s="354" t="s">
        <v>292</v>
      </c>
      <c r="L13" s="355"/>
      <c r="M13" s="355"/>
      <c r="N13" s="356"/>
      <c r="O13" s="356"/>
      <c r="P13" s="357" t="str">
        <f>Справочник!$E$54</f>
        <v xml:space="preserve">Гулькина Наталья Владимировна</v>
      </c>
      <c r="Q13" s="357" t="str">
        <f>Справочник!$F$54</f>
        <v xml:space="preserve">8 (38822) 2 28 18</v>
      </c>
      <c r="R13" s="358" t="s">
        <v>460</v>
      </c>
      <c r="S13" s="359" t="s">
        <v>318</v>
      </c>
    </row>
    <row r="14" ht="180">
      <c r="A14" s="360" t="s">
        <v>295</v>
      </c>
      <c r="B14" s="361" t="s">
        <v>469</v>
      </c>
      <c r="C14" s="352" t="s">
        <v>296</v>
      </c>
      <c r="D14" s="366">
        <v>2</v>
      </c>
      <c r="E14" s="366">
        <v>0</v>
      </c>
      <c r="F14" s="366">
        <v>0</v>
      </c>
      <c r="G14" s="366">
        <v>0</v>
      </c>
      <c r="H14" s="366">
        <v>0</v>
      </c>
      <c r="I14" s="366">
        <v>0</v>
      </c>
      <c r="J14" s="366">
        <v>0</v>
      </c>
      <c r="K14" s="363"/>
      <c r="L14" s="355" t="s">
        <v>336</v>
      </c>
      <c r="M14" s="355">
        <v>83884822128</v>
      </c>
      <c r="N14" s="356" t="s">
        <v>462</v>
      </c>
      <c r="O14" s="356" t="s">
        <v>463</v>
      </c>
      <c r="P14" s="357" t="str">
        <f>'Справочник'!$E$54</f>
        <v xml:space="preserve">Гулькина Наталья Владимировна</v>
      </c>
      <c r="Q14" s="357" t="str">
        <f>'Справочник'!$F$54</f>
        <v xml:space="preserve">8 (38822) 2 28 18</v>
      </c>
      <c r="R14" s="358" t="s">
        <v>460</v>
      </c>
      <c r="S14" s="359" t="s">
        <v>318</v>
      </c>
    </row>
    <row r="15" ht="60">
      <c r="A15" s="367"/>
      <c r="B15" s="368" t="s">
        <v>470</v>
      </c>
      <c r="C15" s="352" t="s">
        <v>296</v>
      </c>
      <c r="D15" s="362">
        <v>2</v>
      </c>
      <c r="E15" s="362">
        <v>2</v>
      </c>
      <c r="F15" s="362">
        <v>2</v>
      </c>
      <c r="G15" s="362">
        <v>2</v>
      </c>
      <c r="H15" s="362">
        <v>2</v>
      </c>
      <c r="I15" s="362">
        <v>2</v>
      </c>
      <c r="J15" s="362">
        <v>2</v>
      </c>
      <c r="K15" s="363"/>
      <c r="L15" s="355" t="s">
        <v>336</v>
      </c>
      <c r="M15" s="355">
        <v>83884822128</v>
      </c>
      <c r="N15" s="356" t="s">
        <v>462</v>
      </c>
      <c r="O15" s="356" t="s">
        <v>463</v>
      </c>
      <c r="P15" s="357" t="str">
        <f>'Справочник'!$E$54</f>
        <v xml:space="preserve">Гулькина Наталья Владимировна</v>
      </c>
      <c r="Q15" s="357" t="str">
        <f>'Справочник'!$F$54</f>
        <v xml:space="preserve">8 (38822) 2 28 18</v>
      </c>
      <c r="R15" s="358" t="s">
        <v>460</v>
      </c>
      <c r="S15" s="359" t="s">
        <v>318</v>
      </c>
    </row>
    <row r="16" ht="90" customHeight="1">
      <c r="A16" s="364">
        <v>29</v>
      </c>
      <c r="B16" s="365" t="s">
        <v>171</v>
      </c>
      <c r="C16" s="350" t="s">
        <v>22</v>
      </c>
      <c r="D16" s="353">
        <f>D17/D18*100</f>
        <v>100</v>
      </c>
      <c r="E16" s="353">
        <f>E17/E18*100</f>
        <v>100</v>
      </c>
      <c r="F16" s="353">
        <f t="shared" ref="F16:J16" si="21">F17/F18*100</f>
        <v>100</v>
      </c>
      <c r="G16" s="353">
        <f t="shared" si="21"/>
        <v>100</v>
      </c>
      <c r="H16" s="353">
        <f t="shared" si="21"/>
        <v>100</v>
      </c>
      <c r="I16" s="353">
        <f t="shared" si="21"/>
        <v>100</v>
      </c>
      <c r="J16" s="353">
        <f t="shared" si="21"/>
        <v>100</v>
      </c>
      <c r="K16" s="354" t="s">
        <v>292</v>
      </c>
      <c r="L16" s="355"/>
      <c r="M16" s="355"/>
      <c r="N16" s="356"/>
      <c r="O16" s="356"/>
      <c r="P16" s="357" t="str">
        <f>Справочник!$E$55</f>
        <v xml:space="preserve">Темирханова Гульсая Айтеновна</v>
      </c>
      <c r="Q16" s="357" t="str">
        <f>Справочник!$F$55</f>
        <v xml:space="preserve">8 (388-22) 2 60 28</v>
      </c>
      <c r="R16" s="369" t="s">
        <v>471</v>
      </c>
      <c r="S16" s="359" t="s">
        <v>361</v>
      </c>
    </row>
    <row r="17" ht="105">
      <c r="A17" s="360" t="s">
        <v>295</v>
      </c>
      <c r="B17" s="368" t="s">
        <v>472</v>
      </c>
      <c r="C17" s="352" t="s">
        <v>296</v>
      </c>
      <c r="D17" s="362">
        <v>1083</v>
      </c>
      <c r="E17" s="362">
        <v>1085</v>
      </c>
      <c r="F17" s="362">
        <v>1085</v>
      </c>
      <c r="G17" s="362">
        <v>1085</v>
      </c>
      <c r="H17" s="362">
        <v>1086</v>
      </c>
      <c r="I17" s="362">
        <v>1087</v>
      </c>
      <c r="J17" s="362">
        <v>1088</v>
      </c>
      <c r="K17" s="363"/>
      <c r="L17" s="355" t="s">
        <v>435</v>
      </c>
      <c r="M17" s="355" t="s">
        <v>436</v>
      </c>
      <c r="N17" s="370">
        <v>45034.42083333333</v>
      </c>
      <c r="O17" s="356" t="s">
        <v>473</v>
      </c>
      <c r="P17" s="357" t="str">
        <f>'Справочник'!$E$55</f>
        <v xml:space="preserve">Темирханова Гульсая Айтеновна</v>
      </c>
      <c r="Q17" s="357" t="str">
        <f>'Справочник'!$F$55</f>
        <v xml:space="preserve">8 (388-22) 2 60 28</v>
      </c>
      <c r="R17" s="369" t="s">
        <v>471</v>
      </c>
      <c r="S17" s="359" t="s">
        <v>361</v>
      </c>
    </row>
    <row r="18" ht="45">
      <c r="A18" s="364"/>
      <c r="B18" s="368" t="s">
        <v>474</v>
      </c>
      <c r="C18" s="352" t="s">
        <v>296</v>
      </c>
      <c r="D18" s="362">
        <v>1083</v>
      </c>
      <c r="E18" s="362">
        <v>1085</v>
      </c>
      <c r="F18" s="362">
        <v>1085</v>
      </c>
      <c r="G18" s="362">
        <v>1085</v>
      </c>
      <c r="H18" s="362">
        <v>1086</v>
      </c>
      <c r="I18" s="362">
        <v>1087</v>
      </c>
      <c r="J18" s="362">
        <v>1088</v>
      </c>
      <c r="K18" s="363"/>
      <c r="L18" s="355"/>
      <c r="M18" s="355"/>
      <c r="N18" s="370"/>
      <c r="O18" s="356"/>
      <c r="P18" s="357" t="str">
        <f>'Справочник'!$E$55</f>
        <v xml:space="preserve">Темирханова Гульсая Айтеновна</v>
      </c>
      <c r="Q18" s="357" t="str">
        <f>'Справочник'!$F$55</f>
        <v xml:space="preserve">8 (388-22) 2 60 28</v>
      </c>
      <c r="R18" s="369" t="s">
        <v>471</v>
      </c>
      <c r="S18" s="359" t="s">
        <v>361</v>
      </c>
    </row>
    <row r="19" ht="120" customHeight="1">
      <c r="A19" s="364">
        <v>30</v>
      </c>
      <c r="B19" s="365" t="s">
        <v>172</v>
      </c>
      <c r="C19" s="350" t="s">
        <v>22</v>
      </c>
      <c r="D19" s="353">
        <f>IF(D20=0,0,D20/D21*100)</f>
        <v>10.824742268041238</v>
      </c>
      <c r="E19" s="353">
        <f>IF(E20=0,0,E20/E21*100)</f>
        <v>7.2890025575447579</v>
      </c>
      <c r="F19" s="353">
        <f t="shared" ref="F19:J19" si="22">IF(F20=0,0,F20/F21*100)</f>
        <v>4.3307086614173231</v>
      </c>
      <c r="G19" s="353">
        <v>6.6390000000000002</v>
      </c>
      <c r="H19" s="353">
        <f t="shared" si="22"/>
        <v>8.378378378378379</v>
      </c>
      <c r="I19" s="353">
        <f t="shared" si="22"/>
        <v>8.3776595744680851</v>
      </c>
      <c r="J19" s="353">
        <f t="shared" si="22"/>
        <v>8.3443708609271532</v>
      </c>
      <c r="K19" s="354" t="s">
        <v>292</v>
      </c>
      <c r="L19" s="355"/>
      <c r="M19" s="355"/>
      <c r="N19" s="370"/>
      <c r="O19" s="356"/>
      <c r="P19" s="357" t="str">
        <f>Справочник!$E$56</f>
        <v xml:space="preserve">Темирханова Гульсая Айтеновна</v>
      </c>
      <c r="Q19" s="357" t="str">
        <f>Справочник!$F$56</f>
        <v xml:space="preserve">8 (388-22) 2 60 28</v>
      </c>
      <c r="R19" s="369" t="s">
        <v>471</v>
      </c>
      <c r="S19" s="359" t="s">
        <v>361</v>
      </c>
    </row>
    <row r="20" ht="60">
      <c r="A20" s="371" t="s">
        <v>295</v>
      </c>
      <c r="B20" s="372" t="s">
        <v>475</v>
      </c>
      <c r="C20" s="352" t="s">
        <v>112</v>
      </c>
      <c r="D20" s="366">
        <v>84</v>
      </c>
      <c r="E20" s="366">
        <v>57</v>
      </c>
      <c r="F20" s="366">
        <v>33</v>
      </c>
      <c r="G20" s="366">
        <v>55</v>
      </c>
      <c r="H20" s="366">
        <v>62</v>
      </c>
      <c r="I20" s="366">
        <v>63</v>
      </c>
      <c r="J20" s="366">
        <v>63</v>
      </c>
      <c r="K20" s="373"/>
      <c r="L20" s="355" t="s">
        <v>476</v>
      </c>
      <c r="M20" s="374">
        <v>14298</v>
      </c>
      <c r="N20" s="370">
        <v>45036</v>
      </c>
      <c r="O20" s="356" t="s">
        <v>473</v>
      </c>
      <c r="P20" s="357" t="str">
        <f>'Справочник'!$E$56</f>
        <v xml:space="preserve">Темирханова Гульсая Айтеновна</v>
      </c>
      <c r="Q20" s="357" t="str">
        <f>'Справочник'!$F$56</f>
        <v xml:space="preserve">8 (388-22) 2 60 28</v>
      </c>
      <c r="R20" s="369" t="s">
        <v>477</v>
      </c>
      <c r="S20" s="359" t="s">
        <v>361</v>
      </c>
    </row>
    <row r="21" ht="60">
      <c r="A21" s="375"/>
      <c r="B21" s="372" t="s">
        <v>478</v>
      </c>
      <c r="C21" s="352" t="s">
        <v>112</v>
      </c>
      <c r="D21" s="366">
        <v>776</v>
      </c>
      <c r="E21" s="366">
        <v>782</v>
      </c>
      <c r="F21" s="366">
        <v>762</v>
      </c>
      <c r="G21" s="366">
        <v>734</v>
      </c>
      <c r="H21" s="366">
        <v>740</v>
      </c>
      <c r="I21" s="366">
        <v>752</v>
      </c>
      <c r="J21" s="366">
        <v>755</v>
      </c>
      <c r="K21" s="373"/>
      <c r="L21" s="355" t="s">
        <v>476</v>
      </c>
      <c r="M21" s="374">
        <v>14298</v>
      </c>
      <c r="N21" s="376">
        <v>45036</v>
      </c>
      <c r="O21" s="356" t="s">
        <v>473</v>
      </c>
      <c r="P21" s="357" t="str">
        <f>'Справочник'!$E$56</f>
        <v xml:space="preserve">Темирханова Гульсая Айтеновна</v>
      </c>
      <c r="Q21" s="357" t="str">
        <f>'Справочник'!$F$56</f>
        <v xml:space="preserve">8 (388-22) 2 60 28</v>
      </c>
      <c r="R21" s="369" t="s">
        <v>477</v>
      </c>
      <c r="S21" s="359" t="s">
        <v>361</v>
      </c>
    </row>
  </sheetData>
  <sheetProtection algorithmName="SHA-512" hashValue="2DRxFjLZ5x4x1B0DWaPO8lsMWBs89lXkJKC5XRszPkjA8SubEH5vd+Iw6usMvtbeaixipp+l9+LCTLI5iC7YuQ==" saltValue="SqVV6fJeGm5NTn2xQUXtWQ==" spinCount="100000" autoFilter="1" deleteColumns="1" deleteRows="1" formatCells="1" formatColumns="0" formatRows="0" insertColumns="1" insertHyperlinks="1" insertRows="1" objects="0" pivotTables="1" scenarios="0" selectLockedCells="0" selectUnlockedCells="0" sheet="1" sort="1"/>
  <protectedRanges>
    <protectedRange name="Диапазон1_1" sqref="F1:S1"/>
  </protectedRanges>
  <mergeCells count="9">
    <mergeCell ref="A2:S2"/>
    <mergeCell ref="A3:A4"/>
    <mergeCell ref="B3:B4"/>
    <mergeCell ref="C3:C4"/>
    <mergeCell ref="D3:I3"/>
    <mergeCell ref="K3:K4"/>
    <mergeCell ref="L3:O3"/>
    <mergeCell ref="P3:S3"/>
    <mergeCell ref="B5:O5"/>
  </mergeCells>
  <hyperlinks>
    <hyperlink r:id="rId1" ref="K6"/>
    <hyperlink r:id="rId1" ref="K13"/>
    <hyperlink r:id="rId1" ref="K16"/>
    <hyperlink r:id="rId1" ref="K19"/>
  </hyperlinks>
  <printOptions headings="0" gridLines="0"/>
  <pageMargins left="0.69999999999999996" right="0.69999999999999996" top="0.75" bottom="0.75" header="0.29999999999999999" footer="0.29999999999999999"/>
  <pageSetup paperSize="9" scale="100" firstPageNumber="2147483648" fitToWidth="1" fitToHeight="1" pageOrder="downThenOver" orientation="portrait" usePrinterDefaults="1" blackAndWhite="0" draft="0" cellComments="none" useFirstPageNumber="0" errors="displayed" horizontalDpi="600" verticalDpi="600" copies="1"/>
  <headerFooter/>
  <legacyDrawing r:id="rId4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60" workbookViewId="0">
      <pane xSplit="2" ySplit="5" topLeftCell="C6" activePane="bottomRight" state="frozen"/>
      <selection activeCell="E16" activeCellId="0" sqref="E16:J16"/>
    </sheetView>
  </sheetViews>
  <sheetFormatPr defaultColWidth="8.85546875" defaultRowHeight="12.6"/>
  <cols>
    <col customWidth="1" min="1" max="1" style="331" width="11.140625"/>
    <col customWidth="1" min="2" max="2" style="331" width="45.7109375"/>
    <col customWidth="1" min="3" max="3" style="377" width="13.42578125"/>
    <col customWidth="1" hidden="1" min="4" max="4" style="331" width="20.42578125"/>
    <col customWidth="1" min="5" max="10" style="331" width="20.42578125"/>
    <col customWidth="1" hidden="1" min="11" max="11" style="331" width="15"/>
    <col customWidth="1" min="12" max="12" style="331" width="16.85546875"/>
    <col customWidth="1" min="13" max="13" style="331" width="17.28515625"/>
    <col customWidth="1" min="14" max="14" style="331" width="13"/>
    <col customWidth="1" min="15" max="15" style="331" width="13.42578125"/>
    <col customWidth="1" min="16" max="16" style="331" width="16.28515625"/>
    <col customWidth="1" min="17" max="17" style="331" width="19.7109375"/>
    <col customWidth="1" min="18" max="18" style="331" width="15.140625"/>
    <col customWidth="1" min="19" max="19" style="331" width="18.28515625"/>
    <col min="20" max="16384" style="331" width="8.85546875"/>
  </cols>
  <sheetData>
    <row r="1" s="158" customFormat="1" ht="18.75">
      <c r="A1" s="160"/>
      <c r="B1" s="238" t="str">
        <f>'Экономическое развитие'!$B$1</f>
        <v xml:space="preserve">МО "Усть-Коксинский район"</v>
      </c>
      <c r="C1" s="239"/>
    </row>
    <row r="2" ht="28.899999999999999" customHeight="1">
      <c r="A2" s="378" t="str">
        <f>'Экономическое развитие'!A2:K2</f>
        <v xml:space="preserve">Заочное согласование показателей для оценки эфективности деятельности органов местного самоуправления  муниципальных районов и городского округа в Республике Алтай за 2022 год и пояснительных записок к ним</v>
      </c>
      <c r="B2" s="378"/>
      <c r="C2" s="378"/>
      <c r="D2" s="378"/>
      <c r="E2" s="378"/>
      <c r="F2" s="378"/>
      <c r="G2" s="378"/>
      <c r="H2" s="378"/>
      <c r="I2" s="378"/>
      <c r="J2" s="378"/>
      <c r="K2" s="378"/>
      <c r="L2" s="378"/>
      <c r="M2" s="378"/>
      <c r="N2" s="378"/>
      <c r="O2" s="378"/>
      <c r="P2" s="378"/>
      <c r="Q2" s="378"/>
      <c r="R2" s="378"/>
      <c r="S2" s="378"/>
    </row>
    <row r="3">
      <c r="A3" s="179" t="s">
        <v>3</v>
      </c>
      <c r="B3" s="179" t="s">
        <v>276</v>
      </c>
      <c r="C3" s="334" t="s">
        <v>5</v>
      </c>
      <c r="D3" s="179" t="s">
        <v>278</v>
      </c>
      <c r="E3" s="179"/>
      <c r="F3" s="179"/>
      <c r="G3" s="179"/>
      <c r="H3" s="179"/>
      <c r="I3" s="179"/>
      <c r="J3" s="179"/>
      <c r="K3" s="335" t="s">
        <v>279</v>
      </c>
      <c r="L3" s="336" t="s">
        <v>280</v>
      </c>
      <c r="M3" s="337"/>
      <c r="N3" s="337"/>
      <c r="O3" s="337"/>
      <c r="P3" s="338" t="s">
        <v>281</v>
      </c>
      <c r="Q3" s="339"/>
      <c r="R3" s="339"/>
      <c r="S3" s="339"/>
    </row>
    <row r="4" ht="120">
      <c r="A4" s="179"/>
      <c r="B4" s="179"/>
      <c r="C4" s="340"/>
      <c r="D4" s="341">
        <v>2019</v>
      </c>
      <c r="E4" s="342">
        <v>2020</v>
      </c>
      <c r="F4" s="343">
        <v>2021</v>
      </c>
      <c r="G4" s="344">
        <v>2022</v>
      </c>
      <c r="H4" s="341">
        <v>2023</v>
      </c>
      <c r="I4" s="341">
        <v>2024</v>
      </c>
      <c r="J4" s="341">
        <v>2025</v>
      </c>
      <c r="K4" s="335"/>
      <c r="L4" s="336" t="s">
        <v>282</v>
      </c>
      <c r="M4" s="336" t="s">
        <v>453</v>
      </c>
      <c r="N4" s="336" t="s">
        <v>454</v>
      </c>
      <c r="O4" s="336" t="s">
        <v>455</v>
      </c>
      <c r="P4" s="338" t="s">
        <v>282</v>
      </c>
      <c r="Q4" s="338" t="s">
        <v>456</v>
      </c>
      <c r="R4" s="338" t="s">
        <v>457</v>
      </c>
      <c r="S4" s="338" t="s">
        <v>458</v>
      </c>
    </row>
    <row r="5" ht="15">
      <c r="A5" s="345"/>
      <c r="B5" s="346" t="s">
        <v>479</v>
      </c>
      <c r="C5" s="347"/>
      <c r="D5" s="347"/>
      <c r="E5" s="347"/>
      <c r="F5" s="347"/>
      <c r="G5" s="347"/>
      <c r="H5" s="347"/>
      <c r="I5" s="347"/>
      <c r="J5" s="347"/>
      <c r="K5" s="347"/>
      <c r="L5" s="347"/>
      <c r="M5" s="347"/>
      <c r="N5" s="347"/>
      <c r="O5" s="347"/>
      <c r="P5" s="348"/>
      <c r="Q5" s="348"/>
      <c r="R5" s="348"/>
      <c r="S5" s="348"/>
    </row>
    <row r="6" ht="106.5" customHeight="1">
      <c r="A6" s="350">
        <v>31</v>
      </c>
      <c r="B6" s="365" t="s">
        <v>175</v>
      </c>
      <c r="C6" s="350" t="s">
        <v>22</v>
      </c>
      <c r="D6" s="379">
        <f>IF(D7=0,0,D7/D8*100)</f>
        <v>18.349890990224992</v>
      </c>
      <c r="E6" s="379">
        <f>IF(E7=0,0,E7/E8*100)</f>
        <v>26.626534913742539</v>
      </c>
      <c r="F6" s="379">
        <f>IF(F7=0,0,F7/F8*100)</f>
        <v>21.91068255511798</v>
      </c>
      <c r="G6" s="379">
        <f>IF(G7=0,0,G7/G8*100)</f>
        <v>26.577444910320263</v>
      </c>
      <c r="H6" s="379">
        <f>IF(H7=0,0,H7/H8*100)</f>
        <v>34.773143177953074</v>
      </c>
      <c r="I6" s="379">
        <f>IF(I7=0,0,I7/I8*100)</f>
        <v>46.006803813489874</v>
      </c>
      <c r="J6" s="379">
        <f>IF(J7=0,0,J7/J8*100)</f>
        <v>47.383513688391595</v>
      </c>
      <c r="K6" s="380" t="s">
        <v>292</v>
      </c>
      <c r="L6" s="355"/>
      <c r="M6" s="355"/>
      <c r="N6" s="356"/>
      <c r="O6" s="356"/>
      <c r="P6" s="357" t="str">
        <f>Справочник!$E$58</f>
        <v xml:space="preserve">Тойлонова Элина Васильевна</v>
      </c>
      <c r="Q6" s="357" t="str">
        <f>Справочник!$F$58</f>
        <v xml:space="preserve">8 (38822) 2 43 99</v>
      </c>
      <c r="R6" s="369" t="s">
        <v>480</v>
      </c>
      <c r="S6" s="358" t="s">
        <v>481</v>
      </c>
    </row>
    <row r="7" ht="62.25" customHeight="1">
      <c r="A7" s="352" t="s">
        <v>295</v>
      </c>
      <c r="B7" s="368" t="s">
        <v>182</v>
      </c>
      <c r="C7" s="352" t="s">
        <v>24</v>
      </c>
      <c r="D7" s="381">
        <v>157429284.12</v>
      </c>
      <c r="E7" s="381">
        <v>184431468.77000001</v>
      </c>
      <c r="F7" s="381">
        <v>198193879.34</v>
      </c>
      <c r="G7" s="381">
        <v>233184538.81</v>
      </c>
      <c r="H7" s="381">
        <v>257407282</v>
      </c>
      <c r="I7" s="381">
        <v>236986120</v>
      </c>
      <c r="J7" s="381">
        <v>244738910</v>
      </c>
      <c r="K7" s="373"/>
      <c r="L7" s="355" t="s">
        <v>482</v>
      </c>
      <c r="M7" s="355" t="s">
        <v>483</v>
      </c>
      <c r="N7" s="376" t="s">
        <v>484</v>
      </c>
      <c r="O7" s="356"/>
      <c r="P7" s="357" t="str">
        <f>Справочник!E59</f>
        <v xml:space="preserve">Тойлонова Элина Васильевна</v>
      </c>
      <c r="Q7" s="357" t="str">
        <f>Справочник!F59</f>
        <v xml:space="preserve">8 (38822) 2 43 99</v>
      </c>
      <c r="R7" s="369" t="s">
        <v>485</v>
      </c>
      <c r="S7" s="369" t="s">
        <v>486</v>
      </c>
    </row>
    <row r="8" ht="45" customHeight="1">
      <c r="A8" s="350"/>
      <c r="B8" s="368" t="s">
        <v>184</v>
      </c>
      <c r="C8" s="352" t="s">
        <v>24</v>
      </c>
      <c r="D8" s="381">
        <v>857930350.66999996</v>
      </c>
      <c r="E8" s="381">
        <v>692660420.76999998</v>
      </c>
      <c r="F8" s="381">
        <v>904553652.5</v>
      </c>
      <c r="G8" s="381">
        <v>877377564.30999994</v>
      </c>
      <c r="H8" s="381">
        <v>740247381.96000004</v>
      </c>
      <c r="I8" s="381">
        <v>515111027.83999997</v>
      </c>
      <c r="J8" s="381">
        <v>516506461.74000001</v>
      </c>
      <c r="K8" s="373"/>
      <c r="L8" s="355" t="s">
        <v>482</v>
      </c>
      <c r="M8" s="355" t="s">
        <v>483</v>
      </c>
      <c r="N8" s="382" t="s">
        <v>484</v>
      </c>
      <c r="O8" s="356"/>
      <c r="P8" s="357" t="str">
        <f>'Справочник'!E60</f>
        <v xml:space="preserve">Тадышева Анна Алексеевна</v>
      </c>
      <c r="Q8" s="357" t="str">
        <f>'Справочник'!F60</f>
        <v xml:space="preserve">8 (38822) 2 26 75</v>
      </c>
      <c r="R8" s="383" t="s">
        <v>487</v>
      </c>
      <c r="S8" s="383" t="s">
        <v>481</v>
      </c>
    </row>
    <row r="9" ht="94.5" customHeight="1">
      <c r="A9" s="350">
        <v>32</v>
      </c>
      <c r="B9" s="365" t="s">
        <v>189</v>
      </c>
      <c r="C9" s="350" t="s">
        <v>22</v>
      </c>
      <c r="D9" s="379">
        <f>IF(D10=0,0,D10/D11*100)</f>
        <v>0</v>
      </c>
      <c r="E9" s="379">
        <f>IF(E10=0,0,E10/E11*100)</f>
        <v>0</v>
      </c>
      <c r="F9" s="379">
        <f>IF(F10=0,0,F10/F11*100)</f>
        <v>0</v>
      </c>
      <c r="G9" s="379">
        <f>IF(G10=0,0,G10/G11*100)</f>
        <v>0</v>
      </c>
      <c r="H9" s="379">
        <f t="shared" ref="F9:J13" si="23">IF(H10=0,0,H10/H11*100)</f>
        <v>0</v>
      </c>
      <c r="I9" s="379">
        <f t="shared" si="23"/>
        <v>0</v>
      </c>
      <c r="J9" s="379">
        <f t="shared" si="23"/>
        <v>0</v>
      </c>
      <c r="K9" s="380" t="s">
        <v>292</v>
      </c>
      <c r="L9" s="355"/>
      <c r="M9" s="355"/>
      <c r="N9" s="356"/>
      <c r="O9" s="356"/>
      <c r="P9" s="193" t="str">
        <f>'Справочник'!E$61</f>
        <v xml:space="preserve">Бабышев Амыр Сергеевич</v>
      </c>
      <c r="Q9" s="193" t="str">
        <f>'Справочник'!F$61</f>
        <v xml:space="preserve">8(388) 2 71 36</v>
      </c>
      <c r="R9" s="359" t="s">
        <v>488</v>
      </c>
      <c r="S9" s="359" t="s">
        <v>489</v>
      </c>
    </row>
    <row r="10" ht="72.75" customHeight="1">
      <c r="A10" s="352" t="s">
        <v>295</v>
      </c>
      <c r="B10" s="368" t="s">
        <v>490</v>
      </c>
      <c r="C10" s="352" t="s">
        <v>313</v>
      </c>
      <c r="D10" s="381">
        <v>0</v>
      </c>
      <c r="E10" s="381">
        <v>0</v>
      </c>
      <c r="F10" s="381">
        <v>0</v>
      </c>
      <c r="G10" s="381">
        <v>0</v>
      </c>
      <c r="H10" s="381">
        <v>0</v>
      </c>
      <c r="I10" s="381">
        <v>0</v>
      </c>
      <c r="J10" s="381">
        <v>0</v>
      </c>
      <c r="K10" s="373"/>
      <c r="L10" s="355" t="s">
        <v>491</v>
      </c>
      <c r="M10" s="355">
        <v>93884822246</v>
      </c>
      <c r="N10" s="356" t="s">
        <v>492</v>
      </c>
      <c r="O10" s="356"/>
      <c r="P10" s="193" t="str">
        <f>Справочник!E$61</f>
        <v xml:space="preserve">Бабышев Амыр Сергеевич</v>
      </c>
      <c r="Q10" s="193" t="str">
        <f>Справочник!F$61</f>
        <v xml:space="preserve">8(388) 2 71 36</v>
      </c>
      <c r="R10" s="359" t="s">
        <v>488</v>
      </c>
      <c r="S10" s="359" t="s">
        <v>318</v>
      </c>
    </row>
    <row r="11" ht="45">
      <c r="A11" s="350"/>
      <c r="B11" s="368" t="s">
        <v>493</v>
      </c>
      <c r="C11" s="352" t="s">
        <v>313</v>
      </c>
      <c r="D11" s="381">
        <v>711883</v>
      </c>
      <c r="E11" s="381">
        <v>847791</v>
      </c>
      <c r="F11" s="384">
        <v>1068710</v>
      </c>
      <c r="G11" s="381">
        <v>1128491.075</v>
      </c>
      <c r="H11" s="381">
        <v>1188451.075</v>
      </c>
      <c r="I11" s="381">
        <v>1188951.075</v>
      </c>
      <c r="J11" s="381">
        <v>1189701.075</v>
      </c>
      <c r="K11" s="373"/>
      <c r="L11" s="355" t="s">
        <v>491</v>
      </c>
      <c r="M11" s="355">
        <v>93884822246</v>
      </c>
      <c r="N11" s="356" t="s">
        <v>492</v>
      </c>
      <c r="O11" s="356"/>
      <c r="P11" s="193" t="str">
        <f>'Справочник'!E$61</f>
        <v xml:space="preserve">Бабышев Амыр Сергеевич</v>
      </c>
      <c r="Q11" s="193" t="str">
        <f>'Справочник'!F$61</f>
        <v xml:space="preserve">8(388) 2 71 36</v>
      </c>
      <c r="R11" s="359" t="s">
        <v>488</v>
      </c>
      <c r="S11" s="359" t="s">
        <v>318</v>
      </c>
    </row>
    <row r="12" ht="94.5" customHeight="1">
      <c r="A12" s="350">
        <v>33</v>
      </c>
      <c r="B12" s="365" t="s">
        <v>194</v>
      </c>
      <c r="C12" s="350" t="s">
        <v>313</v>
      </c>
      <c r="D12" s="385">
        <v>17272.700000000001</v>
      </c>
      <c r="E12" s="385">
        <v>17272.700000000001</v>
      </c>
      <c r="F12" s="385">
        <v>1667.903</v>
      </c>
      <c r="G12" s="385">
        <v>0</v>
      </c>
      <c r="H12" s="385">
        <v>0</v>
      </c>
      <c r="I12" s="385">
        <v>0</v>
      </c>
      <c r="J12" s="385">
        <v>0</v>
      </c>
      <c r="K12" s="373"/>
      <c r="L12" s="355"/>
      <c r="M12" s="355"/>
      <c r="N12" s="356"/>
      <c r="O12" s="356"/>
      <c r="P12" s="357" t="str">
        <f>Справочник!$E$62</f>
        <v xml:space="preserve">Герасимова Анастасия Алексеевна</v>
      </c>
      <c r="Q12" s="357" t="str">
        <f>Справочник!$F$62</f>
        <v xml:space="preserve">8 (38822) 2 35 76</v>
      </c>
      <c r="R12" s="369" t="s">
        <v>494</v>
      </c>
      <c r="S12" s="359" t="s">
        <v>495</v>
      </c>
    </row>
    <row r="13" ht="171" customHeight="1">
      <c r="A13" s="350">
        <v>34</v>
      </c>
      <c r="B13" s="365" t="s">
        <v>201</v>
      </c>
      <c r="C13" s="352" t="s">
        <v>22</v>
      </c>
      <c r="D13" s="379">
        <f>IF(D14=0,0,D14/D15*100)</f>
        <v>0</v>
      </c>
      <c r="E13" s="386">
        <f>IF(E14=0,0,E14/E15*100)</f>
        <v>0</v>
      </c>
      <c r="F13" s="386">
        <f t="shared" si="23"/>
        <v>0</v>
      </c>
      <c r="G13" s="386">
        <f t="shared" si="23"/>
        <v>0</v>
      </c>
      <c r="H13" s="386">
        <f t="shared" si="23"/>
        <v>0</v>
      </c>
      <c r="I13" s="386">
        <f t="shared" si="23"/>
        <v>0</v>
      </c>
      <c r="J13" s="386">
        <f t="shared" si="23"/>
        <v>0</v>
      </c>
      <c r="K13" s="380" t="s">
        <v>292</v>
      </c>
      <c r="L13" s="355"/>
      <c r="M13" s="355"/>
      <c r="N13" s="356"/>
      <c r="O13" s="356"/>
      <c r="P13" s="357" t="str">
        <f>Справочник!$E$63</f>
        <v xml:space="preserve">Тадышева Анна Алексеевна</v>
      </c>
      <c r="Q13" s="357" t="str">
        <f>Справочник!$F$63</f>
        <v xml:space="preserve">8 (38822) 2 26 75</v>
      </c>
      <c r="R13" s="369" t="s">
        <v>496</v>
      </c>
      <c r="S13" s="359" t="s">
        <v>481</v>
      </c>
    </row>
    <row r="14" ht="72.75" customHeight="1">
      <c r="A14" s="352" t="s">
        <v>295</v>
      </c>
      <c r="B14" s="368" t="s">
        <v>497</v>
      </c>
      <c r="C14" s="352" t="s">
        <v>313</v>
      </c>
      <c r="D14" s="381">
        <v>0</v>
      </c>
      <c r="E14" s="381">
        <v>0</v>
      </c>
      <c r="F14" s="381">
        <v>0</v>
      </c>
      <c r="G14" s="381">
        <v>0</v>
      </c>
      <c r="H14" s="381">
        <v>0</v>
      </c>
      <c r="I14" s="381">
        <v>0</v>
      </c>
      <c r="J14" s="381">
        <v>0</v>
      </c>
      <c r="K14" s="373"/>
      <c r="L14" s="355"/>
      <c r="M14" s="355"/>
      <c r="N14" s="356"/>
      <c r="O14" s="356"/>
      <c r="P14" s="357" t="str">
        <f>'Справочник'!$E$63</f>
        <v xml:space="preserve">Тадышева Анна Алексеевна</v>
      </c>
      <c r="Q14" s="357" t="str">
        <f>'Справочник'!$F$63</f>
        <v xml:space="preserve">8 (38822) 2 26 75</v>
      </c>
      <c r="R14" s="369" t="s">
        <v>496</v>
      </c>
      <c r="S14" s="359" t="s">
        <v>481</v>
      </c>
    </row>
    <row r="15" ht="45">
      <c r="A15" s="350"/>
      <c r="B15" s="368" t="s">
        <v>498</v>
      </c>
      <c r="C15" s="352" t="s">
        <v>313</v>
      </c>
      <c r="D15" s="381">
        <v>508842.95000000001</v>
      </c>
      <c r="E15" s="381">
        <v>541186.73300000001</v>
      </c>
      <c r="F15" s="381">
        <v>601144.13100000005</v>
      </c>
      <c r="G15" s="381">
        <v>665568.01899999997</v>
      </c>
      <c r="H15" s="381">
        <v>671558.36699999997</v>
      </c>
      <c r="I15" s="381">
        <v>672654.75699999998</v>
      </c>
      <c r="J15" s="381">
        <v>672654.75699999998</v>
      </c>
      <c r="K15" s="373"/>
      <c r="L15" s="355" t="s">
        <v>491</v>
      </c>
      <c r="M15" s="355">
        <v>93884822246</v>
      </c>
      <c r="N15" s="356" t="s">
        <v>492</v>
      </c>
      <c r="O15" s="356"/>
      <c r="P15" s="357" t="str">
        <f>'Справочник'!$E$63</f>
        <v xml:space="preserve">Тадышева Анна Алексеевна</v>
      </c>
      <c r="Q15" s="357" t="str">
        <f>'Справочник'!$F$63</f>
        <v xml:space="preserve">8 (38822) 2 26 75</v>
      </c>
      <c r="R15" s="369" t="s">
        <v>496</v>
      </c>
      <c r="S15" s="359" t="s">
        <v>481</v>
      </c>
    </row>
    <row r="16" ht="159" customHeight="1">
      <c r="A16" s="350">
        <v>35</v>
      </c>
      <c r="B16" s="365" t="s">
        <v>203</v>
      </c>
      <c r="C16" s="350" t="s">
        <v>24</v>
      </c>
      <c r="D16" s="379">
        <f>IF(D17=0,0,D17/D20)</f>
        <v>3597.0844852166369</v>
      </c>
      <c r="E16" s="386">
        <f>IF(E17=0,0,E17/E20)</f>
        <v>3848.4406579029351</v>
      </c>
      <c r="F16" s="386">
        <f>IF(F17=0,0,F17/F20)</f>
        <v>3877.5979407332993</v>
      </c>
      <c r="G16" s="386">
        <f>IF(G17=0,0,G17/G20)</f>
        <v>5978.762292475034</v>
      </c>
      <c r="H16" s="386">
        <f>IF(H17=0,0,H17/H20)</f>
        <v>6232.1892902408117</v>
      </c>
      <c r="I16" s="386">
        <f t="shared" ref="I16:J16" si="24">IF(I17=0,0,I17/I20)</f>
        <v>6212.5045483259637</v>
      </c>
      <c r="J16" s="386">
        <f t="shared" si="24"/>
        <v>6185.1538993710692</v>
      </c>
      <c r="K16" s="380" t="s">
        <v>292</v>
      </c>
      <c r="L16" s="355"/>
      <c r="M16" s="355"/>
      <c r="N16" s="356"/>
      <c r="O16" s="356"/>
      <c r="P16" s="357" t="str">
        <f>Справочник!$E$64</f>
        <v xml:space="preserve">Тадышева Анна Алексеевна</v>
      </c>
      <c r="Q16" s="357" t="str">
        <f>Справочник!$F$64</f>
        <v xml:space="preserve">8 (38822) 2 26 75</v>
      </c>
      <c r="R16" s="383" t="s">
        <v>499</v>
      </c>
      <c r="S16" s="387" t="s">
        <v>481</v>
      </c>
    </row>
    <row r="17" ht="72" customHeight="1">
      <c r="A17" s="352" t="s">
        <v>295</v>
      </c>
      <c r="B17" s="368" t="s">
        <v>500</v>
      </c>
      <c r="C17" s="352" t="s">
        <v>313</v>
      </c>
      <c r="D17" s="381">
        <v>58031.764000000003</v>
      </c>
      <c r="E17" s="381">
        <v>61771.321000000004</v>
      </c>
      <c r="F17" s="381">
        <v>61762.379999999997</v>
      </c>
      <c r="G17" s="381">
        <v>93992.122000000003</v>
      </c>
      <c r="H17" s="381">
        <v>98343.947</v>
      </c>
      <c r="I17" s="381">
        <v>98343.947</v>
      </c>
      <c r="J17" s="381">
        <v>98343.947</v>
      </c>
      <c r="K17" s="373"/>
      <c r="L17" s="355" t="s">
        <v>501</v>
      </c>
      <c r="M17" s="355">
        <v>83884823001</v>
      </c>
      <c r="N17" s="370" t="s">
        <v>502</v>
      </c>
      <c r="O17" s="356"/>
      <c r="P17" s="357" t="str">
        <f>'Справочник'!$E$64</f>
        <v xml:space="preserve">Тадышева Анна Алексеевна</v>
      </c>
      <c r="Q17" s="357" t="str">
        <f>'Справочник'!$F$64</f>
        <v xml:space="preserve">8 (38822) 2 26 75</v>
      </c>
      <c r="R17" s="383" t="s">
        <v>503</v>
      </c>
      <c r="S17" s="387" t="s">
        <v>481</v>
      </c>
    </row>
    <row r="18" ht="106.5" customHeight="1">
      <c r="A18" s="350">
        <v>36</v>
      </c>
      <c r="B18" s="365" t="s">
        <v>205</v>
      </c>
      <c r="C18" s="352" t="s">
        <v>206</v>
      </c>
      <c r="D18" s="385" t="s">
        <v>504</v>
      </c>
      <c r="E18" s="385" t="s">
        <v>504</v>
      </c>
      <c r="F18" s="385" t="s">
        <v>504</v>
      </c>
      <c r="G18" s="385" t="s">
        <v>504</v>
      </c>
      <c r="H18" s="385" t="s">
        <v>504</v>
      </c>
      <c r="I18" s="385" t="s">
        <v>504</v>
      </c>
      <c r="J18" s="385" t="s">
        <v>504</v>
      </c>
      <c r="K18" s="380" t="s">
        <v>292</v>
      </c>
      <c r="L18" s="355" t="s">
        <v>505</v>
      </c>
      <c r="M18" s="355" t="s">
        <v>506</v>
      </c>
      <c r="N18" s="370">
        <v>45037</v>
      </c>
      <c r="O18" s="356" t="s">
        <v>507</v>
      </c>
      <c r="P18" s="357" t="str">
        <f>Справочник!$E$65</f>
        <v xml:space="preserve">Ченчубаева Лия Васильевна</v>
      </c>
      <c r="Q18" s="357" t="str">
        <f>Справочник!$F$65</f>
        <v xml:space="preserve">8 (38822) 2 20 91</v>
      </c>
      <c r="R18" s="359" t="s">
        <v>508</v>
      </c>
      <c r="S18" s="359" t="s">
        <v>318</v>
      </c>
    </row>
    <row r="19" ht="72.75" customHeight="1">
      <c r="A19" s="350">
        <v>37</v>
      </c>
      <c r="B19" s="365" t="s">
        <v>211</v>
      </c>
      <c r="C19" s="388" t="s">
        <v>509</v>
      </c>
      <c r="D19" s="385">
        <v>44.590000000000003</v>
      </c>
      <c r="E19" s="385">
        <v>66.099999999999994</v>
      </c>
      <c r="F19" s="385">
        <v>74</v>
      </c>
      <c r="G19" s="385">
        <v>67.099999999999994</v>
      </c>
      <c r="H19" s="385">
        <v>70</v>
      </c>
      <c r="I19" s="385">
        <v>75</v>
      </c>
      <c r="J19" s="385">
        <v>80</v>
      </c>
      <c r="K19" s="380" t="s">
        <v>292</v>
      </c>
      <c r="L19" s="355" t="s">
        <v>301</v>
      </c>
      <c r="M19" s="374">
        <v>23064</v>
      </c>
      <c r="N19" s="370">
        <v>45033</v>
      </c>
      <c r="O19" s="356" t="s">
        <v>510</v>
      </c>
      <c r="P19" s="389" t="str">
        <f>Справочник!D97</f>
        <v xml:space="preserve">Мусихина Татьяна Алексеевна</v>
      </c>
      <c r="Q19" s="389" t="str">
        <f>Справочник!E$96</f>
        <v xml:space="preserve">2 25 64</v>
      </c>
      <c r="R19" s="249" t="s">
        <v>511</v>
      </c>
      <c r="S19" s="359" t="s">
        <v>318</v>
      </c>
    </row>
    <row r="20" ht="45">
      <c r="A20" s="350">
        <v>38</v>
      </c>
      <c r="B20" s="365" t="s">
        <v>216</v>
      </c>
      <c r="C20" s="388" t="s">
        <v>217</v>
      </c>
      <c r="D20" s="385">
        <v>16.132999999999999</v>
      </c>
      <c r="E20" s="385">
        <v>16.050999999999998</v>
      </c>
      <c r="F20" s="385">
        <v>15.928000000000001</v>
      </c>
      <c r="G20" s="385">
        <v>15.721</v>
      </c>
      <c r="H20" s="385">
        <v>15.779999999999999</v>
      </c>
      <c r="I20" s="385">
        <v>15.83</v>
      </c>
      <c r="J20" s="385">
        <v>15.9</v>
      </c>
      <c r="K20" s="380" t="s">
        <v>292</v>
      </c>
      <c r="L20" s="355" t="s">
        <v>301</v>
      </c>
      <c r="M20" s="374">
        <v>23064</v>
      </c>
      <c r="N20" s="376">
        <v>45033</v>
      </c>
      <c r="O20" s="356" t="s">
        <v>510</v>
      </c>
      <c r="P20" s="389" t="str">
        <f>Справочник!D97</f>
        <v xml:space="preserve">Мусихина Татьяна Алексеевна</v>
      </c>
      <c r="Q20" s="389" t="str">
        <f>'Справочник'!E$96</f>
        <v xml:space="preserve">2 25 64</v>
      </c>
      <c r="R20" s="249" t="s">
        <v>511</v>
      </c>
      <c r="S20" s="359" t="s">
        <v>318</v>
      </c>
    </row>
  </sheetData>
  <sheetProtection algorithmName="SHA-512" hashValue="2Re32D7xTGUPPrMDRQ3LLSKdRdYB9AubzACYwGfyIB9WlTndiElkMYpNtorbseotBaHgCKnkHC4eWcoewr57eg==" saltValue="J0d+LOz90/ScgJOATkw69g==" spinCount="100000" autoFilter="1" deleteColumns="1" deleteRows="1" formatCells="0" formatColumns="0" formatRows="0" insertColumns="1" insertHyperlinks="1" insertRows="1" objects="0" pivotTables="1" scenarios="0" selectLockedCells="0" selectUnlockedCells="0" sheet="1" sort="1"/>
  <protectedRanges>
    <protectedRange name="Диапазон1_1" sqref="F1:S1"/>
  </protectedRanges>
  <mergeCells count="9">
    <mergeCell ref="A2:S2"/>
    <mergeCell ref="A3:A4"/>
    <mergeCell ref="B3:B4"/>
    <mergeCell ref="C3:C4"/>
    <mergeCell ref="D3:I3"/>
    <mergeCell ref="K3:K4"/>
    <mergeCell ref="L3:O3"/>
    <mergeCell ref="P3:S3"/>
    <mergeCell ref="B5:O5"/>
  </mergeCells>
  <hyperlinks>
    <hyperlink r:id="rId1" ref="K6"/>
    <hyperlink r:id="rId1" ref="K9"/>
    <hyperlink r:id="rId1" ref="K13"/>
    <hyperlink r:id="rId1" ref="K16"/>
    <hyperlink r:id="rId1" ref="K18"/>
    <hyperlink r:id="rId1" ref="K19"/>
    <hyperlink r:id="rId1" ref="K20"/>
  </hyperlinks>
  <printOptions headings="0" gridLines="0"/>
  <pageMargins left="0.70078740157480324" right="0.70078740157480324" top="0.75196850393700776" bottom="0.75196850393700776" header="0.29999999999999999" footer="0.29999999999999999"/>
  <pageSetup paperSize="9" scale="33" firstPageNumber="2147483648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4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70" workbookViewId="0">
      <pane xSplit="3" ySplit="5" topLeftCell="D6" activePane="bottomRight" state="frozen"/>
      <selection activeCell="H10" activeCellId="0" sqref="H10"/>
    </sheetView>
  </sheetViews>
  <sheetFormatPr defaultColWidth="8.85546875" defaultRowHeight="12.6"/>
  <cols>
    <col customWidth="1" min="1" max="1" style="331" width="13.28515625"/>
    <col customWidth="1" min="2" max="2" style="331" width="31"/>
    <col customWidth="1" min="3" max="3" style="377" width="21.28125"/>
    <col customWidth="1" hidden="1" min="4" max="4" style="331" width="12"/>
    <col customWidth="1" min="5" max="5" style="331" width="12.85546875"/>
    <col customWidth="1" min="6" max="6" style="331" width="13.85546875"/>
    <col customWidth="1" min="7" max="10" style="331" width="12"/>
    <col customWidth="1" hidden="1" min="11" max="11" style="331" width="13.28515625"/>
    <col customWidth="1" min="12" max="12" style="390" width="17.28515625"/>
    <col customWidth="1" min="13" max="13" style="390" width="21.28125"/>
    <col customWidth="1" min="14" max="14" style="390" width="22.421875"/>
    <col customWidth="1" min="15" max="15" style="390" width="17.28515625"/>
    <col customWidth="1" min="16" max="16" style="390" width="16.85546875"/>
    <col customWidth="1" min="17" max="17" style="390" width="17.28515625"/>
    <col customWidth="1" min="18" max="18" style="390" width="13.85546875"/>
    <col customWidth="1" min="19" max="19" style="390" width="17.7109375"/>
    <col min="20" max="16384" style="331" width="8.85546875"/>
  </cols>
  <sheetData>
    <row r="1" s="158" customFormat="1" ht="18.75">
      <c r="A1" s="160"/>
      <c r="B1" s="238" t="str">
        <f>'Экономическое развитие'!$B$1</f>
        <v xml:space="preserve">МО "Усть-Коксинский район"</v>
      </c>
      <c r="C1" s="239"/>
    </row>
    <row r="2" ht="24" customHeight="1">
      <c r="A2" s="333" t="str">
        <f>'Экономическое развитие'!A2:K2</f>
        <v xml:space="preserve">Заочное согласование показателей для оценки эфективности деятельности органов местного самоуправления  муниципальных районов и городского округа в Республике Алтай за 2022 год и пояснительных записок к ним</v>
      </c>
      <c r="B2" s="333"/>
      <c r="C2" s="333"/>
      <c r="D2" s="333"/>
      <c r="E2" s="333"/>
      <c r="F2" s="333"/>
      <c r="G2" s="333"/>
      <c r="H2" s="333"/>
      <c r="I2" s="333"/>
      <c r="J2" s="333"/>
      <c r="K2" s="333"/>
      <c r="L2" s="333"/>
      <c r="M2" s="333"/>
      <c r="N2" s="333"/>
      <c r="O2" s="333"/>
      <c r="P2" s="333"/>
      <c r="Q2" s="333"/>
      <c r="R2" s="333"/>
      <c r="S2" s="333"/>
    </row>
    <row r="3" ht="49.5" customHeight="1">
      <c r="A3" s="179" t="s">
        <v>3</v>
      </c>
      <c r="B3" s="179" t="s">
        <v>276</v>
      </c>
      <c r="C3" s="334" t="s">
        <v>5</v>
      </c>
      <c r="D3" s="179" t="s">
        <v>278</v>
      </c>
      <c r="E3" s="179"/>
      <c r="F3" s="179"/>
      <c r="G3" s="179"/>
      <c r="H3" s="179"/>
      <c r="I3" s="179"/>
      <c r="J3" s="179"/>
      <c r="K3" s="335" t="s">
        <v>279</v>
      </c>
      <c r="L3" s="391" t="s">
        <v>280</v>
      </c>
      <c r="M3" s="356"/>
      <c r="N3" s="356"/>
      <c r="O3" s="356"/>
      <c r="P3" s="392" t="s">
        <v>281</v>
      </c>
      <c r="Q3" s="359"/>
      <c r="R3" s="359"/>
      <c r="S3" s="359"/>
    </row>
    <row r="4" ht="123.75" customHeight="1">
      <c r="A4" s="179"/>
      <c r="B4" s="179"/>
      <c r="C4" s="340"/>
      <c r="D4" s="341">
        <v>2019</v>
      </c>
      <c r="E4" s="342">
        <v>2020</v>
      </c>
      <c r="F4" s="343">
        <v>2021</v>
      </c>
      <c r="G4" s="344">
        <v>2022</v>
      </c>
      <c r="H4" s="341">
        <v>2023</v>
      </c>
      <c r="I4" s="341">
        <v>2024</v>
      </c>
      <c r="J4" s="341">
        <v>2025</v>
      </c>
      <c r="K4" s="335"/>
      <c r="L4" s="391" t="s">
        <v>282</v>
      </c>
      <c r="M4" s="391" t="s">
        <v>453</v>
      </c>
      <c r="N4" s="391" t="s">
        <v>454</v>
      </c>
      <c r="O4" s="391" t="s">
        <v>455</v>
      </c>
      <c r="P4" s="392" t="s">
        <v>282</v>
      </c>
      <c r="Q4" s="392" t="s">
        <v>456</v>
      </c>
      <c r="R4" s="392" t="s">
        <v>457</v>
      </c>
      <c r="S4" s="392" t="s">
        <v>458</v>
      </c>
    </row>
    <row r="5" ht="15">
      <c r="A5" s="345"/>
      <c r="B5" s="346" t="s">
        <v>512</v>
      </c>
      <c r="C5" s="347"/>
      <c r="D5" s="347"/>
      <c r="E5" s="347"/>
      <c r="F5" s="347"/>
      <c r="G5" s="347"/>
      <c r="H5" s="347"/>
      <c r="I5" s="347"/>
      <c r="J5" s="347"/>
      <c r="K5" s="347"/>
      <c r="L5" s="347"/>
      <c r="M5" s="347"/>
      <c r="N5" s="347"/>
      <c r="O5" s="347"/>
      <c r="P5" s="359"/>
      <c r="Q5" s="359"/>
      <c r="R5" s="359"/>
      <c r="S5" s="359"/>
    </row>
    <row r="6" ht="72.75" customHeight="1">
      <c r="A6" s="350">
        <v>39</v>
      </c>
      <c r="B6" s="365" t="s">
        <v>220</v>
      </c>
      <c r="C6" s="388"/>
      <c r="D6" s="393"/>
      <c r="E6" s="393"/>
      <c r="F6" s="394"/>
      <c r="G6" s="394"/>
      <c r="H6" s="394"/>
      <c r="I6" s="394"/>
      <c r="J6" s="394"/>
      <c r="K6" s="373"/>
      <c r="L6" s="356"/>
      <c r="M6" s="356"/>
      <c r="N6" s="356"/>
      <c r="O6" s="356"/>
      <c r="P6" s="359"/>
      <c r="Q6" s="359"/>
      <c r="R6" s="359"/>
      <c r="S6" s="359"/>
    </row>
    <row r="7" ht="81" customHeight="1">
      <c r="A7" s="395"/>
      <c r="B7" s="365" t="s">
        <v>221</v>
      </c>
      <c r="C7" s="388" t="s">
        <v>222</v>
      </c>
      <c r="D7" s="385">
        <f>IF(D8=0,0,D8/D9*1000)</f>
        <v>986.56716417910434</v>
      </c>
      <c r="E7" s="379">
        <f>IF(E8=0,0,E8/E9*1000)</f>
        <v>943.12573099415192</v>
      </c>
      <c r="F7" s="379">
        <f t="shared" ref="F7:J7" si="25">IF(F8=0,0,F8/F9*1000)</f>
        <v>765.52631578947364</v>
      </c>
      <c r="G7" s="379">
        <f t="shared" si="25"/>
        <v>732.63157894736844</v>
      </c>
      <c r="H7" s="379">
        <f t="shared" si="25"/>
        <v>732.63157894736844</v>
      </c>
      <c r="I7" s="379">
        <f t="shared" si="25"/>
        <v>732.63157894736844</v>
      </c>
      <c r="J7" s="379">
        <f t="shared" si="25"/>
        <v>732.63157894736844</v>
      </c>
      <c r="K7" s="380" t="s">
        <v>292</v>
      </c>
      <c r="L7" s="355"/>
      <c r="M7" s="355"/>
      <c r="N7" s="356"/>
      <c r="O7" s="356"/>
      <c r="P7" s="357" t="str">
        <f>Справочник!$E$74</f>
        <v xml:space="preserve">Ишмин Тимур Юрьевич</v>
      </c>
      <c r="Q7" s="357" t="str">
        <f>Справочник!$F$74</f>
        <v>2-61-14</v>
      </c>
      <c r="R7" s="359" t="s">
        <v>513</v>
      </c>
      <c r="S7" s="359" t="s">
        <v>361</v>
      </c>
    </row>
    <row r="8" ht="54" customHeight="1">
      <c r="A8" s="395" t="s">
        <v>295</v>
      </c>
      <c r="B8" s="368" t="s">
        <v>514</v>
      </c>
      <c r="C8" s="396" t="s">
        <v>515</v>
      </c>
      <c r="D8" s="366">
        <v>264.39999999999998</v>
      </c>
      <c r="E8" s="366">
        <v>322.54899999999998</v>
      </c>
      <c r="F8" s="366">
        <v>290.89999999999998</v>
      </c>
      <c r="G8" s="366">
        <v>278.39999999999998</v>
      </c>
      <c r="H8" s="366">
        <v>278.39999999999998</v>
      </c>
      <c r="I8" s="366">
        <v>278.39999999999998</v>
      </c>
      <c r="J8" s="366">
        <v>278.39999999999998</v>
      </c>
      <c r="K8" s="373"/>
      <c r="L8" s="355" t="s">
        <v>336</v>
      </c>
      <c r="M8" s="355">
        <v>83884822128</v>
      </c>
      <c r="N8" s="397">
        <v>45040.613194444442</v>
      </c>
      <c r="O8" s="356" t="s">
        <v>463</v>
      </c>
      <c r="P8" s="357" t="str">
        <f>'Справочник'!$E$74</f>
        <v xml:space="preserve">Ишмин Тимур Юрьевич</v>
      </c>
      <c r="Q8" s="357" t="str">
        <f>'Справочник'!$F$74</f>
        <v>2-61-14</v>
      </c>
      <c r="R8" s="359" t="s">
        <v>513</v>
      </c>
      <c r="S8" s="359" t="s">
        <v>361</v>
      </c>
    </row>
    <row r="9" ht="60">
      <c r="A9" s="395"/>
      <c r="B9" s="368" t="s">
        <v>516</v>
      </c>
      <c r="C9" s="396" t="s">
        <v>112</v>
      </c>
      <c r="D9" s="362">
        <v>268</v>
      </c>
      <c r="E9" s="362">
        <v>342</v>
      </c>
      <c r="F9" s="362">
        <v>380</v>
      </c>
      <c r="G9" s="362">
        <v>380</v>
      </c>
      <c r="H9" s="362">
        <v>380</v>
      </c>
      <c r="I9" s="362">
        <v>380</v>
      </c>
      <c r="J9" s="362">
        <v>380</v>
      </c>
      <c r="K9" s="373"/>
      <c r="L9" s="355" t="s">
        <v>336</v>
      </c>
      <c r="M9" s="355">
        <v>83884822128</v>
      </c>
      <c r="N9" s="398">
        <v>45040.613194444442</v>
      </c>
      <c r="O9" s="356" t="s">
        <v>463</v>
      </c>
      <c r="P9" s="357" t="str">
        <f>'Справочник'!$E$74</f>
        <v xml:space="preserve">Ишмин Тимур Юрьевич</v>
      </c>
      <c r="Q9" s="357" t="str">
        <f>'Справочник'!$F$74</f>
        <v>2-61-14</v>
      </c>
      <c r="R9" s="359" t="s">
        <v>513</v>
      </c>
      <c r="S9" s="359" t="s">
        <v>361</v>
      </c>
    </row>
    <row r="10" ht="63.75" customHeight="1">
      <c r="A10" s="395"/>
      <c r="B10" s="365" t="s">
        <v>225</v>
      </c>
      <c r="C10" s="388" t="s">
        <v>226</v>
      </c>
      <c r="D10" s="385">
        <f>IF(D11=0,0,D11/D12)</f>
        <v>0.30317453907125014</v>
      </c>
      <c r="E10" s="379">
        <f>IF(E11=0,0,E11/E12)</f>
        <v>0.30042215904195746</v>
      </c>
      <c r="F10" s="379">
        <f t="shared" ref="F10:J10" si="26">IF(F11=0,0,F11/F12)</f>
        <v>0.30567653140346346</v>
      </c>
      <c r="G10" s="379">
        <f t="shared" si="26"/>
        <v>0.29816301585250282</v>
      </c>
      <c r="H10" s="379">
        <f t="shared" si="26"/>
        <v>0.2961574911691221</v>
      </c>
      <c r="I10" s="379">
        <f t="shared" si="26"/>
        <v>0.26923408288102008</v>
      </c>
      <c r="J10" s="379">
        <f t="shared" si="26"/>
        <v>0.24231067459291808</v>
      </c>
      <c r="K10" s="380" t="s">
        <v>292</v>
      </c>
      <c r="L10" s="355"/>
      <c r="M10" s="355"/>
      <c r="N10" s="356"/>
      <c r="O10" s="356"/>
      <c r="P10" s="357" t="str">
        <f>'Справочник'!$E$74</f>
        <v xml:space="preserve">Ишмин Тимур Юрьевич</v>
      </c>
      <c r="Q10" s="357" t="str">
        <f>'Справочник'!$F$74</f>
        <v>2-61-14</v>
      </c>
      <c r="R10" s="359" t="s">
        <v>513</v>
      </c>
      <c r="S10" s="359" t="s">
        <v>361</v>
      </c>
    </row>
    <row r="11" ht="45">
      <c r="A11" s="395" t="s">
        <v>295</v>
      </c>
      <c r="B11" s="368" t="s">
        <v>517</v>
      </c>
      <c r="C11" s="396" t="s">
        <v>518</v>
      </c>
      <c r="D11" s="366">
        <v>1126.0630000000001</v>
      </c>
      <c r="E11" s="366">
        <v>1115.8399999999999</v>
      </c>
      <c r="F11" s="366">
        <v>1135.356</v>
      </c>
      <c r="G11" s="366">
        <v>1107.4490000000001</v>
      </c>
      <c r="H11" s="366">
        <v>1100</v>
      </c>
      <c r="I11" s="366">
        <v>1000</v>
      </c>
      <c r="J11" s="366">
        <v>900</v>
      </c>
      <c r="K11" s="399"/>
      <c r="L11" s="355" t="s">
        <v>336</v>
      </c>
      <c r="M11" s="355">
        <v>83884822128</v>
      </c>
      <c r="N11" s="397">
        <v>45034.467361111114</v>
      </c>
      <c r="O11" s="356" t="s">
        <v>463</v>
      </c>
      <c r="P11" s="357" t="str">
        <f>'Справочник'!$E$74</f>
        <v xml:space="preserve">Ишмин Тимур Юрьевич</v>
      </c>
      <c r="Q11" s="357" t="str">
        <f>'Справочник'!$F$74</f>
        <v>2-61-14</v>
      </c>
      <c r="R11" s="359" t="s">
        <v>513</v>
      </c>
      <c r="S11" s="359" t="s">
        <v>361</v>
      </c>
    </row>
    <row r="12" ht="45">
      <c r="A12" s="395"/>
      <c r="B12" s="368" t="s">
        <v>519</v>
      </c>
      <c r="C12" s="396" t="s">
        <v>149</v>
      </c>
      <c r="D12" s="366">
        <v>3714.2399999999998</v>
      </c>
      <c r="E12" s="366">
        <v>3714.2399999999998</v>
      </c>
      <c r="F12" s="366">
        <v>3714.2399999999998</v>
      </c>
      <c r="G12" s="366">
        <v>3714.2399999999998</v>
      </c>
      <c r="H12" s="366">
        <v>3714.2399999999998</v>
      </c>
      <c r="I12" s="366">
        <v>3714.2399999999998</v>
      </c>
      <c r="J12" s="366">
        <v>3714.2399999999998</v>
      </c>
      <c r="K12" s="399"/>
      <c r="L12" s="355" t="s">
        <v>336</v>
      </c>
      <c r="M12" s="355">
        <v>83884822128</v>
      </c>
      <c r="N12" s="398">
        <v>45034.467361111114</v>
      </c>
      <c r="O12" s="356" t="s">
        <v>463</v>
      </c>
      <c r="P12" s="357" t="str">
        <f>'Справочник'!$E$74</f>
        <v xml:space="preserve">Ишмин Тимур Юрьевич</v>
      </c>
      <c r="Q12" s="357" t="str">
        <f>'Справочник'!$F$74</f>
        <v>2-61-14</v>
      </c>
      <c r="R12" s="359" t="s">
        <v>513</v>
      </c>
      <c r="S12" s="359" t="s">
        <v>361</v>
      </c>
    </row>
    <row r="13" ht="72.75" customHeight="1">
      <c r="A13" s="395"/>
      <c r="B13" s="365" t="s">
        <v>227</v>
      </c>
      <c r="C13" s="388" t="s">
        <v>520</v>
      </c>
      <c r="D13" s="385">
        <f>IF(D14=0,0,D14/D15*1000)</f>
        <v>0</v>
      </c>
      <c r="E13" s="379">
        <f>IF(E14=0,0,E14/E15*1000)</f>
        <v>0</v>
      </c>
      <c r="F13" s="379">
        <f t="shared" ref="F13:J19" si="27">IF(F14=0,0,F14/F15*1000)</f>
        <v>0</v>
      </c>
      <c r="G13" s="379">
        <f t="shared" si="27"/>
        <v>0</v>
      </c>
      <c r="H13" s="379">
        <f t="shared" si="27"/>
        <v>0</v>
      </c>
      <c r="I13" s="379">
        <f t="shared" si="27"/>
        <v>0</v>
      </c>
      <c r="J13" s="379">
        <f t="shared" si="27"/>
        <v>0</v>
      </c>
      <c r="K13" s="380" t="s">
        <v>292</v>
      </c>
      <c r="L13" s="355"/>
      <c r="M13" s="355"/>
      <c r="N13" s="397"/>
      <c r="O13" s="356"/>
      <c r="P13" s="357" t="str">
        <f>'Справочник'!$E$74</f>
        <v xml:space="preserve">Ишмин Тимур Юрьевич</v>
      </c>
      <c r="Q13" s="357" t="str">
        <f>'Справочник'!$F$74</f>
        <v>2-61-14</v>
      </c>
      <c r="R13" s="359" t="s">
        <v>513</v>
      </c>
      <c r="S13" s="359" t="s">
        <v>361</v>
      </c>
    </row>
    <row r="14" ht="45">
      <c r="A14" s="395" t="s">
        <v>295</v>
      </c>
      <c r="B14" s="368" t="s">
        <v>521</v>
      </c>
      <c r="C14" s="396" t="s">
        <v>522</v>
      </c>
      <c r="D14" s="366">
        <v>0</v>
      </c>
      <c r="E14" s="366">
        <v>0</v>
      </c>
      <c r="F14" s="366">
        <v>0</v>
      </c>
      <c r="G14" s="366">
        <v>0</v>
      </c>
      <c r="H14" s="366">
        <v>0</v>
      </c>
      <c r="I14" s="366">
        <v>0</v>
      </c>
      <c r="J14" s="366">
        <v>0</v>
      </c>
      <c r="K14" s="399"/>
      <c r="L14" s="355" t="s">
        <v>336</v>
      </c>
      <c r="M14" s="355">
        <v>83884822128</v>
      </c>
      <c r="N14" s="398">
        <v>45034.467361111114</v>
      </c>
      <c r="O14" s="356" t="s">
        <v>463</v>
      </c>
      <c r="P14" s="357" t="str">
        <f>'Справочник'!$E$74</f>
        <v xml:space="preserve">Ишмин Тимур Юрьевич</v>
      </c>
      <c r="Q14" s="357" t="str">
        <f>'Справочник'!$F$74</f>
        <v>2-61-14</v>
      </c>
      <c r="R14" s="359" t="s">
        <v>513</v>
      </c>
      <c r="S14" s="359" t="s">
        <v>361</v>
      </c>
    </row>
    <row r="15" ht="60">
      <c r="A15" s="395"/>
      <c r="B15" s="368" t="s">
        <v>523</v>
      </c>
      <c r="C15" s="396" t="s">
        <v>112</v>
      </c>
      <c r="D15" s="362">
        <v>0</v>
      </c>
      <c r="E15" s="362">
        <v>0</v>
      </c>
      <c r="F15" s="362">
        <v>0</v>
      </c>
      <c r="G15" s="362">
        <v>0</v>
      </c>
      <c r="H15" s="362">
        <v>0</v>
      </c>
      <c r="I15" s="362">
        <v>0</v>
      </c>
      <c r="J15" s="362">
        <v>0</v>
      </c>
      <c r="K15" s="399"/>
      <c r="L15" s="355" t="s">
        <v>336</v>
      </c>
      <c r="M15" s="355">
        <v>83884822128</v>
      </c>
      <c r="N15" s="400">
        <v>45034.467361111114</v>
      </c>
      <c r="O15" s="356" t="s">
        <v>463</v>
      </c>
      <c r="P15" s="357" t="str">
        <f>'Справочник'!$E$74</f>
        <v xml:space="preserve">Ишмин Тимур Юрьевич</v>
      </c>
      <c r="Q15" s="357" t="str">
        <f>'Справочник'!$F$74</f>
        <v>2-61-14</v>
      </c>
      <c r="R15" s="359" t="s">
        <v>513</v>
      </c>
      <c r="S15" s="359" t="s">
        <v>361</v>
      </c>
    </row>
    <row r="16" ht="45">
      <c r="A16" s="395"/>
      <c r="B16" s="365" t="s">
        <v>229</v>
      </c>
      <c r="C16" s="388" t="s">
        <v>520</v>
      </c>
      <c r="D16" s="385">
        <f>IF(D17=0,0,D17/D18*1000)</f>
        <v>25</v>
      </c>
      <c r="E16" s="379">
        <f>IF(E17=0,0,E17/E18*1000)</f>
        <v>16.137426900584796</v>
      </c>
      <c r="F16" s="379">
        <f t="shared" si="27"/>
        <v>15.892105263157895</v>
      </c>
      <c r="G16" s="379">
        <v>15.891999999999999</v>
      </c>
      <c r="H16" s="379">
        <v>15.891999999999999</v>
      </c>
      <c r="I16" s="379">
        <v>15.891999999999999</v>
      </c>
      <c r="J16" s="379">
        <v>15.891999999999999</v>
      </c>
      <c r="K16" s="401"/>
      <c r="L16" s="355" t="s">
        <v>336</v>
      </c>
      <c r="M16" s="355">
        <v>83884822128</v>
      </c>
      <c r="N16" s="400">
        <v>45034.467361111114</v>
      </c>
      <c r="O16" s="356" t="s">
        <v>463</v>
      </c>
      <c r="P16" s="357" t="str">
        <f>'Справочник'!$E$74</f>
        <v xml:space="preserve">Ишмин Тимур Юрьевич</v>
      </c>
      <c r="Q16" s="357" t="str">
        <f>'Справочник'!$F$74</f>
        <v>2-61-14</v>
      </c>
      <c r="R16" s="359" t="s">
        <v>513</v>
      </c>
      <c r="S16" s="359" t="s">
        <v>361</v>
      </c>
    </row>
    <row r="17" ht="45">
      <c r="A17" s="395" t="s">
        <v>295</v>
      </c>
      <c r="B17" s="368" t="s">
        <v>524</v>
      </c>
      <c r="C17" s="396" t="s">
        <v>522</v>
      </c>
      <c r="D17" s="366">
        <v>6.7000000000000002</v>
      </c>
      <c r="E17" s="366">
        <v>5.5190000000000001</v>
      </c>
      <c r="F17" s="366">
        <v>6.0389999999999997</v>
      </c>
      <c r="G17" s="366">
        <v>6</v>
      </c>
      <c r="H17" s="366">
        <v>5.9000000000000004</v>
      </c>
      <c r="I17" s="366">
        <v>5.5</v>
      </c>
      <c r="J17" s="366">
        <v>5</v>
      </c>
      <c r="K17" s="399"/>
      <c r="L17" s="355" t="s">
        <v>336</v>
      </c>
      <c r="M17" s="355">
        <v>83884822128</v>
      </c>
      <c r="N17" s="397" t="s">
        <v>525</v>
      </c>
      <c r="O17" s="356" t="s">
        <v>526</v>
      </c>
      <c r="P17" s="357" t="str">
        <f>'Справочник'!$E$74</f>
        <v xml:space="preserve">Ишмин Тимур Юрьевич</v>
      </c>
      <c r="Q17" s="357" t="str">
        <f>'Справочник'!$F$74</f>
        <v>2-61-14</v>
      </c>
      <c r="R17" s="359" t="s">
        <v>527</v>
      </c>
      <c r="S17" s="359" t="s">
        <v>361</v>
      </c>
    </row>
    <row r="18" ht="60">
      <c r="A18" s="395"/>
      <c r="B18" s="368" t="s">
        <v>528</v>
      </c>
      <c r="C18" s="396" t="s">
        <v>112</v>
      </c>
      <c r="D18" s="362">
        <v>268</v>
      </c>
      <c r="E18" s="362">
        <v>342</v>
      </c>
      <c r="F18" s="362">
        <v>380</v>
      </c>
      <c r="G18" s="362">
        <v>380</v>
      </c>
      <c r="H18" s="362">
        <v>380</v>
      </c>
      <c r="I18" s="362">
        <v>380</v>
      </c>
      <c r="J18" s="362">
        <v>380</v>
      </c>
      <c r="K18" s="399"/>
      <c r="L18" s="355" t="s">
        <v>336</v>
      </c>
      <c r="M18" s="355">
        <v>83884822128</v>
      </c>
      <c r="N18" s="398" t="s">
        <v>525</v>
      </c>
      <c r="O18" s="356" t="s">
        <v>526</v>
      </c>
      <c r="P18" s="357" t="str">
        <f>'Справочник'!$E$74</f>
        <v xml:space="preserve">Ишмин Тимур Юрьевич</v>
      </c>
      <c r="Q18" s="357" t="str">
        <f>'Справочник'!$F$74</f>
        <v>2-61-14</v>
      </c>
      <c r="R18" s="359" t="s">
        <v>527</v>
      </c>
      <c r="S18" s="359" t="s">
        <v>361</v>
      </c>
    </row>
    <row r="19" ht="78.75" customHeight="1">
      <c r="A19" s="395"/>
      <c r="B19" s="365" t="s">
        <v>230</v>
      </c>
      <c r="C19" s="388" t="s">
        <v>520</v>
      </c>
      <c r="D19" s="385">
        <f>IF(D20=0,0,D20/D21*1000)</f>
        <v>0</v>
      </c>
      <c r="E19" s="379">
        <f>IF(E20=0,0,E20/E21*1000)</f>
        <v>0</v>
      </c>
      <c r="F19" s="379">
        <f t="shared" si="27"/>
        <v>0</v>
      </c>
      <c r="G19" s="379">
        <f t="shared" si="27"/>
        <v>0</v>
      </c>
      <c r="H19" s="379">
        <f t="shared" si="27"/>
        <v>0</v>
      </c>
      <c r="I19" s="379">
        <f t="shared" si="27"/>
        <v>0</v>
      </c>
      <c r="J19" s="379">
        <f t="shared" si="27"/>
        <v>0</v>
      </c>
      <c r="K19" s="380" t="s">
        <v>292</v>
      </c>
      <c r="L19" s="355"/>
      <c r="M19" s="355"/>
      <c r="N19" s="397"/>
      <c r="O19" s="356"/>
      <c r="P19" s="357" t="str">
        <f>'Справочник'!$E$74</f>
        <v xml:space="preserve">Ишмин Тимур Юрьевич</v>
      </c>
      <c r="Q19" s="357" t="str">
        <f>'Справочник'!$F$74</f>
        <v>2-61-14</v>
      </c>
      <c r="R19" s="359" t="s">
        <v>527</v>
      </c>
      <c r="S19" s="359" t="s">
        <v>361</v>
      </c>
    </row>
    <row r="20" ht="45">
      <c r="A20" s="395" t="s">
        <v>295</v>
      </c>
      <c r="B20" s="368" t="s">
        <v>529</v>
      </c>
      <c r="C20" s="396" t="s">
        <v>522</v>
      </c>
      <c r="D20" s="366">
        <v>0</v>
      </c>
      <c r="E20" s="366">
        <v>0</v>
      </c>
      <c r="F20" s="366">
        <v>0</v>
      </c>
      <c r="G20" s="366">
        <v>0</v>
      </c>
      <c r="H20" s="366">
        <v>0</v>
      </c>
      <c r="I20" s="366">
        <v>0</v>
      </c>
      <c r="J20" s="366">
        <v>0</v>
      </c>
      <c r="K20" s="399"/>
      <c r="L20" s="355" t="s">
        <v>336</v>
      </c>
      <c r="M20" s="355">
        <v>83884822128</v>
      </c>
      <c r="N20" s="398" t="s">
        <v>525</v>
      </c>
      <c r="O20" s="356" t="s">
        <v>526</v>
      </c>
      <c r="P20" s="357" t="str">
        <f>'Справочник'!$E$74</f>
        <v xml:space="preserve">Ишмин Тимур Юрьевич</v>
      </c>
      <c r="Q20" s="357" t="str">
        <f>'Справочник'!$F$74</f>
        <v>2-61-14</v>
      </c>
      <c r="R20" s="359" t="s">
        <v>527</v>
      </c>
      <c r="S20" s="359" t="s">
        <v>361</v>
      </c>
    </row>
    <row r="21" ht="60">
      <c r="A21" s="395"/>
      <c r="B21" s="368" t="s">
        <v>530</v>
      </c>
      <c r="C21" s="396" t="s">
        <v>112</v>
      </c>
      <c r="D21" s="362">
        <v>0</v>
      </c>
      <c r="E21" s="362">
        <v>0</v>
      </c>
      <c r="F21" s="362">
        <v>0</v>
      </c>
      <c r="G21" s="362">
        <v>0</v>
      </c>
      <c r="H21" s="362">
        <v>0</v>
      </c>
      <c r="I21" s="362">
        <v>0</v>
      </c>
      <c r="J21" s="362">
        <v>0</v>
      </c>
      <c r="K21" s="399"/>
      <c r="L21" s="355" t="s">
        <v>336</v>
      </c>
      <c r="M21" s="402">
        <v>83884822128</v>
      </c>
      <c r="N21" s="398" t="s">
        <v>525</v>
      </c>
      <c r="O21" s="356" t="s">
        <v>526</v>
      </c>
      <c r="P21" s="357" t="str">
        <f>'Справочник'!$E$74</f>
        <v xml:space="preserve">Ишмин Тимур Юрьевич</v>
      </c>
      <c r="Q21" s="357" t="str">
        <f>'Справочник'!$F$74</f>
        <v>2-61-14</v>
      </c>
      <c r="R21" s="359"/>
      <c r="S21" s="359" t="s">
        <v>361</v>
      </c>
    </row>
    <row r="22" ht="72">
      <c r="A22" s="350">
        <v>40</v>
      </c>
      <c r="B22" s="365" t="s">
        <v>231</v>
      </c>
      <c r="C22" s="396"/>
      <c r="D22" s="385" t="s">
        <v>52</v>
      </c>
      <c r="E22" s="385" t="s">
        <v>52</v>
      </c>
      <c r="F22" s="385" t="s">
        <v>52</v>
      </c>
      <c r="G22" s="385" t="s">
        <v>52</v>
      </c>
      <c r="H22" s="385" t="s">
        <v>52</v>
      </c>
      <c r="I22" s="385" t="s">
        <v>52</v>
      </c>
      <c r="J22" s="385" t="s">
        <v>52</v>
      </c>
      <c r="K22" s="399"/>
      <c r="L22" s="355"/>
      <c r="M22" s="402"/>
      <c r="N22" s="398"/>
      <c r="O22" s="356"/>
      <c r="P22" s="357"/>
      <c r="Q22" s="357"/>
      <c r="R22" s="359" t="s">
        <v>527</v>
      </c>
      <c r="S22" s="359"/>
    </row>
    <row r="23" ht="78.75" customHeight="1">
      <c r="A23" s="395"/>
      <c r="B23" s="365" t="s">
        <v>221</v>
      </c>
      <c r="C23" s="388" t="s">
        <v>531</v>
      </c>
      <c r="D23" s="385">
        <f>IF(D24=0,0,D24/'Организация муниципального упра'!D20)</f>
        <v>136.85700117771032</v>
      </c>
      <c r="E23" s="379">
        <f>IF(E24=0,0,E24/'Организация муниципального упра'!E20)</f>
        <v>108.63740576911097</v>
      </c>
      <c r="F23" s="379">
        <f>IF(F24=0,0,F24/'Организация муниципального упра'!F20)</f>
        <v>179.57684580612758</v>
      </c>
      <c r="G23" s="379">
        <f>IF(G24=0,0,G24/'Организация муниципального упра'!G20)</f>
        <v>187.2972457222823</v>
      </c>
      <c r="H23" s="379">
        <f>IF(H24=0,0,H24/'Организация муниципального упра'!H20)</f>
        <v>181.24207858048163</v>
      </c>
      <c r="I23" s="379">
        <f>IF(I24=0,0,I24/'Организация муниципального упра'!I20)</f>
        <v>170.56222362602654</v>
      </c>
      <c r="J23" s="379">
        <f>IF(J24=0,0,J24/'Организация муниципального упра'!J20)</f>
        <v>163.52201257861634</v>
      </c>
      <c r="K23" s="380" t="s">
        <v>292</v>
      </c>
      <c r="L23" s="355" t="s">
        <v>336</v>
      </c>
      <c r="M23" s="402">
        <v>83884822128</v>
      </c>
      <c r="N23" s="398">
        <v>45040.613194444442</v>
      </c>
      <c r="O23" s="356" t="s">
        <v>463</v>
      </c>
      <c r="P23" s="357" t="str">
        <f>'Справочник'!E76</f>
        <v xml:space="preserve">Мунатова Диана Васильевна</v>
      </c>
      <c r="Q23" s="357" t="str">
        <f>'Справочник'!F76</f>
        <v xml:space="preserve">8 (38822) 2 25 43</v>
      </c>
      <c r="R23" s="359" t="s">
        <v>532</v>
      </c>
      <c r="S23" s="359" t="s">
        <v>361</v>
      </c>
    </row>
    <row r="24" ht="75">
      <c r="A24" s="395" t="s">
        <v>295</v>
      </c>
      <c r="B24" s="368" t="s">
        <v>533</v>
      </c>
      <c r="C24" s="396" t="s">
        <v>515</v>
      </c>
      <c r="D24" s="366">
        <v>2207.9140000000002</v>
      </c>
      <c r="E24" s="366">
        <v>1743.739</v>
      </c>
      <c r="F24" s="366">
        <v>2860.3000000000002</v>
      </c>
      <c r="G24" s="366">
        <v>2944.5</v>
      </c>
      <c r="H24" s="366">
        <v>2860</v>
      </c>
      <c r="I24" s="366">
        <v>2700</v>
      </c>
      <c r="J24" s="366">
        <v>2600</v>
      </c>
      <c r="K24" s="399"/>
      <c r="L24" s="355" t="s">
        <v>534</v>
      </c>
      <c r="M24" s="402">
        <v>83884822128</v>
      </c>
      <c r="N24" s="398">
        <v>45040.613194444442</v>
      </c>
      <c r="O24" s="356" t="s">
        <v>463</v>
      </c>
      <c r="P24" s="357" t="str">
        <f>Справочник!E77</f>
        <v xml:space="preserve">Мунатова Диана Васильевна</v>
      </c>
      <c r="Q24" s="357" t="str">
        <f>Справочник!F77</f>
        <v xml:space="preserve">8 (38822) 2 25 43</v>
      </c>
      <c r="R24" s="359" t="s">
        <v>535</v>
      </c>
      <c r="S24" s="359" t="s">
        <v>361</v>
      </c>
    </row>
    <row r="25" ht="82.5" customHeight="1">
      <c r="A25" s="395"/>
      <c r="B25" s="365" t="s">
        <v>225</v>
      </c>
      <c r="C25" s="388" t="s">
        <v>226</v>
      </c>
      <c r="D25" s="385">
        <f>IF(D26=0,0,D26/D27)</f>
        <v>0.40165319823326268</v>
      </c>
      <c r="E25" s="379">
        <f>IF(E26=0,0,E26/E27)</f>
        <v>0.33516875778672545</v>
      </c>
      <c r="F25" s="379">
        <f t="shared" ref="F25:J25" si="28">IF(F26=0,0,F26/F27)</f>
        <v>0.15555126166970085</v>
      </c>
      <c r="G25" s="379">
        <f t="shared" si="28"/>
        <v>0.23993402907238706</v>
      </c>
      <c r="H25" s="379">
        <f t="shared" si="28"/>
        <v>0.23075250821903998</v>
      </c>
      <c r="I25" s="379">
        <f t="shared" si="28"/>
        <v>0.21860763936540631</v>
      </c>
      <c r="J25" s="379">
        <f t="shared" si="28"/>
        <v>0.20646277051177261</v>
      </c>
      <c r="K25" s="380" t="s">
        <v>292</v>
      </c>
      <c r="L25" s="355" t="s">
        <v>336</v>
      </c>
      <c r="M25" s="355">
        <v>83884822128</v>
      </c>
      <c r="N25" s="398" t="s">
        <v>536</v>
      </c>
      <c r="O25" s="356" t="s">
        <v>537</v>
      </c>
      <c r="P25" s="357" t="str">
        <f>'Справочник'!E78</f>
        <v xml:space="preserve">Мунатова Диана Васильевна</v>
      </c>
      <c r="Q25" s="357" t="str">
        <f>'Справочник'!F78</f>
        <v xml:space="preserve">8 (38822) 2 25 43</v>
      </c>
      <c r="R25" s="359" t="s">
        <v>538</v>
      </c>
      <c r="S25" s="359" t="s">
        <v>361</v>
      </c>
    </row>
    <row r="26" ht="60">
      <c r="A26" s="395" t="s">
        <v>295</v>
      </c>
      <c r="B26" s="368" t="s">
        <v>539</v>
      </c>
      <c r="C26" s="396" t="s">
        <v>518</v>
      </c>
      <c r="D26" s="366">
        <v>9339.2000000000007</v>
      </c>
      <c r="E26" s="366">
        <v>12765.120000000001</v>
      </c>
      <c r="F26" s="366">
        <v>6403.991</v>
      </c>
      <c r="G26" s="403">
        <v>9878</v>
      </c>
      <c r="H26" s="366">
        <v>9500</v>
      </c>
      <c r="I26" s="366">
        <v>9000</v>
      </c>
      <c r="J26" s="366">
        <v>8500</v>
      </c>
      <c r="K26" s="399"/>
      <c r="L26" s="355" t="s">
        <v>336</v>
      </c>
      <c r="M26" s="355">
        <v>83884822128</v>
      </c>
      <c r="N26" s="397" t="s">
        <v>536</v>
      </c>
      <c r="O26" s="356" t="s">
        <v>537</v>
      </c>
      <c r="P26" s="357" t="str">
        <f t="shared" ref="P26:P33" si="29">P25</f>
        <v xml:space="preserve">Мунатова Диана Васильевна</v>
      </c>
      <c r="Q26" s="357" t="str">
        <f t="shared" ref="Q26:Q27" si="30">Q25</f>
        <v xml:space="preserve">8 (38822) 2 25 43</v>
      </c>
      <c r="R26" s="359" t="s">
        <v>540</v>
      </c>
      <c r="S26" s="359" t="s">
        <v>361</v>
      </c>
    </row>
    <row r="27" ht="45">
      <c r="A27" s="395"/>
      <c r="B27" s="368" t="s">
        <v>541</v>
      </c>
      <c r="C27" s="396" t="s">
        <v>149</v>
      </c>
      <c r="D27" s="366">
        <v>23251.900000000001</v>
      </c>
      <c r="E27" s="366">
        <v>38085.650000000001</v>
      </c>
      <c r="F27" s="366">
        <v>41169.650000000001</v>
      </c>
      <c r="G27" s="366">
        <v>41169.650000000001</v>
      </c>
      <c r="H27" s="366">
        <v>41169.650000000001</v>
      </c>
      <c r="I27" s="366">
        <v>41169.650000000001</v>
      </c>
      <c r="J27" s="366">
        <v>41169.650000000001</v>
      </c>
      <c r="K27" s="399"/>
      <c r="L27" s="355" t="s">
        <v>336</v>
      </c>
      <c r="M27" s="355">
        <v>83884822128</v>
      </c>
      <c r="N27" s="398" t="s">
        <v>536</v>
      </c>
      <c r="O27" s="356" t="s">
        <v>537</v>
      </c>
      <c r="P27" s="357" t="str">
        <f t="shared" si="29"/>
        <v xml:space="preserve">Мунатова Диана Васильевна</v>
      </c>
      <c r="Q27" s="357" t="str">
        <f t="shared" si="30"/>
        <v xml:space="preserve">8 (38822) 2 25 43</v>
      </c>
      <c r="R27" s="359" t="s">
        <v>542</v>
      </c>
      <c r="S27" s="359" t="s">
        <v>361</v>
      </c>
    </row>
    <row r="28" ht="45">
      <c r="A28" s="395"/>
      <c r="B28" s="365" t="s">
        <v>227</v>
      </c>
      <c r="C28" s="388" t="s">
        <v>543</v>
      </c>
      <c r="D28" s="385">
        <f>IF(D29=0,0,D29/'Организация муниципального упра'!D20)</f>
        <v>0</v>
      </c>
      <c r="E28" s="379">
        <f>IF(E29=0,0,E29/'Организация муниципального упра'!E20)</f>
        <v>0</v>
      </c>
      <c r="F28" s="379">
        <f>IF(F29=0,0,F29/'Организация муниципального упра'!F20)</f>
        <v>0</v>
      </c>
      <c r="G28" s="379">
        <f>IF(G29=0,0,G29/'Организация муниципального упра'!G20)</f>
        <v>0</v>
      </c>
      <c r="H28" s="379">
        <f>IF(H29=0,0,H29/'Организация муниципального упра'!H20)</f>
        <v>0</v>
      </c>
      <c r="I28" s="379">
        <f>IF(I29=0,0,I29/'Организация муниципального упра'!I20)</f>
        <v>0</v>
      </c>
      <c r="J28" s="379">
        <f>IF(J29=0,0,J29/'Организация муниципального упра'!J20)</f>
        <v>0</v>
      </c>
      <c r="K28" s="401"/>
      <c r="L28" s="355" t="s">
        <v>336</v>
      </c>
      <c r="M28" s="355">
        <v>83884822128</v>
      </c>
      <c r="N28" s="404">
        <v>45034.419444444444</v>
      </c>
      <c r="O28" s="356" t="s">
        <v>537</v>
      </c>
      <c r="P28" s="357" t="str">
        <f t="shared" si="29"/>
        <v xml:space="preserve">Мунатова Диана Васильевна</v>
      </c>
      <c r="Q28" s="357" t="str">
        <f>Q26</f>
        <v xml:space="preserve">8 (38822) 2 25 43</v>
      </c>
      <c r="R28" s="359" t="s">
        <v>544</v>
      </c>
      <c r="S28" s="359" t="s">
        <v>361</v>
      </c>
    </row>
    <row r="29" ht="60">
      <c r="A29" s="395" t="s">
        <v>295</v>
      </c>
      <c r="B29" s="368" t="s">
        <v>545</v>
      </c>
      <c r="C29" s="396" t="s">
        <v>522</v>
      </c>
      <c r="D29" s="366">
        <v>0</v>
      </c>
      <c r="E29" s="366">
        <v>0</v>
      </c>
      <c r="F29" s="366">
        <v>0</v>
      </c>
      <c r="G29" s="366">
        <v>0</v>
      </c>
      <c r="H29" s="366">
        <v>0</v>
      </c>
      <c r="I29" s="366">
        <v>0</v>
      </c>
      <c r="J29" s="366">
        <v>0</v>
      </c>
      <c r="K29" s="399"/>
      <c r="L29" s="355" t="s">
        <v>336</v>
      </c>
      <c r="M29" s="355">
        <v>83884822128</v>
      </c>
      <c r="N29" s="404">
        <v>45034.419444444444</v>
      </c>
      <c r="O29" s="356" t="s">
        <v>537</v>
      </c>
      <c r="P29" s="357" t="str">
        <f t="shared" si="29"/>
        <v xml:space="preserve">Мунатова Диана Васильевна</v>
      </c>
      <c r="Q29" s="357" t="str">
        <f t="shared" ref="Q29:Q33" si="31">Q28</f>
        <v xml:space="preserve">8 (38822) 2 25 43</v>
      </c>
      <c r="R29" s="359" t="s">
        <v>546</v>
      </c>
      <c r="S29" s="359" t="s">
        <v>361</v>
      </c>
    </row>
    <row r="30" ht="76.5" customHeight="1">
      <c r="A30" s="395"/>
      <c r="B30" s="365" t="s">
        <v>229</v>
      </c>
      <c r="C30" s="350" t="s">
        <v>547</v>
      </c>
      <c r="D30" s="385">
        <f>IF(D31=0,0,D31/'Организация муниципального упра'!D20)</f>
        <v>1.2035579247505115</v>
      </c>
      <c r="E30" s="379">
        <f>IF(E31=0,0,E31/'Организация муниципального упра'!E20)</f>
        <v>1.0735156688056822</v>
      </c>
      <c r="F30" s="379">
        <f>IF(F31=0,0,F31/'Организация муниципального упра'!F20)</f>
        <v>1.1187845303867403</v>
      </c>
      <c r="G30" s="379">
        <f>IF(G31=0,0,G31/'Организация муниципального упра'!G20)</f>
        <v>0.93200178105718456</v>
      </c>
      <c r="H30" s="379">
        <f>IF(H31=0,0,H31/'Организация муниципального упра'!H20)</f>
        <v>0.88719898605830172</v>
      </c>
      <c r="I30" s="379">
        <f>IF(I31=0,0,I31/'Организация муниципального упра'!I20)</f>
        <v>0.85281111813013266</v>
      </c>
      <c r="J30" s="379">
        <f>IF(J31=0,0,J31/'Организация муниципального упра'!J20)</f>
        <v>0.75471698113207542</v>
      </c>
      <c r="K30" s="380" t="s">
        <v>292</v>
      </c>
      <c r="L30" s="355" t="s">
        <v>336</v>
      </c>
      <c r="M30" s="355">
        <v>83884822128</v>
      </c>
      <c r="N30" s="356" t="s">
        <v>548</v>
      </c>
      <c r="O30" s="356" t="s">
        <v>537</v>
      </c>
      <c r="P30" s="357" t="str">
        <f t="shared" si="29"/>
        <v xml:space="preserve">Мунатова Диана Васильевна</v>
      </c>
      <c r="Q30" s="357" t="str">
        <f t="shared" si="31"/>
        <v xml:space="preserve">8 (38822) 2 25 43</v>
      </c>
      <c r="R30" s="359" t="s">
        <v>549</v>
      </c>
      <c r="S30" s="359" t="s">
        <v>361</v>
      </c>
    </row>
    <row r="31" ht="68.25" customHeight="1">
      <c r="A31" s="395" t="s">
        <v>295</v>
      </c>
      <c r="B31" s="368" t="s">
        <v>550</v>
      </c>
      <c r="C31" s="352" t="s">
        <v>522</v>
      </c>
      <c r="D31" s="366">
        <v>19.417000000000002</v>
      </c>
      <c r="E31" s="366">
        <v>17.231000000000002</v>
      </c>
      <c r="F31" s="366">
        <v>17.82</v>
      </c>
      <c r="G31" s="366">
        <v>14.651999999999999</v>
      </c>
      <c r="H31" s="366">
        <v>14</v>
      </c>
      <c r="I31" s="366">
        <v>13.5</v>
      </c>
      <c r="J31" s="366">
        <v>12</v>
      </c>
      <c r="K31" s="399"/>
      <c r="L31" s="355" t="s">
        <v>336</v>
      </c>
      <c r="M31" s="355">
        <v>83884822128</v>
      </c>
      <c r="N31" s="356" t="s">
        <v>548</v>
      </c>
      <c r="O31" s="356" t="s">
        <v>537</v>
      </c>
      <c r="P31" s="357" t="str">
        <f t="shared" si="29"/>
        <v xml:space="preserve">Мунатова Диана Васильевна</v>
      </c>
      <c r="Q31" s="357" t="str">
        <f t="shared" si="31"/>
        <v xml:space="preserve">8 (38822) 2 25 43</v>
      </c>
      <c r="R31" s="359" t="s">
        <v>551</v>
      </c>
      <c r="S31" s="359" t="s">
        <v>361</v>
      </c>
    </row>
    <row r="32" ht="65.25" customHeight="1">
      <c r="A32" s="395"/>
      <c r="B32" s="365" t="s">
        <v>230</v>
      </c>
      <c r="C32" s="350" t="s">
        <v>547</v>
      </c>
      <c r="D32" s="385">
        <f>IF(D33=0,0,D33/'Организация муниципального упра'!D20)</f>
        <v>0</v>
      </c>
      <c r="E32" s="379">
        <f>IF(E33=0,0,E33/'Организация муниципального упра'!E20)</f>
        <v>0</v>
      </c>
      <c r="F32" s="379">
        <f>IF(F33=0,0,F33/'Организация муниципального упра'!F20)</f>
        <v>0</v>
      </c>
      <c r="G32" s="379">
        <f>IF(G33=0,0,G33/'Организация муниципального упра'!G20)</f>
        <v>0</v>
      </c>
      <c r="H32" s="379">
        <f>IF(H33=0,0,H33/'Организация муниципального упра'!H20)</f>
        <v>0</v>
      </c>
      <c r="I32" s="379">
        <f>IF(I33=0,0,I33/'Организация муниципального упра'!I20)</f>
        <v>0</v>
      </c>
      <c r="J32" s="379">
        <f>IF(J33=0,0,J33/'Организация муниципального упра'!J20)</f>
        <v>0</v>
      </c>
      <c r="K32" s="380" t="s">
        <v>292</v>
      </c>
      <c r="L32" s="355" t="s">
        <v>336</v>
      </c>
      <c r="M32" s="355">
        <v>83884822128</v>
      </c>
      <c r="N32" s="404">
        <v>45034.419444444444</v>
      </c>
      <c r="O32" s="356" t="s">
        <v>537</v>
      </c>
      <c r="P32" s="357" t="str">
        <f t="shared" si="29"/>
        <v xml:space="preserve">Мунатова Диана Васильевна</v>
      </c>
      <c r="Q32" s="357" t="str">
        <f t="shared" si="31"/>
        <v xml:space="preserve">8 (38822) 2 25 43</v>
      </c>
      <c r="R32" s="359" t="s">
        <v>552</v>
      </c>
      <c r="S32" s="359" t="s">
        <v>361</v>
      </c>
    </row>
    <row r="33" ht="75">
      <c r="A33" s="395" t="s">
        <v>295</v>
      </c>
      <c r="B33" s="372" t="s">
        <v>553</v>
      </c>
      <c r="C33" s="352" t="s">
        <v>522</v>
      </c>
      <c r="D33" s="366">
        <v>0</v>
      </c>
      <c r="E33" s="366">
        <v>0</v>
      </c>
      <c r="F33" s="366">
        <v>0</v>
      </c>
      <c r="G33" s="366">
        <v>0</v>
      </c>
      <c r="H33" s="366">
        <v>0</v>
      </c>
      <c r="I33" s="366">
        <v>0</v>
      </c>
      <c r="J33" s="366">
        <v>0</v>
      </c>
      <c r="K33" s="399"/>
      <c r="L33" s="355" t="s">
        <v>336</v>
      </c>
      <c r="M33" s="355">
        <v>83884822128</v>
      </c>
      <c r="N33" s="404">
        <v>45034.419444444444</v>
      </c>
      <c r="O33" s="356" t="s">
        <v>537</v>
      </c>
      <c r="P33" s="357" t="str">
        <f t="shared" si="29"/>
        <v xml:space="preserve">Мунатова Диана Васильевна</v>
      </c>
      <c r="Q33" s="357" t="str">
        <f t="shared" si="31"/>
        <v xml:space="preserve">8 (38822) 2 25 43</v>
      </c>
      <c r="R33" s="359" t="s">
        <v>554</v>
      </c>
      <c r="S33" s="359" t="s">
        <v>361</v>
      </c>
    </row>
    <row r="34">
      <c r="S34" s="331"/>
    </row>
  </sheetData>
  <sheetProtection algorithmName="SHA-512" hashValue="o07gfYG3veZ4wE5j91NGjCGBMO2pXwirAjVySzVhG4eSe1sj+zxvcBg7ZJd891MCFLHmlpQfa9c6uHUBoJ3Ghw==" saltValue="jY6wISIOFT1DFqON9N8Xpw==" spinCount="100000" autoFilter="1" deleteColumns="1" deleteRows="1" formatCells="1" formatColumns="0" formatRows="0" insertColumns="1" insertHyperlinks="1" insertRows="1" objects="0" pivotTables="1" scenarios="0" selectLockedCells="0" selectUnlockedCells="0" sheet="1" sort="1"/>
  <protectedRanges>
    <protectedRange name="Диапазон1_1" sqref="F1:S1"/>
  </protectedRanges>
  <mergeCells count="9">
    <mergeCell ref="A2:S2"/>
    <mergeCell ref="A3:A4"/>
    <mergeCell ref="B3:B4"/>
    <mergeCell ref="C3:C4"/>
    <mergeCell ref="D3:I3"/>
    <mergeCell ref="K3:K4"/>
    <mergeCell ref="L3:O3"/>
    <mergeCell ref="P3:S3"/>
    <mergeCell ref="B5:O5"/>
  </mergeCells>
  <hyperlinks>
    <hyperlink r:id="rId1" ref="K7"/>
    <hyperlink r:id="rId1" ref="K10"/>
    <hyperlink r:id="rId1" ref="K13"/>
    <hyperlink r:id="rId1" ref="K19"/>
    <hyperlink r:id="rId1" ref="K23"/>
    <hyperlink r:id="rId1" ref="K25"/>
    <hyperlink r:id="rId1" ref="K30"/>
    <hyperlink r:id="rId1" ref="K32"/>
  </hyperlinks>
  <printOptions headings="0" gridLines="0"/>
  <pageMargins left="0.69999999999999996" right="0.69999999999999996" top="0.75" bottom="0.75" header="0.29999999999999999" footer="0.29999999999999999"/>
  <pageSetup paperSize="9" scale="100" firstPageNumber="2147483648" fitToWidth="1" fitToHeight="1" pageOrder="downThenOver" orientation="portrait" usePrinterDefaults="1" blackAndWhite="0" draft="0" cellComments="none" useFirstPageNumber="0" errors="displayed" horizontalDpi="600" verticalDpi="600" copies="1"/>
  <headerFooter/>
  <legacyDrawing r:id="rId4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70" workbookViewId="0">
      <pane xSplit="3" ySplit="5" topLeftCell="D6" activePane="bottomRight" state="frozen"/>
      <selection activeCell="K1" activeCellId="0" sqref="K:K"/>
    </sheetView>
  </sheetViews>
  <sheetFormatPr defaultColWidth="8.85546875" defaultRowHeight="12.6"/>
  <cols>
    <col customWidth="1" min="1" max="1" style="331" width="13.28515625"/>
    <col customWidth="1" min="2" max="2" style="331" width="44.28515625"/>
    <col customWidth="1" min="3" max="3" style="377" width="19.28515625"/>
    <col customWidth="1" hidden="1" min="4" max="4" style="331" width="12"/>
    <col customWidth="1" min="5" max="10" style="331" width="12"/>
    <col customWidth="1" hidden="1" min="11" max="11" style="331" width="11.85546875"/>
    <col customWidth="1" min="12" max="12" style="390" width="17.28515625"/>
    <col customWidth="1" min="13" max="13" style="390" width="16.7109375"/>
    <col customWidth="1" min="14" max="14" style="390" width="16.5703125"/>
    <col customWidth="1" min="15" max="15" style="390" width="17.28515625"/>
    <col customWidth="1" min="16" max="16" style="390" width="16.85546875"/>
    <col customWidth="1" min="17" max="17" style="390" width="26.140625"/>
    <col customWidth="1" min="18" max="18" style="390" width="13.85546875"/>
    <col customWidth="1" min="19" max="19" style="390" width="17.7109375"/>
    <col min="20" max="16384" style="331" width="8.85546875"/>
  </cols>
  <sheetData>
    <row r="1" s="158" customFormat="1" ht="18.75">
      <c r="A1" s="160"/>
      <c r="B1" s="238" t="str">
        <f>'Экономическое развитие'!$B$1</f>
        <v xml:space="preserve">МО "Усть-Коксинский район"</v>
      </c>
      <c r="C1" s="239"/>
      <c r="K1" s="158" t="s">
        <v>555</v>
      </c>
    </row>
    <row r="2" ht="53.450000000000003" customHeight="1">
      <c r="A2" s="333" t="str">
        <f>'Экономическое развитие'!A2:K2</f>
        <v xml:space="preserve">Заочное согласование показателей для оценки эфективности деятельности органов местного самоуправления  муниципальных районов и городского округа в Республике Алтай за 2022 год и пояснительных записок к ним</v>
      </c>
      <c r="B2" s="333"/>
      <c r="C2" s="333"/>
      <c r="D2" s="333"/>
      <c r="E2" s="333"/>
      <c r="F2" s="333"/>
      <c r="G2" s="333"/>
      <c r="H2" s="333"/>
      <c r="I2" s="333"/>
      <c r="J2" s="333"/>
      <c r="K2" s="333"/>
      <c r="L2" s="333"/>
      <c r="M2" s="333"/>
      <c r="N2" s="333"/>
      <c r="O2" s="333"/>
      <c r="P2" s="333"/>
      <c r="Q2" s="333"/>
      <c r="R2" s="333"/>
      <c r="S2" s="333"/>
    </row>
    <row r="3" ht="22.899999999999999" customHeight="1">
      <c r="A3" s="179" t="s">
        <v>3</v>
      </c>
      <c r="B3" s="179" t="s">
        <v>276</v>
      </c>
      <c r="C3" s="334" t="s">
        <v>5</v>
      </c>
      <c r="D3" s="179" t="s">
        <v>278</v>
      </c>
      <c r="E3" s="179"/>
      <c r="F3" s="179"/>
      <c r="G3" s="179"/>
      <c r="H3" s="179"/>
      <c r="I3" s="179"/>
      <c r="J3" s="179"/>
      <c r="K3" s="335" t="s">
        <v>279</v>
      </c>
      <c r="L3" s="391" t="s">
        <v>280</v>
      </c>
      <c r="M3" s="356"/>
      <c r="N3" s="356"/>
      <c r="O3" s="356"/>
      <c r="P3" s="392" t="s">
        <v>281</v>
      </c>
      <c r="Q3" s="359"/>
      <c r="R3" s="359"/>
      <c r="S3" s="359"/>
    </row>
    <row r="4" ht="76.900000000000006" customHeight="1">
      <c r="A4" s="179"/>
      <c r="B4" s="179"/>
      <c r="C4" s="340"/>
      <c r="D4" s="341">
        <v>2019</v>
      </c>
      <c r="E4" s="342">
        <v>2020</v>
      </c>
      <c r="F4" s="343">
        <v>2021</v>
      </c>
      <c r="G4" s="344">
        <v>2022</v>
      </c>
      <c r="H4" s="341">
        <v>2023</v>
      </c>
      <c r="I4" s="341">
        <v>2024</v>
      </c>
      <c r="J4" s="341">
        <v>2025</v>
      </c>
      <c r="K4" s="335"/>
      <c r="L4" s="391" t="s">
        <v>282</v>
      </c>
      <c r="M4" s="391" t="s">
        <v>453</v>
      </c>
      <c r="N4" s="391" t="s">
        <v>454</v>
      </c>
      <c r="O4" s="391" t="s">
        <v>455</v>
      </c>
      <c r="P4" s="392" t="s">
        <v>282</v>
      </c>
      <c r="Q4" s="392" t="s">
        <v>456</v>
      </c>
      <c r="R4" s="392" t="s">
        <v>457</v>
      </c>
      <c r="S4" s="392" t="s">
        <v>458</v>
      </c>
    </row>
    <row r="5" ht="51.600000000000001" customHeight="1">
      <c r="A5" s="345"/>
      <c r="B5" s="180" t="s">
        <v>556</v>
      </c>
      <c r="C5" s="405"/>
      <c r="D5" s="405"/>
      <c r="E5" s="405"/>
      <c r="F5" s="405"/>
      <c r="G5" s="405"/>
      <c r="H5" s="405"/>
      <c r="I5" s="405"/>
      <c r="J5" s="405"/>
      <c r="K5" s="405"/>
      <c r="L5" s="405"/>
      <c r="M5" s="405"/>
      <c r="N5" s="405"/>
      <c r="O5" s="406"/>
      <c r="P5" s="359"/>
      <c r="Q5" s="359"/>
      <c r="R5" s="359"/>
      <c r="S5" s="359"/>
    </row>
    <row r="6" ht="275.44999999999999" customHeight="1">
      <c r="A6" s="350">
        <v>41</v>
      </c>
      <c r="B6" s="365" t="s">
        <v>236</v>
      </c>
      <c r="C6" s="388"/>
      <c r="D6" s="393"/>
      <c r="E6" s="393"/>
      <c r="F6" s="394"/>
      <c r="G6" s="394"/>
      <c r="H6" s="394"/>
      <c r="I6" s="394"/>
      <c r="J6" s="394"/>
      <c r="K6" s="373"/>
      <c r="L6" s="356"/>
      <c r="M6" s="356"/>
      <c r="N6" s="356"/>
      <c r="O6" s="356"/>
      <c r="P6" s="359"/>
      <c r="Q6" s="359"/>
      <c r="R6" s="359"/>
      <c r="S6" s="359"/>
    </row>
    <row r="7" ht="53.450000000000003" customHeight="1">
      <c r="A7" s="395"/>
      <c r="B7" s="368" t="s">
        <v>237</v>
      </c>
      <c r="C7" s="396" t="s">
        <v>238</v>
      </c>
      <c r="D7" s="379">
        <v>87</v>
      </c>
      <c r="E7" s="385">
        <v>84.400000000000006</v>
      </c>
      <c r="F7" s="385">
        <v>78.099999999999994</v>
      </c>
      <c r="G7" s="385">
        <v>83.140000000000001</v>
      </c>
      <c r="H7" s="385">
        <v>85</v>
      </c>
      <c r="I7" s="385">
        <v>90</v>
      </c>
      <c r="J7" s="385">
        <v>90</v>
      </c>
      <c r="K7" s="380" t="s">
        <v>292</v>
      </c>
      <c r="L7" s="355" t="s">
        <v>359</v>
      </c>
      <c r="M7" s="355">
        <v>83884822283</v>
      </c>
      <c r="N7" s="397">
        <v>45028.475694444445</v>
      </c>
      <c r="O7" s="190" t="s">
        <v>360</v>
      </c>
      <c r="P7" s="357" t="str">
        <f>Справочник!E82</f>
        <v xml:space="preserve">Шеверова Марина Алесандровна</v>
      </c>
      <c r="Q7" s="357" t="str">
        <f>Справочник!F82</f>
        <v xml:space="preserve">8 (38822) 2 45 27</v>
      </c>
      <c r="R7" s="407" t="s">
        <v>557</v>
      </c>
      <c r="S7" s="359" t="s">
        <v>558</v>
      </c>
    </row>
    <row r="8" ht="45">
      <c r="A8" s="395"/>
      <c r="B8" s="368" t="s">
        <v>243</v>
      </c>
      <c r="C8" s="396" t="s">
        <v>238</v>
      </c>
      <c r="D8" s="379">
        <v>86.170000000000002</v>
      </c>
      <c r="E8" s="385">
        <v>87.840000000000003</v>
      </c>
      <c r="F8" s="385">
        <v>87.519999999999996</v>
      </c>
      <c r="G8" s="385">
        <v>84.799999999999997</v>
      </c>
      <c r="H8" s="385">
        <v>88</v>
      </c>
      <c r="I8" s="385">
        <v>90</v>
      </c>
      <c r="J8" s="385">
        <v>90</v>
      </c>
      <c r="K8" s="399"/>
      <c r="L8" s="233" t="s">
        <v>353</v>
      </c>
      <c r="M8" s="233">
        <v>89136923110</v>
      </c>
      <c r="N8" s="234" t="s">
        <v>559</v>
      </c>
      <c r="O8" s="235" t="s">
        <v>560</v>
      </c>
      <c r="P8" s="357" t="str">
        <f>'Справочник'!E83</f>
        <v xml:space="preserve">Бочкарева Ирина Александровна</v>
      </c>
      <c r="Q8" s="357" t="str">
        <f>'Справочник'!F83</f>
        <v xml:space="preserve">8 (38822) 4 77 83</v>
      </c>
      <c r="R8" s="359" t="s">
        <v>561</v>
      </c>
      <c r="S8" s="359" t="s">
        <v>361</v>
      </c>
    </row>
    <row r="9" ht="30">
      <c r="A9" s="395"/>
      <c r="B9" s="368" t="s">
        <v>248</v>
      </c>
      <c r="C9" s="396" t="s">
        <v>238</v>
      </c>
      <c r="D9" s="379">
        <v>0</v>
      </c>
      <c r="E9" s="385">
        <v>0</v>
      </c>
      <c r="F9" s="385">
        <v>0</v>
      </c>
      <c r="G9" s="385">
        <v>0</v>
      </c>
      <c r="H9" s="385">
        <v>0</v>
      </c>
      <c r="I9" s="385">
        <v>0</v>
      </c>
      <c r="J9" s="385">
        <v>0</v>
      </c>
      <c r="K9" s="399"/>
      <c r="L9" s="355"/>
      <c r="M9" s="355"/>
      <c r="N9" s="356"/>
      <c r="O9" s="408"/>
      <c r="P9" s="357" t="str">
        <f>'Справочник'!E84</f>
        <v xml:space="preserve">Белеева Байсура Павловна</v>
      </c>
      <c r="Q9" s="357" t="str">
        <f>'Справочник'!F84</f>
        <v xml:space="preserve">8 (38822) 4 77 39</v>
      </c>
      <c r="R9" s="407" t="s">
        <v>562</v>
      </c>
      <c r="S9" s="359" t="s">
        <v>361</v>
      </c>
    </row>
    <row r="10" ht="45">
      <c r="B10" s="373" t="s">
        <v>253</v>
      </c>
      <c r="C10" s="409" t="s">
        <v>238</v>
      </c>
      <c r="D10" s="373"/>
      <c r="E10" s="410">
        <v>0</v>
      </c>
      <c r="F10" s="410">
        <v>0</v>
      </c>
      <c r="G10" s="410">
        <v>0</v>
      </c>
      <c r="H10" s="410">
        <v>0</v>
      </c>
      <c r="I10" s="410">
        <v>0</v>
      </c>
      <c r="J10" s="410">
        <v>0</v>
      </c>
      <c r="K10" s="373"/>
      <c r="L10" s="356"/>
      <c r="M10" s="356"/>
      <c r="N10" s="356"/>
      <c r="O10" s="411" t="s">
        <v>507</v>
      </c>
      <c r="P10" s="357" t="str">
        <f>'Справочник'!E85</f>
        <v xml:space="preserve">Чернышова Татьяна Анатольевна</v>
      </c>
      <c r="Q10" s="357" t="str">
        <f>'Справочник'!F85</f>
        <v xml:space="preserve">8 (38822) 2 64 91</v>
      </c>
      <c r="R10" s="389" t="s">
        <v>563</v>
      </c>
      <c r="S10" s="389" t="s">
        <v>361</v>
      </c>
    </row>
    <row r="11">
      <c r="P11" s="412"/>
      <c r="Q11" s="412"/>
      <c r="R11" s="412"/>
      <c r="S11" s="412"/>
    </row>
    <row r="12">
      <c r="P12" s="412"/>
      <c r="Q12" s="412"/>
      <c r="R12" s="412"/>
      <c r="S12" s="412"/>
    </row>
  </sheetData>
  <sheetProtection autoFilter="1" deleteColumns="1" deleteRows="1" formatCells="1" formatColumns="0" formatRows="0" insertColumns="1" insertHyperlinks="1" insertRows="1" pivotTables="1" selectLockedCells="0" selectUnlockedCells="0" sheet="0" sort="1"/>
  <protectedRanges>
    <protectedRange name="Диапазон1_1" sqref="F1:S1"/>
    <protectedRange name="Диапазон2" sqref="N8:O8"/>
  </protectedRanges>
  <mergeCells count="9">
    <mergeCell ref="A2:S2"/>
    <mergeCell ref="A3:A4"/>
    <mergeCell ref="B3:B4"/>
    <mergeCell ref="C3:C4"/>
    <mergeCell ref="D3:I3"/>
    <mergeCell ref="K3:K4"/>
    <mergeCell ref="L3:O3"/>
    <mergeCell ref="P3:S3"/>
    <mergeCell ref="B5:O5"/>
  </mergeCells>
  <hyperlinks>
    <hyperlink r:id="rId1" ref="K7"/>
  </hyperlinks>
  <printOptions headings="0" gridLines="0"/>
  <pageMargins left="0.69999999999999996" right="0.69999999999999996" top="0.75" bottom="0.75" header="0.29999999999999999" footer="0.29999999999999999"/>
  <pageSetup paperSize="9" scale="100" firstPageNumber="2147483648" fitToWidth="1" fitToHeight="1" pageOrder="downThenOver" orientation="portrait" usePrinterDefaults="1" blackAndWhite="0" draft="0" cellComments="none" useFirstPageNumber="0" errors="displayed" horizontalDpi="600" verticalDpi="600" copies="1"/>
  <headerFooter/>
  <legacyDrawing r:id="rId4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F8" activeCellId="0" sqref="F8"/>
    </sheetView>
  </sheetViews>
  <sheetFormatPr defaultRowHeight="12.75"/>
  <cols>
    <col customWidth="1" min="1" max="1" style="413" width="7.140625"/>
    <col customWidth="1" min="2" max="2" width="31.7109375"/>
    <col customWidth="1" min="3" max="3" width="11"/>
    <col customWidth="1" hidden="1" min="4" max="4" width="0"/>
    <col min="10" max="10" style="1" width="9.140625"/>
    <col customWidth="1" min="11" max="11" width="13.28515625"/>
  </cols>
  <sheetData>
    <row r="2">
      <c r="A2" s="414"/>
      <c r="B2" s="414"/>
      <c r="C2" s="414" t="s">
        <v>277</v>
      </c>
      <c r="D2" s="414" t="s">
        <v>278</v>
      </c>
      <c r="E2" s="414" t="s">
        <v>278</v>
      </c>
      <c r="F2" s="414" t="s">
        <v>278</v>
      </c>
      <c r="G2" s="414" t="s">
        <v>278</v>
      </c>
      <c r="H2" s="414" t="s">
        <v>278</v>
      </c>
      <c r="I2" s="414" t="s">
        <v>278</v>
      </c>
      <c r="J2" s="414"/>
      <c r="K2" s="414" t="s">
        <v>564</v>
      </c>
    </row>
    <row r="3">
      <c r="A3" s="414"/>
      <c r="B3" s="414"/>
      <c r="C3" s="414" t="s">
        <v>277</v>
      </c>
      <c r="D3" s="414">
        <v>2019</v>
      </c>
      <c r="E3" s="414">
        <v>2020</v>
      </c>
      <c r="F3" s="414">
        <v>2021</v>
      </c>
      <c r="G3" s="414">
        <v>2022</v>
      </c>
      <c r="H3" s="414">
        <v>2023</v>
      </c>
      <c r="I3" s="414">
        <v>2024</v>
      </c>
      <c r="J3" s="414">
        <v>2025</v>
      </c>
      <c r="K3" s="414" t="s">
        <v>564</v>
      </c>
    </row>
    <row r="4">
      <c r="A4" s="414" t="s">
        <v>289</v>
      </c>
      <c r="B4" s="415" t="s">
        <v>289</v>
      </c>
      <c r="C4" s="415" t="s">
        <v>289</v>
      </c>
      <c r="D4" s="415" t="s">
        <v>289</v>
      </c>
      <c r="E4" s="415" t="s">
        <v>289</v>
      </c>
      <c r="F4" s="415" t="s">
        <v>289</v>
      </c>
      <c r="G4" s="415" t="s">
        <v>289</v>
      </c>
      <c r="H4" s="415" t="s">
        <v>289</v>
      </c>
      <c r="I4" s="415" t="s">
        <v>289</v>
      </c>
      <c r="J4" s="415"/>
      <c r="K4" s="415" t="s">
        <v>289</v>
      </c>
    </row>
    <row r="5" ht="31.5">
      <c r="A5" s="416" t="s">
        <v>565</v>
      </c>
      <c r="B5" s="417" t="s">
        <v>13</v>
      </c>
      <c r="C5" s="417" t="s">
        <v>14</v>
      </c>
      <c r="D5" s="418">
        <f>'Экономическое развитие'!D6</f>
        <v>288.22909564247198</v>
      </c>
      <c r="E5" s="418">
        <f>'Экономическое развитие'!E6</f>
        <v>291.59627057130342</v>
      </c>
      <c r="F5" s="418">
        <f>'Экономическое развитие'!F6</f>
        <v>307.40157480314957</v>
      </c>
      <c r="G5" s="418">
        <f>'Экономическое развитие'!G6</f>
        <v>323.11516155758079</v>
      </c>
      <c r="H5" s="418">
        <f>'Экономическое развитие'!H6</f>
        <v>325.64364007137391</v>
      </c>
      <c r="I5" s="418">
        <f>'Экономическое развитие'!I6</f>
        <v>326.2601159752756</v>
      </c>
      <c r="J5" s="418">
        <f>'Экономическое развитие'!J6</f>
        <v>326.87651331719121</v>
      </c>
      <c r="K5" s="419"/>
    </row>
    <row r="6" ht="63">
      <c r="A6" s="416" t="s">
        <v>304</v>
      </c>
      <c r="B6" s="417" t="s">
        <v>305</v>
      </c>
      <c r="C6" s="417" t="s">
        <v>22</v>
      </c>
      <c r="D6" s="418">
        <f>'Экономическое развитие'!D9</f>
        <v>26.315789473684209</v>
      </c>
      <c r="E6" s="418">
        <f>'Экономическое развитие'!E9</f>
        <v>25.056579372777239</v>
      </c>
      <c r="F6" s="418">
        <f>'Экономическое развитие'!F9</f>
        <v>22.020202020202021</v>
      </c>
      <c r="G6" s="418">
        <f>'Экономическое развитие'!G9</f>
        <v>23.36259284267387</v>
      </c>
      <c r="H6" s="418">
        <f>'Экономическое развитие'!H9</f>
        <v>23.586810228802154</v>
      </c>
      <c r="I6" s="418">
        <f>'Экономическое развитие'!I9</f>
        <v>23.697478991596636</v>
      </c>
      <c r="J6" s="418">
        <f>'Экономическое развитие'!J9</f>
        <v>23.774345198119544</v>
      </c>
      <c r="K6" s="419"/>
    </row>
    <row r="7" ht="31.5">
      <c r="A7" s="416" t="s">
        <v>566</v>
      </c>
      <c r="B7" s="417" t="s">
        <v>23</v>
      </c>
      <c r="C7" s="417" t="s">
        <v>24</v>
      </c>
      <c r="D7" s="418">
        <f>'Экономическое развитие'!D13</f>
        <v>218236.40984317858</v>
      </c>
      <c r="E7" s="418">
        <f>'Экономическое развитие'!E13</f>
        <v>11555.417107968353</v>
      </c>
      <c r="F7" s="418">
        <f>'Экономическое развитие'!F13</f>
        <v>5520.9065796082368</v>
      </c>
      <c r="G7" s="418">
        <f>'Экономическое развитие'!G13</f>
        <v>6106.354557598117</v>
      </c>
      <c r="H7" s="418">
        <f>'Экономическое развитие'!H13</f>
        <v>6320.7807351077272</v>
      </c>
      <c r="I7" s="418">
        <f>'Экономическое развитие'!I13</f>
        <v>6552.8477574226126</v>
      </c>
      <c r="J7" s="418">
        <f>'Экономическое развитие'!J13</f>
        <v>6784.9603773584904</v>
      </c>
      <c r="K7" s="419"/>
    </row>
    <row r="8" ht="52.5">
      <c r="A8" s="416" t="s">
        <v>567</v>
      </c>
      <c r="B8" s="417" t="s">
        <v>30</v>
      </c>
      <c r="C8" s="417" t="s">
        <v>22</v>
      </c>
      <c r="D8" s="418">
        <f>'Экономическое развитие'!D16</f>
        <v>30.015135741121352</v>
      </c>
      <c r="E8" s="418">
        <f>'Экономическое развитие'!E16</f>
        <v>30.057826443460634</v>
      </c>
      <c r="F8" s="418">
        <f>'Экономическое развитие'!F16</f>
        <v>30.084494049503313</v>
      </c>
      <c r="G8" s="418">
        <f>'Экономическое развитие'!G16</f>
        <v>30.146848792374225</v>
      </c>
      <c r="H8" s="418">
        <f>'Экономическое развитие'!H16</f>
        <v>30.18099330906912</v>
      </c>
      <c r="I8" s="418">
        <f>'Экономическое развитие'!I16</f>
        <v>30.227318701715429</v>
      </c>
      <c r="J8" s="418">
        <f>'Экономическое развитие'!J16</f>
        <v>30.265923195587352</v>
      </c>
      <c r="K8" s="419"/>
    </row>
    <row r="9" ht="21">
      <c r="A9" s="416" t="s">
        <v>568</v>
      </c>
      <c r="B9" s="417" t="s">
        <v>35</v>
      </c>
      <c r="C9" s="417" t="s">
        <v>569</v>
      </c>
      <c r="D9" s="418">
        <f>'Экономическое развитие'!D19</f>
        <v>90.476190476190482</v>
      </c>
      <c r="E9" s="418">
        <f>'Экономическое развитие'!E19</f>
        <v>100</v>
      </c>
      <c r="F9" s="418">
        <f>'Экономическое развитие'!F19</f>
        <v>94.73684210526315</v>
      </c>
      <c r="G9" s="418">
        <f>'Экономическое развитие'!G19</f>
        <v>94.73684210526315</v>
      </c>
      <c r="H9" s="418">
        <f>'Экономическое развитие'!H19</f>
        <v>94.73684210526315</v>
      </c>
      <c r="I9" s="418">
        <f>'Экономическое развитие'!I19</f>
        <v>94.73684210526315</v>
      </c>
      <c r="J9" s="418">
        <f>'Экономическое развитие'!J19</f>
        <v>94.73684210526315</v>
      </c>
      <c r="K9" s="419"/>
    </row>
    <row r="10" ht="52.5">
      <c r="A10" s="416" t="s">
        <v>570</v>
      </c>
      <c r="B10" s="417" t="s">
        <v>331</v>
      </c>
      <c r="C10" s="417" t="s">
        <v>22</v>
      </c>
      <c r="D10" s="418">
        <f>'Экономическое развитие'!D22</f>
        <v>84.991680532445926</v>
      </c>
      <c r="E10" s="418">
        <f>'Экономическое развитие'!E22</f>
        <v>59.032038173142467</v>
      </c>
      <c r="F10" s="418">
        <f>'Экономическое развитие'!F22</f>
        <v>59.032038173142467</v>
      </c>
      <c r="G10" s="418">
        <f>'Экономическое развитие'!G22</f>
        <v>58.991825613079008</v>
      </c>
      <c r="H10" s="418">
        <f>'Экономическое развитие'!H22</f>
        <v>58.583106267029969</v>
      </c>
      <c r="I10" s="418">
        <f>'Экономическое развитие'!I22</f>
        <v>58.242506811989095</v>
      </c>
      <c r="J10" s="418">
        <f>'Экономическое развитие'!J22</f>
        <v>57.901907356948222</v>
      </c>
      <c r="K10" s="419"/>
    </row>
    <row r="11" ht="73.5">
      <c r="A11" s="416" t="s">
        <v>571</v>
      </c>
      <c r="B11" s="417" t="s">
        <v>343</v>
      </c>
      <c r="C11" s="417" t="s">
        <v>22</v>
      </c>
      <c r="D11" s="418">
        <f>'Экономическое развитие'!D25</f>
        <v>0</v>
      </c>
      <c r="E11" s="418">
        <f>'Экономическое развитие'!E25</f>
        <v>-1.1332561233230682e-14</v>
      </c>
      <c r="F11" s="418">
        <f>'Экономическое развитие'!F25</f>
        <v>0</v>
      </c>
      <c r="G11" s="418">
        <f>'Экономическое развитие'!G25</f>
        <v>0</v>
      </c>
      <c r="H11" s="418">
        <f>'Экономическое развитие'!H25</f>
        <v>0.3168567807351077</v>
      </c>
      <c r="I11" s="418">
        <f>'Экономическое развитие'!I25</f>
        <v>0.56854074542008848</v>
      </c>
      <c r="J11" s="418">
        <f>'Экономическое развитие'!J25</f>
        <v>0.94339622641509435</v>
      </c>
      <c r="K11" s="419"/>
    </row>
    <row r="12" ht="21">
      <c r="A12" s="420" t="s">
        <v>572</v>
      </c>
      <c r="B12" s="417" t="s">
        <v>51</v>
      </c>
      <c r="C12" s="417" t="s">
        <v>573</v>
      </c>
      <c r="D12" s="421"/>
      <c r="E12" s="421"/>
      <c r="F12" s="421"/>
      <c r="G12" s="421"/>
      <c r="H12" s="421"/>
      <c r="I12" s="421"/>
      <c r="J12" s="421"/>
      <c r="K12" s="422"/>
    </row>
    <row r="13" ht="31.5">
      <c r="A13" s="423"/>
      <c r="B13" s="417" t="s">
        <v>54</v>
      </c>
      <c r="C13" s="417" t="s">
        <v>24</v>
      </c>
      <c r="D13" s="418">
        <f>'Экономическое развитие'!D28</f>
        <v>24755.599999999999</v>
      </c>
      <c r="E13" s="418">
        <f>'Экономическое развитие'!E28</f>
        <v>27305.200000000001</v>
      </c>
      <c r="F13" s="418">
        <f>'Экономическое развитие'!F28</f>
        <v>29234.799999999999</v>
      </c>
      <c r="G13" s="418">
        <f>'Экономическое развитие'!G28</f>
        <v>34009.400000000001</v>
      </c>
      <c r="H13" s="418">
        <f>'Экономическое развитие'!H28</f>
        <v>37409.900000000001</v>
      </c>
      <c r="I13" s="418">
        <f>'Экономическое развитие'!I28</f>
        <v>41150.889999999999</v>
      </c>
      <c r="J13" s="418">
        <f>'Экономическое развитие'!J28</f>
        <v>41150.889999999999</v>
      </c>
      <c r="K13" s="419"/>
    </row>
    <row r="14" ht="21">
      <c r="A14" s="423"/>
      <c r="B14" s="417" t="s">
        <v>352</v>
      </c>
      <c r="C14" s="417" t="s">
        <v>24</v>
      </c>
      <c r="D14" s="418">
        <f>'Экономическое развитие'!D29</f>
        <v>21078.799999999999</v>
      </c>
      <c r="E14" s="418">
        <f>'Экономическое развитие'!E29</f>
        <v>21969.799999999999</v>
      </c>
      <c r="F14" s="418">
        <f>'Экономическое развитие'!F29</f>
        <v>25179.900000000001</v>
      </c>
      <c r="G14" s="418">
        <f>'Экономическое развитие'!G29</f>
        <v>28698.299999999999</v>
      </c>
      <c r="H14" s="418">
        <f>'Экономическое развитие'!H29</f>
        <v>29845</v>
      </c>
      <c r="I14" s="418">
        <f>'Экономическое развитие'!I29</f>
        <v>31038</v>
      </c>
      <c r="J14" s="418">
        <f>'Экономическое развитие'!J29</f>
        <v>31038</v>
      </c>
      <c r="K14" s="419"/>
    </row>
    <row r="15" ht="21">
      <c r="A15" s="423"/>
      <c r="B15" s="417" t="s">
        <v>574</v>
      </c>
      <c r="C15" s="417" t="s">
        <v>24</v>
      </c>
      <c r="D15" s="418">
        <f>'Экономическое развитие'!D30</f>
        <v>23301.799999999999</v>
      </c>
      <c r="E15" s="418">
        <f>'Экономическое развитие'!E30</f>
        <v>25740.700000000001</v>
      </c>
      <c r="F15" s="418">
        <f>'Экономическое развитие'!F30</f>
        <v>30619.099999999999</v>
      </c>
      <c r="G15" s="418">
        <f>'Экономическое развитие'!G30</f>
        <v>35589.099999999999</v>
      </c>
      <c r="H15" s="418">
        <f>'Экономическое развитие'!H30</f>
        <v>37012</v>
      </c>
      <c r="I15" s="418">
        <f>'Экономическое развитие'!I30</f>
        <v>38492</v>
      </c>
      <c r="J15" s="418">
        <f>'Экономическое развитие'!J30</f>
        <v>38492</v>
      </c>
      <c r="K15" s="419"/>
    </row>
    <row r="16" ht="21">
      <c r="A16" s="423"/>
      <c r="B16" s="417" t="s">
        <v>67</v>
      </c>
      <c r="C16" s="417" t="s">
        <v>24</v>
      </c>
      <c r="D16" s="418">
        <f>'Экономическое развитие'!D31</f>
        <v>25762</v>
      </c>
      <c r="E16" s="418">
        <f>'Экономическое развитие'!E31</f>
        <v>27578.099999999999</v>
      </c>
      <c r="F16" s="418">
        <f>'Экономическое развитие'!F31</f>
        <v>33950.599999999999</v>
      </c>
      <c r="G16" s="418">
        <f>'Экономическое развитие'!G31</f>
        <v>40117.900000000001</v>
      </c>
      <c r="H16" s="418">
        <f>'Экономическое развитие'!H31</f>
        <v>41721</v>
      </c>
      <c r="I16" s="418">
        <f>'Экономическое развитие'!I31</f>
        <v>43389</v>
      </c>
      <c r="J16" s="418">
        <f>'Экономическое развитие'!J31</f>
        <v>43389</v>
      </c>
      <c r="K16" s="419"/>
    </row>
    <row r="17" ht="21">
      <c r="A17" s="423"/>
      <c r="B17" s="417" t="s">
        <v>69</v>
      </c>
      <c r="C17" s="417" t="s">
        <v>24</v>
      </c>
      <c r="D17" s="418">
        <f>'Экономическое развитие'!D32</f>
        <v>26581</v>
      </c>
      <c r="E17" s="418">
        <f>'Экономическое развитие'!E32</f>
        <v>27695</v>
      </c>
      <c r="F17" s="418" t="str">
        <f>'Экономическое развитие'!F32</f>
        <v>30269.30</v>
      </c>
      <c r="G17" s="418">
        <f>'Экономическое развитие'!G32</f>
        <v>31169</v>
      </c>
      <c r="H17" s="418">
        <f>'Экономическое развитие'!H32</f>
        <v>37704.910000000003</v>
      </c>
      <c r="I17" s="418">
        <f>'Экономическое развитие'!I32</f>
        <v>40345.5</v>
      </c>
      <c r="J17" s="418">
        <f>'Экономическое развитие'!J32</f>
        <v>43151.040000000001</v>
      </c>
      <c r="K17" s="419"/>
    </row>
    <row r="18" ht="29.449999999999999" customHeight="1">
      <c r="A18" s="424"/>
      <c r="B18" s="417" t="s">
        <v>77</v>
      </c>
      <c r="C18" s="417" t="s">
        <v>24</v>
      </c>
      <c r="D18" s="418">
        <f>'Экономическое развитие'!D33</f>
        <v>0</v>
      </c>
      <c r="E18" s="418">
        <f>'Экономическое развитие'!E33</f>
        <v>0</v>
      </c>
      <c r="F18" s="418">
        <f>'Экономическое развитие'!F33</f>
        <v>0</v>
      </c>
      <c r="G18" s="418">
        <f>'Экономическое развитие'!G33</f>
        <v>0</v>
      </c>
      <c r="H18" s="418">
        <f>'Экономическое развитие'!H33</f>
        <v>0</v>
      </c>
      <c r="I18" s="418">
        <f>'Экономическое развитие'!I33</f>
        <v>0</v>
      </c>
      <c r="J18" s="418">
        <f>'Экономическое развитие'!J33</f>
        <v>0</v>
      </c>
      <c r="K18" s="419"/>
    </row>
    <row r="19">
      <c r="A19" s="425" t="s">
        <v>362</v>
      </c>
      <c r="B19" s="426" t="s">
        <v>362</v>
      </c>
      <c r="C19" s="426" t="s">
        <v>362</v>
      </c>
      <c r="D19" s="426" t="s">
        <v>362</v>
      </c>
      <c r="E19" s="426" t="s">
        <v>362</v>
      </c>
      <c r="F19" s="426" t="s">
        <v>362</v>
      </c>
      <c r="G19" s="426" t="s">
        <v>362</v>
      </c>
      <c r="H19" s="426" t="s">
        <v>362</v>
      </c>
      <c r="I19" s="426" t="s">
        <v>362</v>
      </c>
      <c r="J19" s="426"/>
      <c r="K19" s="426" t="s">
        <v>362</v>
      </c>
    </row>
    <row r="20" ht="52.5">
      <c r="A20" s="416" t="s">
        <v>575</v>
      </c>
      <c r="B20" s="417" t="s">
        <v>576</v>
      </c>
      <c r="C20" s="417" t="s">
        <v>22</v>
      </c>
      <c r="D20" s="418">
        <f>'Дошкольное образование'!D6</f>
        <v>74.936386768447832</v>
      </c>
      <c r="E20" s="418">
        <f>'Дошкольное образование'!E6</f>
        <v>56.057752667922159</v>
      </c>
      <c r="F20" s="418">
        <f>'Дошкольное образование'!F6</f>
        <v>71.678832116788314</v>
      </c>
      <c r="G20" s="418">
        <f>'Дошкольное образование'!G6</f>
        <v>76.642335766423358</v>
      </c>
      <c r="H20" s="418">
        <f>'Дошкольное образование'!H6</f>
        <v>76.811594202898547</v>
      </c>
      <c r="I20" s="418">
        <f>'Дошкольное образование'!I6</f>
        <v>77.173913043478265</v>
      </c>
      <c r="J20" s="418">
        <f>'Дошкольное образование'!J6</f>
        <v>77.536231884057969</v>
      </c>
      <c r="K20" s="419"/>
    </row>
    <row r="21" ht="42">
      <c r="A21" s="416" t="s">
        <v>577</v>
      </c>
      <c r="B21" s="417" t="s">
        <v>578</v>
      </c>
      <c r="C21" s="417" t="s">
        <v>22</v>
      </c>
      <c r="D21" s="418">
        <f>'Дошкольное образование'!D8</f>
        <v>8.5877862595419856</v>
      </c>
      <c r="E21" s="418">
        <f>'Дошкольное образование'!E8</f>
        <v>6.0263653483992465</v>
      </c>
      <c r="F21" s="418">
        <f>'Дошкольное образование'!F8</f>
        <v>4.5985401459854014</v>
      </c>
      <c r="G21" s="418">
        <f>'Дошкольное образование'!G8</f>
        <v>9.4890510948905096</v>
      </c>
      <c r="H21" s="418">
        <f>'Дошкольное образование'!H8</f>
        <v>6.1594202898550732</v>
      </c>
      <c r="I21" s="418">
        <f>'Дошкольное образование'!I8</f>
        <v>6.1594202898550732</v>
      </c>
      <c r="J21" s="418">
        <f>'Дошкольное образование'!J8</f>
        <v>6.1594202898550732</v>
      </c>
      <c r="K21" s="419"/>
    </row>
    <row r="22" ht="63">
      <c r="A22" s="416" t="s">
        <v>579</v>
      </c>
      <c r="B22" s="417" t="s">
        <v>580</v>
      </c>
      <c r="C22" s="417" t="s">
        <v>22</v>
      </c>
      <c r="D22" s="418">
        <f>'Дошкольное образование'!D11</f>
        <v>57.692307692307686</v>
      </c>
      <c r="E22" s="418">
        <f>'Дошкольное образование'!E11</f>
        <v>46.153846153846153</v>
      </c>
      <c r="F22" s="418">
        <f>'Дошкольное образование'!F11</f>
        <v>46.153846153846153</v>
      </c>
      <c r="G22" s="418">
        <f>'Дошкольное образование'!G11</f>
        <v>46.153846153846153</v>
      </c>
      <c r="H22" s="418">
        <f>'Дошкольное образование'!H11</f>
        <v>46.153846153846153</v>
      </c>
      <c r="I22" s="418">
        <f>'Дошкольное образование'!I11</f>
        <v>42.307692307692307</v>
      </c>
      <c r="J22" s="418">
        <f>'Дошкольное образование'!J11</f>
        <v>38.461538461538467</v>
      </c>
      <c r="K22" s="419"/>
    </row>
    <row r="23">
      <c r="A23" s="425" t="s">
        <v>373</v>
      </c>
      <c r="B23" s="426" t="s">
        <v>373</v>
      </c>
      <c r="C23" s="426" t="s">
        <v>373</v>
      </c>
      <c r="D23" s="426" t="s">
        <v>373</v>
      </c>
      <c r="E23" s="426" t="s">
        <v>373</v>
      </c>
      <c r="F23" s="426" t="s">
        <v>373</v>
      </c>
      <c r="G23" s="426" t="s">
        <v>373</v>
      </c>
      <c r="H23" s="426" t="s">
        <v>373</v>
      </c>
      <c r="I23" s="426" t="s">
        <v>373</v>
      </c>
      <c r="J23" s="426"/>
      <c r="K23" s="426" t="s">
        <v>373</v>
      </c>
    </row>
    <row r="24" ht="63">
      <c r="A24" s="416" t="s">
        <v>581</v>
      </c>
      <c r="B24" s="417" t="s">
        <v>97</v>
      </c>
      <c r="C24" s="417" t="s">
        <v>22</v>
      </c>
      <c r="D24" s="418">
        <f>'Общее и доп образование'!D6</f>
        <v>0</v>
      </c>
      <c r="E24" s="418">
        <f>'Общее и доп образование'!E6</f>
        <v>0</v>
      </c>
      <c r="F24" s="418">
        <f>'Общее и доп образование'!F6</f>
        <v>0</v>
      </c>
      <c r="G24" s="418">
        <f>'Общее и доп образование'!G6</f>
        <v>4.838709677419355</v>
      </c>
      <c r="H24" s="418">
        <f>'Общее и доп образование'!H6</f>
        <v>0</v>
      </c>
      <c r="I24" s="418">
        <f>'Общее и доп образование'!I6</f>
        <v>0</v>
      </c>
      <c r="J24" s="418">
        <f>'Общее и доп образование'!J6</f>
        <v>0</v>
      </c>
      <c r="K24" s="419"/>
    </row>
    <row r="25" ht="52.5">
      <c r="A25" s="416" t="s">
        <v>582</v>
      </c>
      <c r="B25" s="417" t="s">
        <v>101</v>
      </c>
      <c r="C25" s="417" t="s">
        <v>22</v>
      </c>
      <c r="D25" s="418">
        <f>'Общее и доп образование'!D15</f>
        <v>50</v>
      </c>
      <c r="E25" s="418">
        <f>'Общее и доп образование'!E15</f>
        <v>65</v>
      </c>
      <c r="F25" s="418">
        <f>'Общее и доп образование'!F15</f>
        <v>70</v>
      </c>
      <c r="G25" s="418">
        <f>'Общее и доп образование'!G15</f>
        <v>70</v>
      </c>
      <c r="H25" s="418">
        <f>'Общее и доп образование'!H15</f>
        <v>85</v>
      </c>
      <c r="I25" s="418">
        <f>'Общее и доп образование'!I15</f>
        <v>85</v>
      </c>
      <c r="J25" s="418">
        <f>'Общее и доп образование'!J15</f>
        <v>85</v>
      </c>
      <c r="K25" s="419"/>
    </row>
    <row r="26" ht="63">
      <c r="A26" s="416" t="s">
        <v>583</v>
      </c>
      <c r="B26" s="417" t="s">
        <v>102</v>
      </c>
      <c r="C26" s="417" t="s">
        <v>22</v>
      </c>
      <c r="D26" s="418">
        <f>'Общее и доп образование'!D18</f>
        <v>50</v>
      </c>
      <c r="E26" s="418">
        <f>'Общее и доп образование'!E18</f>
        <v>25</v>
      </c>
      <c r="F26" s="418">
        <f>'Общее и доп образование'!F18</f>
        <v>70</v>
      </c>
      <c r="G26" s="418">
        <f>'Общее и доп образование'!G18</f>
        <v>60</v>
      </c>
      <c r="H26" s="418">
        <f>'Общее и доп образование'!H18</f>
        <v>45</v>
      </c>
      <c r="I26" s="418">
        <f>'Общее и доп образование'!I18</f>
        <v>45</v>
      </c>
      <c r="J26" s="418">
        <f>'Общее и доп образование'!J18</f>
        <v>45</v>
      </c>
      <c r="K26" s="419"/>
    </row>
    <row r="27" ht="42">
      <c r="A27" s="416" t="s">
        <v>584</v>
      </c>
      <c r="B27" s="417" t="s">
        <v>103</v>
      </c>
      <c r="C27" s="417" t="s">
        <v>22</v>
      </c>
      <c r="D27" s="418">
        <f>'Общее и доп образование'!D20</f>
        <v>89.572471324296146</v>
      </c>
      <c r="E27" s="418">
        <f>'Общее и доп образование'!E20</f>
        <v>91.038696537678206</v>
      </c>
      <c r="F27" s="418">
        <f>'Общее и доп образование'!F20</f>
        <v>89.120611748348978</v>
      </c>
      <c r="G27" s="418">
        <f>'Общее и доп образование'!G20</f>
        <v>86.329999999999998</v>
      </c>
      <c r="H27" s="418">
        <f>'Общее и доп образование'!H20</f>
        <v>86.612576064908723</v>
      </c>
      <c r="I27" s="418">
        <f>'Общее и доп образование'!I20</f>
        <v>86.612576064908723</v>
      </c>
      <c r="J27" s="418">
        <f>'Общее и доп образование'!J20</f>
        <v>86.612576064908723</v>
      </c>
      <c r="K27" s="419"/>
    </row>
    <row r="28" ht="63">
      <c r="A28" s="416" t="s">
        <v>585</v>
      </c>
      <c r="B28" s="417" t="s">
        <v>115</v>
      </c>
      <c r="C28" s="417" t="s">
        <v>22</v>
      </c>
      <c r="D28" s="418">
        <f>'Общее и доп образование'!D23</f>
        <v>21.237400069516855</v>
      </c>
      <c r="E28" s="418">
        <f>'Общее и доп образование'!E23</f>
        <v>26.140350877192979</v>
      </c>
      <c r="F28" s="418">
        <f>'Общее и доп образование'!F23</f>
        <v>23.114525139664803</v>
      </c>
      <c r="G28" s="418">
        <f>'Общее и доп образование'!G23</f>
        <v>24.115197779319917</v>
      </c>
      <c r="H28" s="418">
        <f>'Общее и доп образование'!H23</f>
        <v>24.115197779319917</v>
      </c>
      <c r="I28" s="418">
        <f>'Общее и доп образование'!I23</f>
        <v>24.115197779319917</v>
      </c>
      <c r="J28" s="418">
        <f>'Общее и доп образование'!J23</f>
        <v>24.115197779319917</v>
      </c>
      <c r="K28" s="419"/>
    </row>
    <row r="29" ht="42">
      <c r="A29" s="416" t="s">
        <v>586</v>
      </c>
      <c r="B29" s="417" t="s">
        <v>119</v>
      </c>
      <c r="C29" s="417" t="s">
        <v>394</v>
      </c>
      <c r="D29" s="418">
        <f>'Общее и доп образование'!D26</f>
        <v>77.829579423010088</v>
      </c>
      <c r="E29" s="418">
        <f>'Общее и доп образование'!E26</f>
        <v>70.314350877192979</v>
      </c>
      <c r="F29" s="418">
        <f>'Общее и доп образование'!F26</f>
        <v>51.811452513966479</v>
      </c>
      <c r="G29" s="418">
        <f>'Общее и доп образование'!G26</f>
        <v>61.669970955928775</v>
      </c>
      <c r="H29" s="418" t="e">
        <f>'Общее и доп образование'!H26</f>
        <v>#REF!</v>
      </c>
      <c r="I29" s="418">
        <f>'Общее и доп образование'!I26</f>
        <v>72.481646655231557</v>
      </c>
      <c r="J29" s="418">
        <f>'Общее и доп образование'!J26</f>
        <v>72.481646655231557</v>
      </c>
      <c r="K29" s="419"/>
    </row>
    <row r="30" ht="63">
      <c r="A30" s="416" t="s">
        <v>587</v>
      </c>
      <c r="B30" s="417" t="s">
        <v>588</v>
      </c>
      <c r="C30" s="417" t="s">
        <v>22</v>
      </c>
      <c r="D30" s="418">
        <f>'Общее и доп образование'!D29</f>
        <v>56</v>
      </c>
      <c r="E30" s="418">
        <f>'Общее и доп образование'!E29</f>
        <v>65.111165404348895</v>
      </c>
      <c r="F30" s="418">
        <f>'Общее и доп образование'!F29</f>
        <v>75.579999999999998</v>
      </c>
      <c r="G30" s="418">
        <f>'Общее и доп образование'!G29</f>
        <v>77.2609819121447</v>
      </c>
      <c r="H30" s="418">
        <f>'Общее и доп образование'!H29</f>
        <v>79.301423027166891</v>
      </c>
      <c r="I30" s="418">
        <f>'Общее и доп образование'!I29</f>
        <v>80.10335917312662</v>
      </c>
      <c r="J30" s="418">
        <f>'Общее и доп образование'!J29</f>
        <v>82.474226804123703</v>
      </c>
      <c r="K30" s="419"/>
    </row>
    <row r="31">
      <c r="A31" s="425" t="s">
        <v>402</v>
      </c>
      <c r="B31" s="426" t="s">
        <v>402</v>
      </c>
      <c r="C31" s="426" t="s">
        <v>402</v>
      </c>
      <c r="D31" s="426" t="s">
        <v>402</v>
      </c>
      <c r="E31" s="426" t="s">
        <v>402</v>
      </c>
      <c r="F31" s="426" t="s">
        <v>402</v>
      </c>
      <c r="G31" s="426" t="s">
        <v>402</v>
      </c>
      <c r="H31" s="426" t="s">
        <v>402</v>
      </c>
      <c r="I31" s="426" t="s">
        <v>402</v>
      </c>
      <c r="J31" s="426"/>
      <c r="K31" s="426" t="s">
        <v>402</v>
      </c>
    </row>
    <row r="32" ht="42">
      <c r="A32" s="420" t="s">
        <v>589</v>
      </c>
      <c r="B32" s="417" t="s">
        <v>128</v>
      </c>
      <c r="C32" s="417" t="s">
        <v>573</v>
      </c>
      <c r="D32" s="421">
        <f>Культура!D7</f>
        <v>87.823504454815449</v>
      </c>
      <c r="E32" s="421"/>
      <c r="F32" s="421"/>
      <c r="G32" s="421"/>
      <c r="H32" s="421"/>
      <c r="I32" s="421"/>
      <c r="J32" s="421"/>
      <c r="K32" s="422"/>
    </row>
    <row r="33">
      <c r="A33" s="423"/>
      <c r="B33" s="417" t="s">
        <v>129</v>
      </c>
      <c r="C33" s="417" t="s">
        <v>22</v>
      </c>
      <c r="D33" s="418">
        <f>Культура!D7</f>
        <v>87.823504454815449</v>
      </c>
      <c r="E33" s="418">
        <f>Культура!E7</f>
        <v>96.428571428571431</v>
      </c>
      <c r="F33" s="418">
        <f>Культура!F7</f>
        <v>96.428571428571431</v>
      </c>
      <c r="G33" s="418">
        <f>Культура!G7</f>
        <v>96.428571428571431</v>
      </c>
      <c r="H33" s="418">
        <f>Культура!H7</f>
        <v>96.428571428571431</v>
      </c>
      <c r="I33" s="418">
        <f>Культура!I7</f>
        <v>96.428571428571431</v>
      </c>
      <c r="J33" s="418">
        <f>Культура!J7</f>
        <v>96.428571428571431</v>
      </c>
      <c r="K33" s="419"/>
    </row>
    <row r="34">
      <c r="A34" s="423"/>
      <c r="B34" s="417" t="s">
        <v>131</v>
      </c>
      <c r="C34" s="417" t="s">
        <v>22</v>
      </c>
      <c r="D34" s="418">
        <f>Культура!D10</f>
        <v>86.36363636363636</v>
      </c>
      <c r="E34" s="418">
        <f>Культура!E10</f>
        <v>86.36363636363636</v>
      </c>
      <c r="F34" s="418">
        <f>Культура!F10</f>
        <v>86.36363636363636</v>
      </c>
      <c r="G34" s="418">
        <f>Культура!G10</f>
        <v>86.36363636363636</v>
      </c>
      <c r="H34" s="418">
        <f>Культура!H10</f>
        <v>86.36363636363636</v>
      </c>
      <c r="I34" s="418">
        <f>Культура!I10</f>
        <v>86.36363636363636</v>
      </c>
      <c r="J34" s="418">
        <f>Культура!J10</f>
        <v>86.36363636363636</v>
      </c>
      <c r="K34" s="419"/>
    </row>
    <row r="35">
      <c r="A35" s="424"/>
      <c r="B35" s="417" t="s">
        <v>132</v>
      </c>
      <c r="C35" s="417" t="s">
        <v>22</v>
      </c>
      <c r="D35" s="418">
        <f>Культура!D13</f>
        <v>0</v>
      </c>
      <c r="E35" s="418">
        <f>Культура!E13</f>
        <v>0</v>
      </c>
      <c r="F35" s="418">
        <f>Культура!F13</f>
        <v>0</v>
      </c>
      <c r="G35" s="418">
        <f>Культура!G13</f>
        <v>0</v>
      </c>
      <c r="H35" s="418">
        <f>Культура!H13</f>
        <v>0</v>
      </c>
      <c r="I35" s="418">
        <f>Культура!I13</f>
        <v>0</v>
      </c>
      <c r="J35" s="418">
        <f>Культура!J13</f>
        <v>0</v>
      </c>
      <c r="K35" s="419"/>
    </row>
    <row r="36" ht="52.5">
      <c r="A36" s="416" t="s">
        <v>133</v>
      </c>
      <c r="B36" s="417" t="s">
        <v>134</v>
      </c>
      <c r="C36" s="417" t="s">
        <v>22</v>
      </c>
      <c r="D36" s="418">
        <f>Культура!D16</f>
        <v>42.553191489361701</v>
      </c>
      <c r="E36" s="418">
        <f>Культура!E16</f>
        <v>42.553191489361701</v>
      </c>
      <c r="F36" s="418">
        <f>Культура!F16</f>
        <v>40.425531914893611</v>
      </c>
      <c r="G36" s="418">
        <f>Культура!G16</f>
        <v>40.425531914893611</v>
      </c>
      <c r="H36" s="418">
        <f>Культура!H16</f>
        <v>40.425531914893611</v>
      </c>
      <c r="I36" s="418">
        <f>Культура!I16</f>
        <v>40.425531914893611</v>
      </c>
      <c r="J36" s="418">
        <f>Культура!J16</f>
        <v>40.425531914893611</v>
      </c>
      <c r="K36" s="419"/>
    </row>
    <row r="37" ht="63">
      <c r="A37" s="416" t="s">
        <v>590</v>
      </c>
      <c r="B37" s="417" t="s">
        <v>135</v>
      </c>
      <c r="C37" s="417" t="s">
        <v>22</v>
      </c>
      <c r="D37" s="418">
        <f>Культура!D19</f>
        <v>0</v>
      </c>
      <c r="E37" s="418">
        <f>Культура!E19</f>
        <v>0</v>
      </c>
      <c r="F37" s="418">
        <f>Культура!F19</f>
        <v>0</v>
      </c>
      <c r="G37" s="418">
        <f>Культура!G19</f>
        <v>0</v>
      </c>
      <c r="H37" s="418">
        <f>Культура!H19</f>
        <v>0</v>
      </c>
      <c r="I37" s="418">
        <f>Культура!I19</f>
        <v>0</v>
      </c>
      <c r="J37" s="418">
        <f>Культура!J19</f>
        <v>0</v>
      </c>
      <c r="K37" s="419"/>
    </row>
    <row r="38">
      <c r="A38" s="425" t="s">
        <v>422</v>
      </c>
      <c r="B38" s="426" t="s">
        <v>422</v>
      </c>
      <c r="C38" s="426" t="s">
        <v>422</v>
      </c>
      <c r="D38" s="426" t="s">
        <v>422</v>
      </c>
      <c r="E38" s="426" t="s">
        <v>422</v>
      </c>
      <c r="F38" s="426" t="s">
        <v>422</v>
      </c>
      <c r="G38" s="426" t="s">
        <v>422</v>
      </c>
      <c r="H38" s="426" t="s">
        <v>422</v>
      </c>
      <c r="I38" s="426" t="s">
        <v>422</v>
      </c>
      <c r="J38" s="426"/>
      <c r="K38" s="426" t="s">
        <v>422</v>
      </c>
    </row>
    <row r="39" ht="31.5">
      <c r="A39" s="416">
        <v>22</v>
      </c>
      <c r="B39" s="417" t="s">
        <v>144</v>
      </c>
      <c r="C39" s="417" t="s">
        <v>22</v>
      </c>
      <c r="D39" s="418" t="e">
        <f>'Физическая культура и спорт'!D6</f>
        <v>#DIV/0!</v>
      </c>
      <c r="E39" s="418">
        <f>'Физическая культура и спорт'!E6</f>
        <v>45.137747386415938</v>
      </c>
      <c r="F39" s="418">
        <f>'Физическая культура и спорт'!F6</f>
        <v>52.423199152542374</v>
      </c>
      <c r="G39" s="418">
        <f>'Физическая культура и спорт'!G6</f>
        <v>55.697891646650653</v>
      </c>
      <c r="H39" s="418">
        <f>'Физическая культура и спорт'!H6</f>
        <v>55.733333333333334</v>
      </c>
      <c r="I39" s="418">
        <f>'Физическая культура и спорт'!I6</f>
        <v>55.766666666666666</v>
      </c>
      <c r="J39" s="418">
        <f>'Физическая культура и спорт'!J6</f>
        <v>55.800000000000004</v>
      </c>
      <c r="K39" s="419"/>
    </row>
    <row r="40" ht="31.5">
      <c r="A40" s="427" t="s">
        <v>591</v>
      </c>
      <c r="B40" s="417" t="s">
        <v>145</v>
      </c>
      <c r="C40" s="417" t="s">
        <v>22</v>
      </c>
      <c r="D40" s="418">
        <f>'Физическая культура и спорт'!D9</f>
        <v>100</v>
      </c>
      <c r="E40" s="418">
        <f>'Физическая культура и спорт'!E9</f>
        <v>89.444444444444443</v>
      </c>
      <c r="F40" s="418">
        <f>'Физическая культура и спорт'!F9</f>
        <v>94.096020761245683</v>
      </c>
      <c r="G40" s="418">
        <f>'Физическая культура и спорт'!G9</f>
        <v>93.200000000000003</v>
      </c>
      <c r="H40" s="418">
        <f>'Физическая культура и спорт'!H9</f>
        <v>98.663697104677055</v>
      </c>
      <c r="I40" s="418">
        <f>'Физическая культура и спорт'!I9</f>
        <v>98.775055679287306</v>
      </c>
      <c r="J40" s="418">
        <f>'Физическая культура и спорт'!J9</f>
        <v>98.886414253897541</v>
      </c>
      <c r="K40" s="419"/>
    </row>
    <row r="41">
      <c r="A41" s="425" t="s">
        <v>432</v>
      </c>
      <c r="B41" s="426" t="s">
        <v>432</v>
      </c>
      <c r="C41" s="426" t="s">
        <v>432</v>
      </c>
      <c r="D41" s="426" t="s">
        <v>432</v>
      </c>
      <c r="E41" s="426" t="s">
        <v>432</v>
      </c>
      <c r="F41" s="426" t="s">
        <v>432</v>
      </c>
      <c r="G41" s="426" t="s">
        <v>432</v>
      </c>
      <c r="H41" s="426" t="s">
        <v>432</v>
      </c>
      <c r="I41" s="426" t="s">
        <v>432</v>
      </c>
      <c r="J41" s="426"/>
      <c r="K41" s="426" t="s">
        <v>432</v>
      </c>
    </row>
    <row r="42" ht="31.5">
      <c r="A42" s="416" t="s">
        <v>592</v>
      </c>
      <c r="B42" s="417" t="s">
        <v>148</v>
      </c>
      <c r="C42" s="417" t="s">
        <v>149</v>
      </c>
      <c r="D42" s="418">
        <f>'Жилищное строительство и обеспе'!D6</f>
        <v>19.388830347734459</v>
      </c>
      <c r="E42" s="418">
        <f>'Жилищное строительство и обеспе'!E6</f>
        <v>19.967461360365434</v>
      </c>
      <c r="F42" s="418">
        <f>'Жилищное строительство и обеспе'!F6</f>
        <v>20.705385826771654</v>
      </c>
      <c r="G42" s="418">
        <f>'Жилищное строительство и обеспе'!G6</f>
        <v>21.52227391498311</v>
      </c>
      <c r="H42" s="418">
        <f>'Жилищное строительство и обеспе'!H6</f>
        <v>22</v>
      </c>
      <c r="I42" s="418">
        <f>'Жилищное строительство и обеспе'!I6</f>
        <v>22.418749999999999</v>
      </c>
      <c r="J42" s="418">
        <f>'Жилищное строительство и обеспе'!J6</f>
        <v>22.829721362229101</v>
      </c>
      <c r="K42" s="419"/>
    </row>
    <row r="43">
      <c r="A43" s="416" t="s">
        <v>573</v>
      </c>
      <c r="B43" s="417" t="s">
        <v>593</v>
      </c>
      <c r="C43" s="417" t="s">
        <v>149</v>
      </c>
      <c r="D43" s="418">
        <f>'Жилищное строительство и обеспе'!D9</f>
        <v>0.40816959028079092</v>
      </c>
      <c r="E43" s="418">
        <f>'Жилищное строительство и обеспе'!E9</f>
        <v>0.37212634726808302</v>
      </c>
      <c r="F43" s="418">
        <f>'Жилищное строительство и обеспе'!F9</f>
        <v>0.6025866398794576</v>
      </c>
      <c r="G43" s="418">
        <f>'Жилищное строительство и обеспе'!G9</f>
        <v>0.57299153997837293</v>
      </c>
      <c r="H43" s="418">
        <f>'Жилищное строительство и обеспе'!H9</f>
        <v>0.58935361216730042</v>
      </c>
      <c r="I43" s="418">
        <f>'Жилищное строительство и обеспе'!I9</f>
        <v>0.60138976626658247</v>
      </c>
      <c r="J43" s="418">
        <f>'Жилищное строительство и обеспе'!J9</f>
        <v>0.61257861635220123</v>
      </c>
      <c r="K43" s="419"/>
    </row>
    <row r="44" ht="31.5">
      <c r="A44" s="416" t="s">
        <v>594</v>
      </c>
      <c r="B44" s="417" t="s">
        <v>595</v>
      </c>
      <c r="C44" s="417" t="s">
        <v>320</v>
      </c>
      <c r="D44" s="418">
        <f>'Жилищное строительство и обеспе'!D12</f>
        <v>17.384243476104878</v>
      </c>
      <c r="E44" s="418">
        <f>'Жилищное строительство и обеспе'!E12</f>
        <v>23.130646065665697</v>
      </c>
      <c r="F44" s="418">
        <f>'Жилищное строительство и обеспе'!F12</f>
        <v>22.84028126569563</v>
      </c>
      <c r="G44" s="418">
        <f>'Жилищное строительство и обеспе'!G12</f>
        <v>33.153107308695375</v>
      </c>
      <c r="H44" s="418">
        <f>'Жилищное строительство и обеспе'!H12</f>
        <v>28.517110266159698</v>
      </c>
      <c r="I44" s="418">
        <f>'Жилищное строительство и обеспе'!I12</f>
        <v>29.690461149715727</v>
      </c>
      <c r="J44" s="418">
        <f>'Жилищное строительство и обеспе'!J12</f>
        <v>28.301886792452827</v>
      </c>
      <c r="K44" s="419"/>
    </row>
    <row r="45" ht="52.5">
      <c r="A45" s="416" t="s">
        <v>573</v>
      </c>
      <c r="B45" s="417" t="s">
        <v>158</v>
      </c>
      <c r="C45" s="417" t="s">
        <v>320</v>
      </c>
      <c r="D45" s="418">
        <f>'Жилищное строительство и обеспе'!D14</f>
        <v>16.77493336639187</v>
      </c>
      <c r="E45" s="418">
        <f>'Жилищное строительство и обеспе'!E14</f>
        <v>21.406765933586694</v>
      </c>
      <c r="F45" s="418">
        <f>'Жилищное строительство и обеспе'!F14</f>
        <v>21.911099949773984</v>
      </c>
      <c r="G45" s="418">
        <f>'Жилищное строительство и обеспе'!G14</f>
        <v>32.249856879333379</v>
      </c>
      <c r="H45" s="418">
        <f>'Жилищное строительство и обеспе'!H14</f>
        <v>27.249683143219269</v>
      </c>
      <c r="I45" s="418">
        <f>'Жилищное строительство и обеспе'!I14</f>
        <v>27.795325331648769</v>
      </c>
      <c r="J45" s="418">
        <f>'Жилищное строительство и обеспе'!J14</f>
        <v>27.044025157232703</v>
      </c>
      <c r="K45" s="419"/>
    </row>
    <row r="46" ht="73.5">
      <c r="A46" s="416" t="s">
        <v>596</v>
      </c>
      <c r="B46" s="417" t="s">
        <v>597</v>
      </c>
      <c r="C46" s="417" t="s">
        <v>149</v>
      </c>
      <c r="D46" s="421">
        <f>'Жилищное строительство и обеспе'!D17</f>
        <v>0</v>
      </c>
      <c r="E46" s="421" t="str">
        <f>'Жилищное строительство и обеспе'!E17</f>
        <v xml:space="preserve">          </v>
      </c>
      <c r="F46" s="421">
        <f>'Жилищное строительство и обеспе'!F17</f>
        <v>0</v>
      </c>
      <c r="G46" s="421">
        <f>'Жилищное строительство и обеспе'!G17</f>
        <v>0</v>
      </c>
      <c r="H46" s="421">
        <f>'Жилищное строительство и обеспе'!H17</f>
        <v>0</v>
      </c>
      <c r="I46" s="421">
        <f>'Жилищное строительство и обеспе'!I17</f>
        <v>0</v>
      </c>
      <c r="J46" s="421">
        <f>'Жилищное строительство и обеспе'!J17</f>
        <v>0</v>
      </c>
      <c r="K46" s="422"/>
    </row>
    <row r="47">
      <c r="A47" s="425" t="s">
        <v>459</v>
      </c>
      <c r="B47" s="426" t="s">
        <v>598</v>
      </c>
      <c r="C47" s="426" t="s">
        <v>598</v>
      </c>
      <c r="D47" s="426" t="s">
        <v>598</v>
      </c>
      <c r="E47" s="426" t="s">
        <v>598</v>
      </c>
      <c r="F47" s="426" t="s">
        <v>598</v>
      </c>
      <c r="G47" s="426" t="s">
        <v>598</v>
      </c>
      <c r="H47" s="426" t="s">
        <v>598</v>
      </c>
      <c r="I47" s="426" t="s">
        <v>598</v>
      </c>
      <c r="J47" s="426"/>
      <c r="K47" s="426" t="s">
        <v>598</v>
      </c>
    </row>
    <row r="48" ht="73.5">
      <c r="A48" s="416" t="s">
        <v>599</v>
      </c>
      <c r="B48" s="417" t="s">
        <v>164</v>
      </c>
      <c r="C48" s="417" t="s">
        <v>22</v>
      </c>
      <c r="D48" s="418">
        <f>'Жилищно-коммунальное хозяйство'!D6</f>
        <v>100</v>
      </c>
      <c r="E48" s="418">
        <f>'Жилищно-коммунальное хозяйство'!E6</f>
        <v>0</v>
      </c>
      <c r="F48" s="418">
        <f>'Жилищно-коммунальное хозяйство'!F6</f>
        <v>100</v>
      </c>
      <c r="G48" s="418">
        <f>'Жилищно-коммунальное хозяйство'!G6</f>
        <v>84.210526315789465</v>
      </c>
      <c r="H48" s="418">
        <f>'Жилищно-коммунальное хозяйство'!H6</f>
        <v>100</v>
      </c>
      <c r="I48" s="418">
        <f>'Жилищно-коммунальное хозяйство'!I6</f>
        <v>100</v>
      </c>
      <c r="J48" s="418">
        <f>'Жилищно-коммунальное хозяйство'!J6</f>
        <v>100</v>
      </c>
      <c r="K48" s="419"/>
    </row>
    <row r="49" ht="206.25" customHeight="1">
      <c r="A49" s="416" t="s">
        <v>600</v>
      </c>
      <c r="B49" s="417" t="s">
        <v>601</v>
      </c>
      <c r="C49" s="417" t="s">
        <v>22</v>
      </c>
      <c r="D49" s="418">
        <f>'Жилищно-коммунальное хозяйство'!D13</f>
        <v>100</v>
      </c>
      <c r="E49" s="418">
        <f>'Жилищно-коммунальное хозяйство'!E13</f>
        <v>0</v>
      </c>
      <c r="F49" s="418">
        <f>'Жилищно-коммунальное хозяйство'!F13</f>
        <v>0</v>
      </c>
      <c r="G49" s="418">
        <f>'Жилищно-коммунальное хозяйство'!G13</f>
        <v>0</v>
      </c>
      <c r="H49" s="418">
        <f>'Жилищно-коммунальное хозяйство'!H13</f>
        <v>0</v>
      </c>
      <c r="I49" s="418">
        <f>'Жилищно-коммунальное хозяйство'!I13</f>
        <v>0</v>
      </c>
      <c r="J49" s="418">
        <f>'Жилищно-коммунальное хозяйство'!J13</f>
        <v>0</v>
      </c>
      <c r="K49" s="419"/>
    </row>
    <row r="50" ht="58.5" customHeight="1">
      <c r="A50" s="416" t="s">
        <v>602</v>
      </c>
      <c r="B50" s="417" t="s">
        <v>171</v>
      </c>
      <c r="C50" s="417" t="s">
        <v>22</v>
      </c>
      <c r="D50" s="418">
        <f>'Жилищно-коммунальное хозяйство'!D16</f>
        <v>100</v>
      </c>
      <c r="E50" s="418">
        <f>'Жилищно-коммунальное хозяйство'!E16</f>
        <v>100</v>
      </c>
      <c r="F50" s="418">
        <f>'Жилищно-коммунальное хозяйство'!F16</f>
        <v>100</v>
      </c>
      <c r="G50" s="418">
        <f>'Жилищно-коммунальное хозяйство'!G16</f>
        <v>100</v>
      </c>
      <c r="H50" s="418">
        <f>'Жилищно-коммунальное хозяйство'!H16</f>
        <v>100</v>
      </c>
      <c r="I50" s="418">
        <f>'Жилищно-коммунальное хозяйство'!I16</f>
        <v>100</v>
      </c>
      <c r="J50" s="418">
        <f>'Жилищно-коммунальное хозяйство'!J16</f>
        <v>100</v>
      </c>
      <c r="K50" s="419"/>
    </row>
    <row r="51" ht="52.5">
      <c r="A51" s="416" t="s">
        <v>603</v>
      </c>
      <c r="B51" s="417" t="s">
        <v>172</v>
      </c>
      <c r="C51" s="417" t="s">
        <v>22</v>
      </c>
      <c r="D51" s="418">
        <f>'Жилищно-коммунальное хозяйство'!D19</f>
        <v>10.824742268041238</v>
      </c>
      <c r="E51" s="418">
        <f>'Жилищно-коммунальное хозяйство'!E19</f>
        <v>7.2890025575447579</v>
      </c>
      <c r="F51" s="418">
        <f>'Жилищно-коммунальное хозяйство'!F19</f>
        <v>4.3307086614173231</v>
      </c>
      <c r="G51" s="418">
        <f>'Жилищно-коммунальное хозяйство'!G19</f>
        <v>6.6390000000000002</v>
      </c>
      <c r="H51" s="418">
        <f>'Жилищно-коммунальное хозяйство'!H19</f>
        <v>8.378378378378379</v>
      </c>
      <c r="I51" s="418">
        <f>'Жилищно-коммунальное хозяйство'!I19</f>
        <v>8.3776595744680851</v>
      </c>
      <c r="J51" s="418">
        <f>'Жилищно-коммунальное хозяйство'!J19</f>
        <v>8.3443708609271532</v>
      </c>
      <c r="K51" s="419"/>
    </row>
    <row r="52">
      <c r="A52" s="425" t="s">
        <v>479</v>
      </c>
      <c r="B52" s="426" t="s">
        <v>479</v>
      </c>
      <c r="C52" s="426" t="s">
        <v>479</v>
      </c>
      <c r="D52" s="426" t="s">
        <v>479</v>
      </c>
      <c r="E52" s="426" t="s">
        <v>479</v>
      </c>
      <c r="F52" s="426" t="s">
        <v>479</v>
      </c>
      <c r="G52" s="426" t="s">
        <v>479</v>
      </c>
      <c r="H52" s="426" t="s">
        <v>479</v>
      </c>
      <c r="I52" s="426" t="s">
        <v>479</v>
      </c>
      <c r="J52" s="426"/>
      <c r="K52" s="426" t="s">
        <v>479</v>
      </c>
    </row>
    <row r="53" ht="73.5">
      <c r="A53" s="416" t="s">
        <v>604</v>
      </c>
      <c r="B53" s="417" t="s">
        <v>175</v>
      </c>
      <c r="C53" s="417" t="s">
        <v>22</v>
      </c>
      <c r="D53" s="418">
        <f>'Организация муниципального упра'!D6</f>
        <v>18.349890990224992</v>
      </c>
      <c r="E53" s="418">
        <f>'Организация муниципального упра'!E6</f>
        <v>26.626534913742539</v>
      </c>
      <c r="F53" s="418">
        <f>'Организация муниципального упра'!F6</f>
        <v>21.91068255511798</v>
      </c>
      <c r="G53" s="418">
        <f>'Организация муниципального упра'!G6</f>
        <v>26.577444910320263</v>
      </c>
      <c r="H53" s="418">
        <f>'Организация муниципального упра'!H6</f>
        <v>34.773143177953074</v>
      </c>
      <c r="I53" s="418">
        <f>'Организация муниципального упра'!I6</f>
        <v>46.006803813489874</v>
      </c>
      <c r="J53" s="418">
        <f>'Организация муниципального упра'!J6</f>
        <v>47.383513688391595</v>
      </c>
      <c r="K53" s="419"/>
    </row>
    <row r="54" ht="63">
      <c r="A54" s="416" t="s">
        <v>605</v>
      </c>
      <c r="B54" s="417" t="s">
        <v>606</v>
      </c>
      <c r="C54" s="417" t="s">
        <v>22</v>
      </c>
      <c r="D54" s="418">
        <f>'Организация муниципального упра'!D9</f>
        <v>0</v>
      </c>
      <c r="E54" s="418">
        <f>'Организация муниципального упра'!E9</f>
        <v>0</v>
      </c>
      <c r="F54" s="418">
        <f>'Организация муниципального упра'!F9</f>
        <v>0</v>
      </c>
      <c r="G54" s="418">
        <f>'Организация муниципального упра'!G9</f>
        <v>0</v>
      </c>
      <c r="H54" s="418">
        <f>'Организация муниципального упра'!H9</f>
        <v>0</v>
      </c>
      <c r="I54" s="418">
        <f>'Организация муниципального упра'!I9</f>
        <v>0</v>
      </c>
      <c r="J54" s="418">
        <f>'Организация муниципального упра'!J9</f>
        <v>0</v>
      </c>
      <c r="K54" s="419"/>
    </row>
    <row r="55" ht="42">
      <c r="A55" s="416" t="s">
        <v>607</v>
      </c>
      <c r="B55" s="417" t="s">
        <v>194</v>
      </c>
      <c r="C55" s="417" t="s">
        <v>313</v>
      </c>
      <c r="D55" s="418">
        <f>'Организация муниципального упра'!D12</f>
        <v>17272.700000000001</v>
      </c>
      <c r="E55" s="418">
        <f>'Организация муниципального упра'!E12</f>
        <v>17272.700000000001</v>
      </c>
      <c r="F55" s="418">
        <f>'Организация муниципального упра'!F12</f>
        <v>1667.903</v>
      </c>
      <c r="G55" s="418">
        <f>'Организация муниципального упра'!G12</f>
        <v>0</v>
      </c>
      <c r="H55" s="418">
        <f>'Организация муниципального упра'!H12</f>
        <v>0</v>
      </c>
      <c r="I55" s="418">
        <f>'Организация муниципального упра'!I12</f>
        <v>0</v>
      </c>
      <c r="J55" s="418">
        <f>'Организация муниципального упра'!J12</f>
        <v>0</v>
      </c>
      <c r="K55" s="419"/>
    </row>
    <row r="56" ht="63">
      <c r="A56" s="416" t="s">
        <v>608</v>
      </c>
      <c r="B56" s="417" t="s">
        <v>201</v>
      </c>
      <c r="C56" s="417" t="s">
        <v>22</v>
      </c>
      <c r="D56" s="418">
        <f>'Организация муниципального упра'!D13</f>
        <v>0</v>
      </c>
      <c r="E56" s="418">
        <f>'Организация муниципального упра'!E13</f>
        <v>0</v>
      </c>
      <c r="F56" s="418">
        <f>'Организация муниципального упра'!F13</f>
        <v>0</v>
      </c>
      <c r="G56" s="418">
        <f>'Организация муниципального упра'!G13</f>
        <v>0</v>
      </c>
      <c r="H56" s="418">
        <f>'Организация муниципального упра'!H13</f>
        <v>0</v>
      </c>
      <c r="I56" s="418">
        <f>'Организация муниципального упра'!I13</f>
        <v>0</v>
      </c>
      <c r="J56" s="418">
        <f>'Организация муниципального упра'!J13</f>
        <v>0</v>
      </c>
      <c r="K56" s="419"/>
    </row>
    <row r="57" ht="45" customHeight="1">
      <c r="A57" s="416" t="s">
        <v>609</v>
      </c>
      <c r="B57" s="417" t="s">
        <v>203</v>
      </c>
      <c r="C57" s="417" t="s">
        <v>24</v>
      </c>
      <c r="D57" s="418">
        <f>'Организация муниципального упра'!D16</f>
        <v>3597.0844852166369</v>
      </c>
      <c r="E57" s="418">
        <f>'Организация муниципального упра'!E16</f>
        <v>3848.4406579029351</v>
      </c>
      <c r="F57" s="418">
        <f>'Организация муниципального упра'!F16</f>
        <v>3877.5979407332993</v>
      </c>
      <c r="G57" s="418">
        <f>'Организация муниципального упра'!G16</f>
        <v>5978.762292475034</v>
      </c>
      <c r="H57" s="418">
        <f>'Организация муниципального упра'!H16</f>
        <v>6232.1892902408117</v>
      </c>
      <c r="I57" s="418">
        <f>'Организация муниципального упра'!I16</f>
        <v>6212.5045483259637</v>
      </c>
      <c r="J57" s="418">
        <f>'Организация муниципального упра'!J16</f>
        <v>6185.1538993710692</v>
      </c>
      <c r="K57" s="419"/>
    </row>
    <row r="58" ht="41.450000000000003" customHeight="1">
      <c r="A58" s="416" t="s">
        <v>610</v>
      </c>
      <c r="B58" s="417" t="s">
        <v>205</v>
      </c>
      <c r="C58" s="417" t="s">
        <v>611</v>
      </c>
      <c r="D58" s="418" t="str">
        <f>'Организация муниципального упра'!D18</f>
        <v>да</v>
      </c>
      <c r="E58" s="418" t="str">
        <f>'Организация муниципального упра'!E18</f>
        <v>да</v>
      </c>
      <c r="F58" s="418" t="str">
        <f>'Организация муниципального упра'!F18</f>
        <v>да</v>
      </c>
      <c r="G58" s="418" t="str">
        <f>'Организация муниципального упра'!G18</f>
        <v>да</v>
      </c>
      <c r="H58" s="418" t="str">
        <f>'Организация муниципального упра'!H18</f>
        <v>да</v>
      </c>
      <c r="I58" s="418" t="str">
        <f>'Организация муниципального упра'!I18</f>
        <v>да</v>
      </c>
      <c r="J58" s="418" t="str">
        <f>'Организация муниципального упра'!J18</f>
        <v>да</v>
      </c>
      <c r="K58" s="419"/>
    </row>
    <row r="59" ht="33.600000000000001" customHeight="1">
      <c r="A59" s="416" t="s">
        <v>612</v>
      </c>
      <c r="B59" s="417" t="s">
        <v>211</v>
      </c>
      <c r="C59" s="417" t="s">
        <v>212</v>
      </c>
      <c r="D59" s="418">
        <f>'Организация муниципального упра'!D19</f>
        <v>44.590000000000003</v>
      </c>
      <c r="E59" s="418">
        <f>'Организация муниципального упра'!E19</f>
        <v>66.099999999999994</v>
      </c>
      <c r="F59" s="418">
        <f>'Организация муниципального упра'!F19</f>
        <v>74</v>
      </c>
      <c r="G59" s="418">
        <f>'Организация муниципального упра'!G19</f>
        <v>67.099999999999994</v>
      </c>
      <c r="H59" s="418">
        <f>'Организация муниципального упра'!H19</f>
        <v>70</v>
      </c>
      <c r="I59" s="418">
        <f>'Организация муниципального упра'!I19</f>
        <v>75</v>
      </c>
      <c r="J59" s="418">
        <f>'Организация муниципального упра'!J19</f>
        <v>80</v>
      </c>
      <c r="K59" s="419"/>
    </row>
    <row r="60" ht="21">
      <c r="A60" s="416" t="s">
        <v>613</v>
      </c>
      <c r="B60" s="417" t="s">
        <v>216</v>
      </c>
      <c r="C60" s="417" t="s">
        <v>217</v>
      </c>
      <c r="D60" s="418">
        <f>'Организация муниципального упра'!D20</f>
        <v>16.132999999999999</v>
      </c>
      <c r="E60" s="418">
        <f>'Организация муниципального упра'!E20</f>
        <v>16.050999999999998</v>
      </c>
      <c r="F60" s="418">
        <f>'Организация муниципального упра'!F20</f>
        <v>15.928000000000001</v>
      </c>
      <c r="G60" s="418">
        <f>'Организация муниципального упра'!G20</f>
        <v>15.721</v>
      </c>
      <c r="H60" s="418">
        <f>'Организация муниципального упра'!H20</f>
        <v>15.779999999999999</v>
      </c>
      <c r="I60" s="418">
        <f>'Организация муниципального упра'!I20</f>
        <v>15.83</v>
      </c>
      <c r="J60" s="418">
        <f>'Организация муниципального упра'!J20</f>
        <v>15.9</v>
      </c>
      <c r="K60" s="419"/>
    </row>
    <row r="61">
      <c r="A61" s="425" t="s">
        <v>614</v>
      </c>
      <c r="B61" s="426" t="s">
        <v>614</v>
      </c>
      <c r="C61" s="426" t="s">
        <v>614</v>
      </c>
      <c r="D61" s="426" t="s">
        <v>614</v>
      </c>
      <c r="E61" s="426" t="s">
        <v>614</v>
      </c>
      <c r="F61" s="426" t="s">
        <v>614</v>
      </c>
      <c r="G61" s="426" t="s">
        <v>614</v>
      </c>
      <c r="H61" s="426" t="s">
        <v>614</v>
      </c>
      <c r="I61" s="426" t="s">
        <v>614</v>
      </c>
      <c r="J61" s="426"/>
      <c r="K61" s="426" t="s">
        <v>614</v>
      </c>
    </row>
    <row r="62" ht="24" customHeight="1">
      <c r="A62" s="420" t="s">
        <v>615</v>
      </c>
      <c r="B62" s="417" t="s">
        <v>220</v>
      </c>
      <c r="C62" s="417" t="s">
        <v>573</v>
      </c>
      <c r="D62" s="421"/>
      <c r="E62" s="421"/>
      <c r="F62" s="421"/>
      <c r="G62" s="421"/>
      <c r="H62" s="421"/>
      <c r="I62" s="421"/>
      <c r="J62" s="421"/>
      <c r="K62" s="422"/>
    </row>
    <row r="63" ht="21">
      <c r="A63" s="423"/>
      <c r="B63" s="417" t="s">
        <v>221</v>
      </c>
      <c r="C63" s="417" t="s">
        <v>616</v>
      </c>
      <c r="D63" s="418">
        <f>'Энергосбережение и повышение эн'!D7</f>
        <v>986.56716417910434</v>
      </c>
      <c r="E63" s="418">
        <f>'Энергосбережение и повышение эн'!E7</f>
        <v>943.12573099415192</v>
      </c>
      <c r="F63" s="418">
        <f>'Энергосбережение и повышение эн'!F7</f>
        <v>765.52631578947364</v>
      </c>
      <c r="G63" s="418">
        <f>'Энергосбережение и повышение эн'!G7</f>
        <v>732.63157894736844</v>
      </c>
      <c r="H63" s="418">
        <f>'Энергосбережение и повышение эн'!H7</f>
        <v>732.63157894736844</v>
      </c>
      <c r="I63" s="418">
        <f>'Энергосбережение и повышение эн'!I7</f>
        <v>732.63157894736844</v>
      </c>
      <c r="J63" s="418">
        <f>'Энергосбережение и повышение эн'!J7</f>
        <v>732.63157894736844</v>
      </c>
      <c r="K63" s="419"/>
    </row>
    <row r="64" ht="31.5">
      <c r="A64" s="423"/>
      <c r="B64" s="417" t="s">
        <v>225</v>
      </c>
      <c r="C64" s="417" t="s">
        <v>226</v>
      </c>
      <c r="D64" s="418">
        <f>'Энергосбережение и повышение эн'!D10</f>
        <v>0.30317453907125014</v>
      </c>
      <c r="E64" s="418">
        <f>'Энергосбережение и повышение эн'!E10</f>
        <v>0.30042215904195746</v>
      </c>
      <c r="F64" s="418">
        <f>'Энергосбережение и повышение эн'!F10</f>
        <v>0.30567653140346346</v>
      </c>
      <c r="G64" s="418">
        <f>'Энергосбережение и повышение эн'!G10</f>
        <v>0.29816301585250282</v>
      </c>
      <c r="H64" s="418">
        <f>'Энергосбережение и повышение эн'!H10</f>
        <v>0.2961574911691221</v>
      </c>
      <c r="I64" s="418">
        <f>'Энергосбережение и повышение эн'!I10</f>
        <v>0.26923408288102008</v>
      </c>
      <c r="J64" s="418">
        <f>'Энергосбережение и повышение эн'!J10</f>
        <v>0.24231067459291808</v>
      </c>
      <c r="K64" s="419"/>
    </row>
    <row r="65" ht="45">
      <c r="A65" s="423"/>
      <c r="B65" s="417" t="s">
        <v>227</v>
      </c>
      <c r="C65" s="417" t="s">
        <v>520</v>
      </c>
      <c r="D65" s="418">
        <f>'Энергосбережение и повышение эн'!D13</f>
        <v>0</v>
      </c>
      <c r="E65" s="418">
        <f>'Энергосбережение и повышение эн'!E13</f>
        <v>0</v>
      </c>
      <c r="F65" s="418">
        <f>'Энергосбережение и повышение эн'!F13</f>
        <v>0</v>
      </c>
      <c r="G65" s="418">
        <f>'Энергосбережение и повышение эн'!G13</f>
        <v>0</v>
      </c>
      <c r="H65" s="418">
        <f>'Энергосбережение и повышение эн'!H13</f>
        <v>0</v>
      </c>
      <c r="I65" s="418">
        <f>'Энергосбережение и повышение эн'!I13</f>
        <v>0</v>
      </c>
      <c r="J65" s="418">
        <f>'Энергосбережение и повышение эн'!J13</f>
        <v>0</v>
      </c>
      <c r="K65" s="419"/>
    </row>
    <row r="66" ht="45">
      <c r="A66" s="423"/>
      <c r="B66" s="417" t="s">
        <v>229</v>
      </c>
      <c r="C66" s="417" t="s">
        <v>520</v>
      </c>
      <c r="D66" s="418">
        <f>'Энергосбережение и повышение эн'!D16</f>
        <v>25</v>
      </c>
      <c r="E66" s="418">
        <f>'Энергосбережение и повышение эн'!E16</f>
        <v>16.137426900584796</v>
      </c>
      <c r="F66" s="418">
        <f>'Энергосбережение и повышение эн'!F16</f>
        <v>15.892105263157895</v>
      </c>
      <c r="G66" s="418">
        <f>'Энергосбережение и повышение эн'!G16</f>
        <v>15.891999999999999</v>
      </c>
      <c r="H66" s="418">
        <f>'Энергосбережение и повышение эн'!H16</f>
        <v>15.891999999999999</v>
      </c>
      <c r="I66" s="418">
        <f>'Энергосбережение и повышение эн'!I16</f>
        <v>15.891999999999999</v>
      </c>
      <c r="J66" s="418">
        <f>'Энергосбережение и повышение эн'!J16</f>
        <v>15.891999999999999</v>
      </c>
      <c r="K66" s="419"/>
    </row>
    <row r="67" ht="45">
      <c r="A67" s="424"/>
      <c r="B67" s="417" t="s">
        <v>230</v>
      </c>
      <c r="C67" s="417" t="s">
        <v>520</v>
      </c>
      <c r="D67" s="418">
        <f>'Энергосбережение и повышение эн'!D19</f>
        <v>0</v>
      </c>
      <c r="E67" s="418">
        <f>'Энергосбережение и повышение эн'!E19</f>
        <v>0</v>
      </c>
      <c r="F67" s="418">
        <f>'Энергосбережение и повышение эн'!F19</f>
        <v>0</v>
      </c>
      <c r="G67" s="418">
        <f>'Энергосбережение и повышение эн'!G19</f>
        <v>0</v>
      </c>
      <c r="H67" s="418">
        <f>'Энергосбережение и повышение эн'!H19</f>
        <v>0</v>
      </c>
      <c r="I67" s="418">
        <f>'Энергосбережение и повышение эн'!I19</f>
        <v>0</v>
      </c>
      <c r="J67" s="418">
        <f>'Энергосбережение и повышение эн'!J19</f>
        <v>0</v>
      </c>
      <c r="K67" s="419"/>
    </row>
    <row r="68" ht="45">
      <c r="A68" s="420" t="s">
        <v>617</v>
      </c>
      <c r="B68" s="417" t="s">
        <v>618</v>
      </c>
      <c r="C68" s="417" t="s">
        <v>573</v>
      </c>
      <c r="D68" s="421"/>
      <c r="E68" s="421"/>
      <c r="F68" s="421"/>
      <c r="G68" s="421"/>
      <c r="H68" s="421"/>
      <c r="I68" s="421"/>
      <c r="J68" s="421"/>
      <c r="K68" s="422"/>
    </row>
    <row r="69" ht="33.75">
      <c r="A69" s="423"/>
      <c r="B69" s="417" t="s">
        <v>221</v>
      </c>
      <c r="C69" s="417" t="s">
        <v>616</v>
      </c>
      <c r="D69" s="418">
        <f>'Энергосбережение и повышение эн'!D23</f>
        <v>136.85700117771032</v>
      </c>
      <c r="E69" s="418">
        <f>'Энергосбережение и повышение эн'!E23</f>
        <v>108.63740576911097</v>
      </c>
      <c r="F69" s="418">
        <f>'Энергосбережение и повышение эн'!F23</f>
        <v>179.57684580612758</v>
      </c>
      <c r="G69" s="418">
        <f>'Энергосбережение и повышение эн'!G23</f>
        <v>187.2972457222823</v>
      </c>
      <c r="H69" s="418">
        <f>'Энергосбережение и повышение эн'!H23</f>
        <v>181.24207858048163</v>
      </c>
      <c r="I69" s="418">
        <f>'Энергосбережение и повышение эн'!I23</f>
        <v>170.56222362602654</v>
      </c>
      <c r="J69" s="418">
        <f>'Энергосбережение и повышение эн'!J23</f>
        <v>163.52201257861634</v>
      </c>
      <c r="K69" s="419"/>
    </row>
    <row r="70" ht="33.75">
      <c r="A70" s="423"/>
      <c r="B70" s="417" t="s">
        <v>225</v>
      </c>
      <c r="C70" s="417" t="s">
        <v>226</v>
      </c>
      <c r="D70" s="418">
        <f>'Энергосбережение и повышение эн'!D25</f>
        <v>0.40165319823326268</v>
      </c>
      <c r="E70" s="418">
        <f>'Энергосбережение и повышение эн'!E25</f>
        <v>0.33516875778672545</v>
      </c>
      <c r="F70" s="418">
        <f>'Энергосбережение и повышение эн'!F25</f>
        <v>0.15555126166970085</v>
      </c>
      <c r="G70" s="418">
        <f>'Энергосбережение и повышение эн'!G25</f>
        <v>0.23993402907238706</v>
      </c>
      <c r="H70" s="418">
        <f>'Энергосбережение и повышение эн'!H25</f>
        <v>0.23075250821903998</v>
      </c>
      <c r="I70" s="418">
        <f>'Энергосбережение и повышение эн'!I25</f>
        <v>0.21860763936540631</v>
      </c>
      <c r="J70" s="418">
        <f>'Энергосбережение и повышение эн'!J25</f>
        <v>0.20646277051177261</v>
      </c>
      <c r="K70" s="419"/>
    </row>
    <row r="71" ht="45">
      <c r="A71" s="423"/>
      <c r="B71" s="417" t="s">
        <v>227</v>
      </c>
      <c r="C71" s="417" t="s">
        <v>520</v>
      </c>
      <c r="D71" s="418">
        <f>'Энергосбережение и повышение эн'!D28</f>
        <v>0</v>
      </c>
      <c r="E71" s="418">
        <f>'Энергосбережение и повышение эн'!E28</f>
        <v>0</v>
      </c>
      <c r="F71" s="418">
        <f>'Энергосбережение и повышение эн'!F28</f>
        <v>0</v>
      </c>
      <c r="G71" s="418">
        <f>'Энергосбережение и повышение эн'!G28</f>
        <v>0</v>
      </c>
      <c r="H71" s="418">
        <f>'Энергосбережение и повышение эн'!H28</f>
        <v>0</v>
      </c>
      <c r="I71" s="418">
        <f>'Энергосбережение и повышение эн'!I28</f>
        <v>0</v>
      </c>
      <c r="J71" s="418">
        <f>'Энергосбережение и повышение эн'!J28</f>
        <v>0</v>
      </c>
      <c r="K71" s="419"/>
    </row>
    <row r="72" ht="45">
      <c r="A72" s="423"/>
      <c r="B72" s="417" t="s">
        <v>229</v>
      </c>
      <c r="C72" s="417" t="s">
        <v>520</v>
      </c>
      <c r="D72" s="418">
        <f>'Энергосбережение и повышение эн'!D30</f>
        <v>1.2035579247505115</v>
      </c>
      <c r="E72" s="418">
        <f>'Энергосбережение и повышение эн'!E30</f>
        <v>1.0735156688056822</v>
      </c>
      <c r="F72" s="418">
        <f>'Энергосбережение и повышение эн'!F30</f>
        <v>1.1187845303867403</v>
      </c>
      <c r="G72" s="418">
        <f>'Энергосбережение и повышение эн'!G30</f>
        <v>0.93200178105718456</v>
      </c>
      <c r="H72" s="418">
        <f>'Энергосбережение и повышение эн'!H30</f>
        <v>0.88719898605830172</v>
      </c>
      <c r="I72" s="418">
        <f>'Энергосбережение и повышение эн'!I30</f>
        <v>0.85281111813013266</v>
      </c>
      <c r="J72" s="418">
        <f>'Энергосбережение и повышение эн'!J30</f>
        <v>0.75471698113207542</v>
      </c>
      <c r="K72" s="419"/>
    </row>
    <row r="73" ht="45">
      <c r="A73" s="424"/>
      <c r="B73" s="417" t="s">
        <v>230</v>
      </c>
      <c r="C73" s="428" t="s">
        <v>520</v>
      </c>
      <c r="D73" s="429">
        <f>'Энергосбережение и повышение эн'!D32</f>
        <v>0</v>
      </c>
      <c r="E73" s="429">
        <f>'Энергосбережение и повышение эн'!E32</f>
        <v>0</v>
      </c>
      <c r="F73" s="429">
        <f>'Энергосбережение и повышение эн'!F32</f>
        <v>0</v>
      </c>
      <c r="G73" s="429">
        <f>'Энергосбережение и повышение эн'!G32</f>
        <v>0</v>
      </c>
      <c r="H73" s="429">
        <f>'Энергосбережение и повышение эн'!H32</f>
        <v>0</v>
      </c>
      <c r="I73" s="429">
        <f>'Энергосбережение и повышение эн'!I32</f>
        <v>0</v>
      </c>
      <c r="J73" s="429">
        <f>'Энергосбережение и повышение эн'!J32</f>
        <v>0</v>
      </c>
      <c r="K73" s="430"/>
    </row>
    <row r="74" ht="146.44999999999999" customHeight="1">
      <c r="A74" s="420" t="s">
        <v>619</v>
      </c>
      <c r="B74" s="431" t="s">
        <v>236</v>
      </c>
      <c r="C74" s="432"/>
      <c r="D74" s="432"/>
      <c r="E74" s="432"/>
      <c r="F74" s="432"/>
      <c r="G74" s="432"/>
      <c r="H74" s="432"/>
      <c r="I74" s="432"/>
      <c r="J74" s="432"/>
      <c r="K74" s="432"/>
    </row>
    <row r="75">
      <c r="A75" s="423"/>
      <c r="B75" s="433" t="s">
        <v>237</v>
      </c>
      <c r="C75" s="417" t="s">
        <v>238</v>
      </c>
      <c r="D75" s="418">
        <f>'Независимая оценка'!D7</f>
        <v>87</v>
      </c>
      <c r="E75" s="418">
        <f>'Независимая оценка'!E7</f>
        <v>84.400000000000006</v>
      </c>
      <c r="F75" s="418">
        <f>'Независимая оценка'!F7</f>
        <v>78.099999999999994</v>
      </c>
      <c r="G75" s="418">
        <f>'Независимая оценка'!G7</f>
        <v>83.140000000000001</v>
      </c>
      <c r="H75" s="418">
        <f>'Независимая оценка'!H7</f>
        <v>85</v>
      </c>
      <c r="I75" s="418">
        <f>'Независимая оценка'!I7</f>
        <v>90</v>
      </c>
      <c r="J75" s="418">
        <f>'Независимая оценка'!J7</f>
        <v>90</v>
      </c>
      <c r="K75" s="432"/>
    </row>
    <row r="76">
      <c r="A76" s="423"/>
      <c r="B76" s="433" t="s">
        <v>243</v>
      </c>
      <c r="C76" s="417" t="s">
        <v>238</v>
      </c>
      <c r="D76" s="418">
        <f>'Независимая оценка'!D8</f>
        <v>86.170000000000002</v>
      </c>
      <c r="E76" s="418">
        <f>'Независимая оценка'!E8</f>
        <v>87.840000000000003</v>
      </c>
      <c r="F76" s="418">
        <f>'Независимая оценка'!F8</f>
        <v>87.519999999999996</v>
      </c>
      <c r="G76" s="418">
        <f>'Независимая оценка'!G8</f>
        <v>84.799999999999997</v>
      </c>
      <c r="H76" s="418">
        <f>'Независимая оценка'!H8</f>
        <v>88</v>
      </c>
      <c r="I76" s="418">
        <f>'Независимая оценка'!I8</f>
        <v>90</v>
      </c>
      <c r="J76" s="418">
        <f>'Независимая оценка'!J8</f>
        <v>90</v>
      </c>
      <c r="K76" s="432"/>
    </row>
    <row r="77">
      <c r="A77" s="423"/>
      <c r="B77" s="433" t="s">
        <v>248</v>
      </c>
      <c r="C77" s="417" t="s">
        <v>238</v>
      </c>
      <c r="D77" s="418">
        <f>'Независимая оценка'!D9</f>
        <v>0</v>
      </c>
      <c r="E77" s="418">
        <f>'Независимая оценка'!E9</f>
        <v>0</v>
      </c>
      <c r="F77" s="418">
        <f>'Независимая оценка'!F9</f>
        <v>0</v>
      </c>
      <c r="G77" s="418">
        <f>'Независимая оценка'!G9</f>
        <v>0</v>
      </c>
      <c r="H77" s="418">
        <f>'Независимая оценка'!H9</f>
        <v>0</v>
      </c>
      <c r="I77" s="418">
        <f>'Независимая оценка'!I9</f>
        <v>0</v>
      </c>
      <c r="J77" s="418">
        <f>'Независимая оценка'!J9</f>
        <v>0</v>
      </c>
      <c r="K77" s="432"/>
    </row>
    <row r="78">
      <c r="A78" s="424"/>
      <c r="B78" s="434" t="s">
        <v>253</v>
      </c>
      <c r="C78" s="434" t="s">
        <v>238</v>
      </c>
      <c r="D78" s="434"/>
      <c r="E78" s="435">
        <f>'Независимая оценка'!E10</f>
        <v>0</v>
      </c>
      <c r="F78" s="435">
        <f>'Независимая оценка'!F10</f>
        <v>0</v>
      </c>
      <c r="G78" s="435">
        <f>'Независимая оценка'!G10</f>
        <v>0</v>
      </c>
      <c r="H78" s="435">
        <f>'Независимая оценка'!H10</f>
        <v>0</v>
      </c>
      <c r="I78" s="435">
        <f>'Независимая оценка'!I10</f>
        <v>0</v>
      </c>
      <c r="J78" s="435">
        <f>'Независимая оценка'!J10</f>
        <v>0</v>
      </c>
      <c r="K78" s="432"/>
    </row>
  </sheetData>
  <mergeCells count="19">
    <mergeCell ref="A2:A3"/>
    <mergeCell ref="B2:B3"/>
    <mergeCell ref="C2:C3"/>
    <mergeCell ref="D2:I2"/>
    <mergeCell ref="K2:K3"/>
    <mergeCell ref="A4:K4"/>
    <mergeCell ref="A12:A18"/>
    <mergeCell ref="A19:K19"/>
    <mergeCell ref="A23:K23"/>
    <mergeCell ref="A31:K31"/>
    <mergeCell ref="A32:A35"/>
    <mergeCell ref="A38:K38"/>
    <mergeCell ref="A41:K41"/>
    <mergeCell ref="A47:K47"/>
    <mergeCell ref="A52:K52"/>
    <mergeCell ref="A61:K61"/>
    <mergeCell ref="A62:A67"/>
    <mergeCell ref="A68:A73"/>
    <mergeCell ref="A74:A78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107" firstPageNumber="2147483648" fitToWidth="1" fitToHeight="1" pageOrder="downThenOver" orientation="landscape" usePrinterDefaults="1" blackAndWhite="0" draft="0" cellComments="none" useFirstPageNumber="0" errors="displayed" horizontalDpi="600" verticalDpi="600" copies="1"/>
  <headerFooter>
    <oddFooter>&amp;C&amp;P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49" zoomScale="70" workbookViewId="0">
      <selection activeCell="K18" activeCellId="0" sqref="K18"/>
    </sheetView>
  </sheetViews>
  <sheetFormatPr defaultRowHeight="12.6"/>
  <sheetData>
    <row r="1" s="1" customFormat="1"/>
    <row r="6" s="1" customFormat="1"/>
    <row r="7" s="1" customFormat="1"/>
    <row r="9">
      <c r="A9" s="1"/>
      <c r="B9" s="1"/>
      <c r="C9" s="1"/>
      <c r="D9" s="1"/>
      <c r="E9" s="1"/>
      <c r="F9" s="1"/>
      <c r="G9" s="1"/>
      <c r="H9" s="1"/>
      <c r="I9" s="1"/>
      <c r="J9" s="1"/>
    </row>
    <row r="10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ht="14.25">
      <c r="A11" s="436"/>
      <c r="B11" s="436"/>
      <c r="C11" s="437"/>
      <c r="D11" s="437"/>
      <c r="E11" s="437"/>
      <c r="F11" s="437"/>
      <c r="G11" s="437"/>
      <c r="H11" s="437"/>
      <c r="I11" s="437"/>
      <c r="J11" s="437"/>
    </row>
    <row r="12" ht="17.449999999999999" customHeight="1">
      <c r="A12" s="438" t="s">
        <v>620</v>
      </c>
      <c r="B12" s="438"/>
      <c r="C12" s="438"/>
      <c r="D12" s="438"/>
      <c r="E12" s="438"/>
      <c r="F12" s="438"/>
      <c r="G12" s="438"/>
      <c r="H12" s="438"/>
      <c r="I12" s="438"/>
      <c r="J12" s="438"/>
    </row>
    <row r="13" ht="34.899999999999999" customHeight="1">
      <c r="A13" s="439"/>
      <c r="B13" s="439"/>
      <c r="C13" s="439"/>
      <c r="D13" s="439"/>
      <c r="E13" s="439"/>
      <c r="F13" s="439"/>
      <c r="G13" s="439"/>
      <c r="H13" s="439"/>
      <c r="I13" s="439"/>
      <c r="J13" s="439"/>
    </row>
    <row r="14" ht="21">
      <c r="A14" s="440"/>
      <c r="B14" s="441"/>
      <c r="C14" s="441"/>
      <c r="D14" s="441"/>
      <c r="E14" s="441"/>
      <c r="F14" s="441"/>
      <c r="G14" s="440"/>
      <c r="H14" s="440"/>
      <c r="I14" s="440"/>
      <c r="J14" s="440"/>
    </row>
    <row r="15" ht="36.75" customHeight="1">
      <c r="A15" s="442" t="s">
        <v>621</v>
      </c>
      <c r="B15" s="443"/>
      <c r="C15" s="443"/>
      <c r="D15" s="443"/>
      <c r="E15" s="443"/>
      <c r="F15" s="443"/>
      <c r="G15" s="442"/>
      <c r="H15" s="442"/>
      <c r="I15" s="442"/>
      <c r="J15" s="442"/>
    </row>
    <row r="16" ht="17.449999999999999" customHeight="1">
      <c r="A16" s="440" t="s">
        <v>622</v>
      </c>
      <c r="B16" s="441"/>
      <c r="C16" s="441"/>
      <c r="D16" s="441"/>
      <c r="E16" s="441"/>
      <c r="F16" s="441"/>
      <c r="G16" s="440"/>
      <c r="H16" s="440"/>
      <c r="I16" s="440"/>
      <c r="J16" s="440"/>
    </row>
    <row r="17" s="1" customFormat="1" ht="9.5999999999999996" customHeight="1">
      <c r="A17" s="440"/>
      <c r="B17" s="441"/>
      <c r="C17" s="441"/>
      <c r="D17" s="441"/>
      <c r="E17" s="441"/>
      <c r="F17" s="441"/>
      <c r="G17" s="440"/>
      <c r="H17" s="440"/>
      <c r="I17" s="440"/>
      <c r="J17" s="440"/>
    </row>
    <row r="18" ht="93" customHeight="1">
      <c r="A18" s="438" t="s">
        <v>623</v>
      </c>
      <c r="B18" s="444"/>
      <c r="C18" s="444"/>
      <c r="D18" s="444"/>
      <c r="E18" s="444"/>
      <c r="F18" s="444"/>
      <c r="G18" s="438"/>
      <c r="H18" s="438"/>
      <c r="I18" s="438"/>
      <c r="J18" s="438"/>
    </row>
    <row r="19" s="1" customFormat="1" ht="33.600000000000001" customHeight="1">
      <c r="A19" s="438"/>
      <c r="B19" s="444"/>
      <c r="C19" s="444"/>
      <c r="D19" s="444"/>
      <c r="E19" s="444"/>
      <c r="F19" s="444"/>
      <c r="G19" s="438"/>
      <c r="H19" s="438"/>
      <c r="I19" s="438"/>
      <c r="J19" s="438"/>
    </row>
    <row r="20" ht="25.149999999999999" customHeight="1">
      <c r="A20" s="445" t="s">
        <v>624</v>
      </c>
      <c r="B20" s="446"/>
      <c r="C20" s="446"/>
      <c r="D20" s="446"/>
      <c r="E20" s="446"/>
      <c r="F20" s="446"/>
      <c r="G20" s="445"/>
      <c r="H20" s="445"/>
      <c r="I20" s="445"/>
      <c r="J20" s="445"/>
    </row>
    <row r="21" ht="25.149999999999999" customHeight="1">
      <c r="A21" s="447" t="s">
        <v>625</v>
      </c>
      <c r="B21" s="448"/>
      <c r="C21" s="448"/>
      <c r="D21" s="448"/>
      <c r="E21" s="448"/>
      <c r="F21" s="448"/>
      <c r="G21" s="447"/>
      <c r="H21" s="447"/>
      <c r="I21" s="447"/>
      <c r="J21" s="447"/>
    </row>
    <row r="22" ht="21">
      <c r="A22" s="449"/>
      <c r="B22" s="449"/>
      <c r="C22" s="449"/>
      <c r="D22" s="449"/>
      <c r="E22" s="449"/>
      <c r="F22" s="449"/>
      <c r="G22" s="449"/>
      <c r="H22" s="449"/>
      <c r="I22" s="449"/>
      <c r="J22" s="449"/>
    </row>
    <row r="23">
      <c r="A23" s="1"/>
      <c r="B23" s="1"/>
      <c r="C23" s="1"/>
      <c r="D23" s="1"/>
      <c r="E23" s="1"/>
      <c r="F23" s="1"/>
      <c r="G23" s="1"/>
      <c r="H23" s="1"/>
      <c r="I23" s="1"/>
      <c r="J23" s="1"/>
    </row>
    <row r="24">
      <c r="A24" s="1"/>
      <c r="B24" s="1"/>
      <c r="C24" s="1"/>
      <c r="D24" s="1"/>
      <c r="E24" s="1"/>
      <c r="F24" s="1"/>
      <c r="G24" s="1"/>
      <c r="H24" s="1"/>
      <c r="I24" s="1"/>
      <c r="J24" s="1"/>
    </row>
  </sheetData>
  <mergeCells count="9">
    <mergeCell ref="A11:B11"/>
    <mergeCell ref="A12:J12"/>
    <mergeCell ref="A13:J13"/>
    <mergeCell ref="A14:J14"/>
    <mergeCell ref="A15:J15"/>
    <mergeCell ref="A16:J16"/>
    <mergeCell ref="A18:J18"/>
    <mergeCell ref="A20:J20"/>
    <mergeCell ref="A21:J21"/>
  </mergeCells>
  <printOptions headings="0" gridLines="0"/>
  <pageMargins left="0.69999999999999996" right="0.69999999999999996" top="0.75" bottom="0.75" header="0.29999999999999999" footer="0.29999999999999999"/>
  <pageSetup paperSize="9" scale="88" firstPageNumber="2147483648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R7-Office/7.2.1.14</Application>
  <Company/>
  <DocSecurity>0</DocSecurity>
  <HyperlinkBase/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Baeva</dc:creator>
  <cp:keywords/>
  <dc:description/>
  <cp:lastModifiedBy>Кононова Лариса</cp:lastModifiedBy>
  <cp:revision>75</cp:revision>
  <dcterms:created xsi:type="dcterms:W3CDTF">2017-07-25T10:17:23Z</dcterms:created>
  <dcterms:modified xsi:type="dcterms:W3CDTF">2023-04-28T07:34:05Z</dcterms:modified>
  <cp:category/>
  <cp:contentStatus/>
</cp:coreProperties>
</file>